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6" documentId="11_05003FBE1E57804370A6F0087D0B88F8E0C4400A" xr6:coauthVersionLast="47" xr6:coauthVersionMax="47" xr10:uidLastSave="{D3647085-D358-4C9F-AD57-D0A656403F7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'2007'!$A$1:$O$32</definedName>
    <definedName name="_xlnm.Print_Area" localSheetId="15">'2008'!$A$1:$O$32</definedName>
    <definedName name="_xlnm.Print_Area" localSheetId="14">'2009'!$A$1:$O$32</definedName>
    <definedName name="_xlnm.Print_Area" localSheetId="13">'2010'!$A$1:$O$32</definedName>
    <definedName name="_xlnm.Print_Area" localSheetId="12">'2011'!$A$1:$O$31</definedName>
    <definedName name="_xlnm.Print_Area" localSheetId="11">'2012'!$A$1:$O$33</definedName>
    <definedName name="_xlnm.Print_Area" localSheetId="10">'2013'!$A$1:$O$29</definedName>
    <definedName name="_xlnm.Print_Area" localSheetId="9">'2014'!$A$1:$O$29</definedName>
    <definedName name="_xlnm.Print_Area" localSheetId="8">'2015'!$A$1:$O$29</definedName>
    <definedName name="_xlnm.Print_Area" localSheetId="7">'2016'!$A$1:$O$29</definedName>
    <definedName name="_xlnm.Print_Area" localSheetId="6">'2017'!$A$1:$O$28</definedName>
    <definedName name="_xlnm.Print_Area" localSheetId="5">'2018'!$A$1:$O$28</definedName>
    <definedName name="_xlnm.Print_Area" localSheetId="4">'2019'!$A$1:$O$29</definedName>
    <definedName name="_xlnm.Print_Area" localSheetId="3">'2020'!$A$1:$O$26</definedName>
    <definedName name="_xlnm.Print_Area" localSheetId="2">'2021'!$A$1:$P$29</definedName>
    <definedName name="_xlnm.Print_Area" localSheetId="1">'2022'!$A$1:$P$28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17" i="49"/>
  <c r="P17" i="49" s="1"/>
  <c r="O21" i="49"/>
  <c r="P21" i="49" s="1"/>
  <c r="O12" i="49"/>
  <c r="P12" i="49" s="1"/>
  <c r="O5" i="49"/>
  <c r="P5" i="49" s="1"/>
  <c r="O8" i="49"/>
  <c r="P8" i="49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24" i="48" s="1"/>
  <c r="E5" i="48"/>
  <c r="E24" i="48" s="1"/>
  <c r="D5" i="48"/>
  <c r="D24" i="48" s="1"/>
  <c r="O23" i="49" l="1"/>
  <c r="P23" i="49" s="1"/>
  <c r="K24" i="48"/>
  <c r="G24" i="48"/>
  <c r="H24" i="48"/>
  <c r="I24" i="48"/>
  <c r="J24" i="48"/>
  <c r="M24" i="48"/>
  <c r="L24" i="48"/>
  <c r="N24" i="48"/>
  <c r="O22" i="48"/>
  <c r="P22" i="48" s="1"/>
  <c r="O20" i="48"/>
  <c r="P20" i="48" s="1"/>
  <c r="O18" i="48"/>
  <c r="P18" i="48" s="1"/>
  <c r="O13" i="48"/>
  <c r="P13" i="48" s="1"/>
  <c r="O9" i="48"/>
  <c r="P9" i="48" s="1"/>
  <c r="O5" i="48"/>
  <c r="P5" i="48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/>
  <c r="N9" i="47"/>
  <c r="N25" i="47" s="1"/>
  <c r="M9" i="47"/>
  <c r="L9" i="47"/>
  <c r="K9" i="47"/>
  <c r="J9" i="47"/>
  <c r="I9" i="47"/>
  <c r="O9" i="47" s="1"/>
  <c r="P9" i="47" s="1"/>
  <c r="H9" i="47"/>
  <c r="G9" i="47"/>
  <c r="F9" i="47"/>
  <c r="E9" i="47"/>
  <c r="D9" i="47"/>
  <c r="O8" i="47"/>
  <c r="P8" i="47" s="1"/>
  <c r="O7" i="47"/>
  <c r="P7" i="47"/>
  <c r="O6" i="47"/>
  <c r="P6" i="47"/>
  <c r="N5" i="47"/>
  <c r="M5" i="47"/>
  <c r="L5" i="47"/>
  <c r="K5" i="47"/>
  <c r="J5" i="47"/>
  <c r="I5" i="47"/>
  <c r="H5" i="47"/>
  <c r="H25" i="47" s="1"/>
  <c r="G5" i="47"/>
  <c r="G25" i="47" s="1"/>
  <c r="F5" i="47"/>
  <c r="F25" i="47" s="1"/>
  <c r="E5" i="47"/>
  <c r="E25" i="47" s="1"/>
  <c r="D5" i="47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F22" i="46" s="1"/>
  <c r="E13" i="46"/>
  <c r="D13" i="46"/>
  <c r="N12" i="46"/>
  <c r="O12" i="46" s="1"/>
  <c r="N11" i="46"/>
  <c r="O11" i="46" s="1"/>
  <c r="N10" i="46"/>
  <c r="O10" i="46"/>
  <c r="M9" i="46"/>
  <c r="L9" i="46"/>
  <c r="K9" i="46"/>
  <c r="J9" i="46"/>
  <c r="I9" i="46"/>
  <c r="H9" i="46"/>
  <c r="G9" i="46"/>
  <c r="F9" i="46"/>
  <c r="E9" i="46"/>
  <c r="D9" i="46"/>
  <c r="N8" i="46"/>
  <c r="O8" i="46"/>
  <c r="N7" i="46"/>
  <c r="O7" i="46" s="1"/>
  <c r="N6" i="46"/>
  <c r="O6" i="46" s="1"/>
  <c r="M5" i="46"/>
  <c r="M22" i="46" s="1"/>
  <c r="L5" i="46"/>
  <c r="L22" i="46" s="1"/>
  <c r="K5" i="46"/>
  <c r="K22" i="46" s="1"/>
  <c r="J5" i="46"/>
  <c r="J22" i="46" s="1"/>
  <c r="I5" i="46"/>
  <c r="H5" i="46"/>
  <c r="G5" i="46"/>
  <c r="F5" i="46"/>
  <c r="E5" i="46"/>
  <c r="E22" i="46" s="1"/>
  <c r="D5" i="46"/>
  <c r="N5" i="46" s="1"/>
  <c r="O5" i="46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M20" i="45"/>
  <c r="L20" i="45"/>
  <c r="K20" i="45"/>
  <c r="J20" i="45"/>
  <c r="I20" i="45"/>
  <c r="H20" i="45"/>
  <c r="G20" i="45"/>
  <c r="F20" i="45"/>
  <c r="N20" i="45" s="1"/>
  <c r="O20" i="45" s="1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N7" i="45"/>
  <c r="O7" i="45" s="1"/>
  <c r="N6" i="45"/>
  <c r="O6" i="45" s="1"/>
  <c r="M5" i="45"/>
  <c r="L5" i="45"/>
  <c r="K5" i="45"/>
  <c r="J5" i="45"/>
  <c r="J25" i="45" s="1"/>
  <c r="I5" i="45"/>
  <c r="I25" i="45" s="1"/>
  <c r="H5" i="45"/>
  <c r="H25" i="45" s="1"/>
  <c r="G5" i="45"/>
  <c r="F5" i="45"/>
  <c r="F25" i="45" s="1"/>
  <c r="E5" i="45"/>
  <c r="N5" i="45" s="1"/>
  <c r="O5" i="45" s="1"/>
  <c r="D5" i="45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N17" i="44" s="1"/>
  <c r="O17" i="44" s="1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M8" i="44"/>
  <c r="L8" i="44"/>
  <c r="K8" i="44"/>
  <c r="J8" i="44"/>
  <c r="I8" i="44"/>
  <c r="H8" i="44"/>
  <c r="G8" i="44"/>
  <c r="F8" i="44"/>
  <c r="N8" i="44" s="1"/>
  <c r="O8" i="44" s="1"/>
  <c r="E8" i="44"/>
  <c r="D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M8" i="43"/>
  <c r="L8" i="43"/>
  <c r="K8" i="43"/>
  <c r="J8" i="43"/>
  <c r="I8" i="43"/>
  <c r="H8" i="43"/>
  <c r="G8" i="43"/>
  <c r="F8" i="43"/>
  <c r="E8" i="43"/>
  <c r="D8" i="43"/>
  <c r="N8" i="43" s="1"/>
  <c r="O8" i="43" s="1"/>
  <c r="N7" i="43"/>
  <c r="O7" i="43" s="1"/>
  <c r="N6" i="43"/>
  <c r="O6" i="43" s="1"/>
  <c r="M5" i="43"/>
  <c r="L5" i="43"/>
  <c r="K5" i="43"/>
  <c r="K24" i="43" s="1"/>
  <c r="J5" i="43"/>
  <c r="I5" i="43"/>
  <c r="H5" i="43"/>
  <c r="G5" i="43"/>
  <c r="F5" i="43"/>
  <c r="E5" i="43"/>
  <c r="D5" i="43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N18" i="42" s="1"/>
  <c r="O18" i="42" s="1"/>
  <c r="D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N13" i="42" s="1"/>
  <c r="O13" i="42" s="1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M9" i="42"/>
  <c r="L9" i="42"/>
  <c r="K9" i="42"/>
  <c r="J9" i="42"/>
  <c r="I9" i="42"/>
  <c r="H9" i="42"/>
  <c r="G9" i="42"/>
  <c r="F9" i="42"/>
  <c r="E9" i="42"/>
  <c r="D9" i="42"/>
  <c r="N9" i="42" s="1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25" i="42" s="1"/>
  <c r="G5" i="42"/>
  <c r="G25" i="42" s="1"/>
  <c r="F5" i="42"/>
  <c r="F25" i="42" s="1"/>
  <c r="E5" i="42"/>
  <c r="D5" i="42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N11" i="41"/>
  <c r="O11" i="41" s="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 s="1"/>
  <c r="N7" i="41"/>
  <c r="O7" i="41" s="1"/>
  <c r="N6" i="41"/>
  <c r="O6" i="41" s="1"/>
  <c r="M5" i="41"/>
  <c r="M28" i="41" s="1"/>
  <c r="L5" i="41"/>
  <c r="K5" i="41"/>
  <c r="J5" i="41"/>
  <c r="I5" i="41"/>
  <c r="H5" i="41"/>
  <c r="G5" i="41"/>
  <c r="F5" i="41"/>
  <c r="E5" i="41"/>
  <c r="D5" i="4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 s="1"/>
  <c r="N6" i="40"/>
  <c r="O6" i="40" s="1"/>
  <c r="M5" i="40"/>
  <c r="M25" i="40" s="1"/>
  <c r="L5" i="40"/>
  <c r="L25" i="40" s="1"/>
  <c r="K5" i="40"/>
  <c r="J5" i="40"/>
  <c r="I5" i="40"/>
  <c r="I25" i="40" s="1"/>
  <c r="H5" i="40"/>
  <c r="G5" i="40"/>
  <c r="G25" i="40" s="1"/>
  <c r="F5" i="40"/>
  <c r="E5" i="40"/>
  <c r="D5" i="40"/>
  <c r="D25" i="40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N13" i="39" s="1"/>
  <c r="O13" i="39" s="1"/>
  <c r="F13" i="39"/>
  <c r="E13" i="39"/>
  <c r="D13" i="39"/>
  <c r="N12" i="39"/>
  <c r="O12" i="39" s="1"/>
  <c r="N11" i="39"/>
  <c r="O11" i="39" s="1"/>
  <c r="N10" i="39"/>
  <c r="O10" i="39" s="1"/>
  <c r="M9" i="39"/>
  <c r="L9" i="39"/>
  <c r="K9" i="39"/>
  <c r="J9" i="39"/>
  <c r="I9" i="39"/>
  <c r="H9" i="39"/>
  <c r="G9" i="39"/>
  <c r="F9" i="39"/>
  <c r="E9" i="39"/>
  <c r="D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F25" i="39" s="1"/>
  <c r="E5" i="39"/>
  <c r="D5" i="39"/>
  <c r="D25" i="39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N18" i="38" s="1"/>
  <c r="O18" i="38" s="1"/>
  <c r="F18" i="38"/>
  <c r="E18" i="38"/>
  <c r="D18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N7" i="38"/>
  <c r="O7" i="38" s="1"/>
  <c r="N6" i="38"/>
  <c r="O6" i="38" s="1"/>
  <c r="M5" i="38"/>
  <c r="L5" i="38"/>
  <c r="K5" i="38"/>
  <c r="K28" i="38" s="1"/>
  <c r="J5" i="38"/>
  <c r="J28" i="38" s="1"/>
  <c r="I5" i="38"/>
  <c r="I28" i="38" s="1"/>
  <c r="H5" i="38"/>
  <c r="G5" i="38"/>
  <c r="F5" i="38"/>
  <c r="E5" i="38"/>
  <c r="D5" i="38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M9" i="37"/>
  <c r="M25" i="37"/>
  <c r="L9" i="37"/>
  <c r="L25" i="37" s="1"/>
  <c r="K9" i="37"/>
  <c r="K25" i="37" s="1"/>
  <c r="J9" i="37"/>
  <c r="J25" i="37" s="1"/>
  <c r="I9" i="37"/>
  <c r="H9" i="37"/>
  <c r="G9" i="37"/>
  <c r="F9" i="37"/>
  <c r="E9" i="37"/>
  <c r="D9" i="37"/>
  <c r="D25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25" i="37" s="1"/>
  <c r="G5" i="37"/>
  <c r="F5" i="37"/>
  <c r="E5" i="37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J29" i="36" s="1"/>
  <c r="I14" i="36"/>
  <c r="I29" i="36" s="1"/>
  <c r="H14" i="36"/>
  <c r="G14" i="36"/>
  <c r="G29" i="36" s="1"/>
  <c r="F14" i="36"/>
  <c r="E14" i="36"/>
  <c r="D14" i="36"/>
  <c r="N13" i="36"/>
  <c r="O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29" i="36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D27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N16" i="35"/>
  <c r="O16" i="35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M9" i="35"/>
  <c r="L9" i="35"/>
  <c r="K9" i="35"/>
  <c r="J9" i="35"/>
  <c r="I9" i="35"/>
  <c r="H9" i="35"/>
  <c r="G9" i="35"/>
  <c r="G27" i="35" s="1"/>
  <c r="F9" i="35"/>
  <c r="E9" i="35"/>
  <c r="E27" i="35" s="1"/>
  <c r="D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5" i="35" s="1"/>
  <c r="O5" i="35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/>
  <c r="M14" i="34"/>
  <c r="L14" i="34"/>
  <c r="N14" i="34" s="1"/>
  <c r="O14" i="34" s="1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M10" i="34"/>
  <c r="L10" i="34"/>
  <c r="L28" i="34" s="1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M28" i="34" s="1"/>
  <c r="L5" i="34"/>
  <c r="K5" i="34"/>
  <c r="J5" i="34"/>
  <c r="I5" i="34"/>
  <c r="H5" i="34"/>
  <c r="G5" i="34"/>
  <c r="F5" i="34"/>
  <c r="F28" i="34" s="1"/>
  <c r="E5" i="34"/>
  <c r="E28" i="34" s="1"/>
  <c r="D5" i="34"/>
  <c r="N5" i="34" s="1"/>
  <c r="O5" i="34" s="1"/>
  <c r="E26" i="33"/>
  <c r="F26" i="33"/>
  <c r="G26" i="33"/>
  <c r="H26" i="33"/>
  <c r="I26" i="33"/>
  <c r="J26" i="33"/>
  <c r="K26" i="33"/>
  <c r="L26" i="33"/>
  <c r="M26" i="33"/>
  <c r="D26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3" i="33"/>
  <c r="E28" i="33" s="1"/>
  <c r="F13" i="33"/>
  <c r="G13" i="33"/>
  <c r="H13" i="33"/>
  <c r="I13" i="33"/>
  <c r="J13" i="33"/>
  <c r="K13" i="33"/>
  <c r="L13" i="33"/>
  <c r="M13" i="33"/>
  <c r="E9" i="33"/>
  <c r="F9" i="33"/>
  <c r="G9" i="33"/>
  <c r="H9" i="33"/>
  <c r="I9" i="33"/>
  <c r="J9" i="33"/>
  <c r="K9" i="33"/>
  <c r="L9" i="33"/>
  <c r="M9" i="33"/>
  <c r="E5" i="33"/>
  <c r="F5" i="33"/>
  <c r="G5" i="33"/>
  <c r="H5" i="33"/>
  <c r="H28" i="33" s="1"/>
  <c r="I5" i="33"/>
  <c r="J5" i="33"/>
  <c r="K5" i="33"/>
  <c r="K28" i="33" s="1"/>
  <c r="L5" i="33"/>
  <c r="M5" i="33"/>
  <c r="D22" i="33"/>
  <c r="D18" i="33"/>
  <c r="D13" i="33"/>
  <c r="D9" i="33"/>
  <c r="D5" i="33"/>
  <c r="N27" i="33"/>
  <c r="O27" i="33" s="1"/>
  <c r="N23" i="33"/>
  <c r="N24" i="33"/>
  <c r="O24" i="33" s="1"/>
  <c r="N25" i="33"/>
  <c r="O25" i="33" s="1"/>
  <c r="D20" i="33"/>
  <c r="N21" i="33"/>
  <c r="O21" i="33" s="1"/>
  <c r="N19" i="33"/>
  <c r="O19" i="33" s="1"/>
  <c r="O23" i="33"/>
  <c r="N11" i="33"/>
  <c r="O11" i="33" s="1"/>
  <c r="N12" i="33"/>
  <c r="O12" i="33" s="1"/>
  <c r="N7" i="33"/>
  <c r="O7" i="33" s="1"/>
  <c r="N8" i="33"/>
  <c r="O8" i="33" s="1"/>
  <c r="N6" i="33"/>
  <c r="O6" i="33" s="1"/>
  <c r="N14" i="33"/>
  <c r="O14" i="33" s="1"/>
  <c r="N15" i="33"/>
  <c r="O15" i="33" s="1"/>
  <c r="N16" i="33"/>
  <c r="O16" i="33" s="1"/>
  <c r="N17" i="33"/>
  <c r="O17" i="33" s="1"/>
  <c r="N10" i="33"/>
  <c r="O10" i="33" s="1"/>
  <c r="N18" i="39"/>
  <c r="O18" i="39" s="1"/>
  <c r="N5" i="39"/>
  <c r="O5" i="39" s="1"/>
  <c r="N26" i="41"/>
  <c r="O26" i="41" s="1"/>
  <c r="G28" i="38" l="1"/>
  <c r="N18" i="40"/>
  <c r="O18" i="40" s="1"/>
  <c r="N9" i="39"/>
  <c r="O9" i="39" s="1"/>
  <c r="L25" i="47"/>
  <c r="G28" i="33"/>
  <c r="K29" i="36"/>
  <c r="E25" i="39"/>
  <c r="N5" i="40"/>
  <c r="O5" i="40" s="1"/>
  <c r="I25" i="42"/>
  <c r="N19" i="43"/>
  <c r="O19" i="43" s="1"/>
  <c r="I25" i="47"/>
  <c r="F28" i="33"/>
  <c r="L28" i="38"/>
  <c r="E28" i="41"/>
  <c r="N20" i="41"/>
  <c r="O20" i="41" s="1"/>
  <c r="J25" i="42"/>
  <c r="N18" i="46"/>
  <c r="O18" i="46" s="1"/>
  <c r="G28" i="34"/>
  <c r="M28" i="38"/>
  <c r="G25" i="39"/>
  <c r="N25" i="39" s="1"/>
  <c r="O25" i="39" s="1"/>
  <c r="D24" i="44"/>
  <c r="K25" i="45"/>
  <c r="K25" i="47"/>
  <c r="N20" i="33"/>
  <c r="O20" i="33" s="1"/>
  <c r="H28" i="34"/>
  <c r="H25" i="39"/>
  <c r="L25" i="42"/>
  <c r="N5" i="44"/>
  <c r="O5" i="44" s="1"/>
  <c r="L25" i="45"/>
  <c r="I25" i="39"/>
  <c r="F24" i="44"/>
  <c r="N21" i="44"/>
  <c r="O21" i="44" s="1"/>
  <c r="G25" i="45"/>
  <c r="J28" i="34"/>
  <c r="H27" i="35"/>
  <c r="F29" i="36"/>
  <c r="N13" i="37"/>
  <c r="O13" i="37" s="1"/>
  <c r="J25" i="39"/>
  <c r="G24" i="44"/>
  <c r="K28" i="34"/>
  <c r="I27" i="35"/>
  <c r="E25" i="37"/>
  <c r="H24" i="44"/>
  <c r="N13" i="45"/>
  <c r="O13" i="45" s="1"/>
  <c r="D25" i="47"/>
  <c r="L24" i="43"/>
  <c r="N9" i="45"/>
  <c r="O9" i="45" s="1"/>
  <c r="N21" i="36"/>
  <c r="O21" i="36" s="1"/>
  <c r="N18" i="37"/>
  <c r="O18" i="37" s="1"/>
  <c r="N13" i="38"/>
  <c r="O13" i="38" s="1"/>
  <c r="O5" i="47"/>
  <c r="P5" i="47" s="1"/>
  <c r="N12" i="43"/>
  <c r="O12" i="43" s="1"/>
  <c r="N13" i="46"/>
  <c r="O13" i="46" s="1"/>
  <c r="J25" i="47"/>
  <c r="O20" i="47"/>
  <c r="P20" i="47" s="1"/>
  <c r="N23" i="37"/>
  <c r="O23" i="37" s="1"/>
  <c r="K25" i="42"/>
  <c r="N18" i="33"/>
  <c r="O18" i="33" s="1"/>
  <c r="N19" i="34"/>
  <c r="O19" i="34" s="1"/>
  <c r="F27" i="35"/>
  <c r="N27" i="35" s="1"/>
  <c r="O27" i="35" s="1"/>
  <c r="I28" i="34"/>
  <c r="E29" i="36"/>
  <c r="N27" i="36"/>
  <c r="O27" i="36" s="1"/>
  <c r="M25" i="42"/>
  <c r="M25" i="45"/>
  <c r="M25" i="47"/>
  <c r="N20" i="38"/>
  <c r="O20" i="38" s="1"/>
  <c r="J27" i="35"/>
  <c r="H29" i="36"/>
  <c r="N19" i="36"/>
  <c r="O19" i="36" s="1"/>
  <c r="F25" i="37"/>
  <c r="N9" i="38"/>
  <c r="O9" i="38" s="1"/>
  <c r="L25" i="39"/>
  <c r="D28" i="41"/>
  <c r="N20" i="42"/>
  <c r="O20" i="42" s="1"/>
  <c r="I24" i="44"/>
  <c r="O13" i="47"/>
  <c r="P13" i="47" s="1"/>
  <c r="E25" i="42"/>
  <c r="N25" i="42" s="1"/>
  <c r="O25" i="42" s="1"/>
  <c r="E25" i="45"/>
  <c r="N5" i="38"/>
  <c r="O5" i="38" s="1"/>
  <c r="N22" i="38"/>
  <c r="O22" i="38" s="1"/>
  <c r="H25" i="40"/>
  <c r="N20" i="39"/>
  <c r="O20" i="39" s="1"/>
  <c r="J25" i="40"/>
  <c r="N23" i="40"/>
  <c r="O23" i="40" s="1"/>
  <c r="K27" i="35"/>
  <c r="J24" i="44"/>
  <c r="N25" i="34"/>
  <c r="O25" i="34" s="1"/>
  <c r="L27" i="35"/>
  <c r="N23" i="36"/>
  <c r="O23" i="36" s="1"/>
  <c r="N23" i="39"/>
  <c r="O23" i="39" s="1"/>
  <c r="N20" i="40"/>
  <c r="O20" i="40" s="1"/>
  <c r="D24" i="43"/>
  <c r="K24" i="44"/>
  <c r="O18" i="47"/>
  <c r="P18" i="47" s="1"/>
  <c r="N9" i="33"/>
  <c r="O9" i="33" s="1"/>
  <c r="N20" i="37"/>
  <c r="O20" i="37" s="1"/>
  <c r="G28" i="41"/>
  <c r="N18" i="41"/>
  <c r="O18" i="41" s="1"/>
  <c r="D22" i="46"/>
  <c r="N9" i="37"/>
  <c r="O9" i="37" s="1"/>
  <c r="H28" i="41"/>
  <c r="F24" i="43"/>
  <c r="N21" i="43"/>
  <c r="O21" i="43" s="1"/>
  <c r="M24" i="44"/>
  <c r="L29" i="36"/>
  <c r="G24" i="43"/>
  <c r="N13" i="33"/>
  <c r="O13" i="33" s="1"/>
  <c r="N24" i="35"/>
  <c r="O24" i="35" s="1"/>
  <c r="M29" i="36"/>
  <c r="N14" i="36"/>
  <c r="O14" i="36" s="1"/>
  <c r="G25" i="37"/>
  <c r="J28" i="41"/>
  <c r="H24" i="43"/>
  <c r="N19" i="44"/>
  <c r="O19" i="44" s="1"/>
  <c r="M28" i="33"/>
  <c r="J28" i="33"/>
  <c r="D28" i="34"/>
  <c r="N28" i="34" s="1"/>
  <c r="O28" i="34" s="1"/>
  <c r="E28" i="38"/>
  <c r="N28" i="38" s="1"/>
  <c r="O28" i="38" s="1"/>
  <c r="E25" i="40"/>
  <c r="K28" i="41"/>
  <c r="I24" i="43"/>
  <c r="N12" i="44"/>
  <c r="O12" i="44" s="1"/>
  <c r="H22" i="46"/>
  <c r="I28" i="33"/>
  <c r="N10" i="34"/>
  <c r="O10" i="34" s="1"/>
  <c r="N20" i="35"/>
  <c r="O20" i="35" s="1"/>
  <c r="M24" i="43"/>
  <c r="N5" i="37"/>
  <c r="O5" i="37" s="1"/>
  <c r="M25" i="39"/>
  <c r="N5" i="33"/>
  <c r="O5" i="33" s="1"/>
  <c r="N26" i="33"/>
  <c r="O26" i="33" s="1"/>
  <c r="N9" i="40"/>
  <c r="O9" i="40" s="1"/>
  <c r="F28" i="41"/>
  <c r="M27" i="35"/>
  <c r="N5" i="43"/>
  <c r="O5" i="43" s="1"/>
  <c r="L24" i="44"/>
  <c r="N9" i="46"/>
  <c r="O9" i="46" s="1"/>
  <c r="O23" i="47"/>
  <c r="P23" i="47" s="1"/>
  <c r="N5" i="41"/>
  <c r="O5" i="41" s="1"/>
  <c r="N22" i="41"/>
  <c r="O22" i="41" s="1"/>
  <c r="N20" i="46"/>
  <c r="O20" i="46" s="1"/>
  <c r="N22" i="33"/>
  <c r="O22" i="33" s="1"/>
  <c r="D28" i="38"/>
  <c r="L28" i="33"/>
  <c r="N9" i="35"/>
  <c r="O9" i="35" s="1"/>
  <c r="N13" i="35"/>
  <c r="O13" i="35" s="1"/>
  <c r="F28" i="38"/>
  <c r="F25" i="40"/>
  <c r="L28" i="41"/>
  <c r="D25" i="42"/>
  <c r="J24" i="43"/>
  <c r="D25" i="45"/>
  <c r="I22" i="46"/>
  <c r="O24" i="48"/>
  <c r="P24" i="48" s="1"/>
  <c r="N29" i="36"/>
  <c r="O29" i="36" s="1"/>
  <c r="O25" i="47"/>
  <c r="P25" i="47" s="1"/>
  <c r="N28" i="41"/>
  <c r="O28" i="41" s="1"/>
  <c r="N24" i="44"/>
  <c r="O24" i="44" s="1"/>
  <c r="N9" i="41"/>
  <c r="O9" i="41" s="1"/>
  <c r="I25" i="37"/>
  <c r="N25" i="37" s="1"/>
  <c r="O25" i="37" s="1"/>
  <c r="E24" i="43"/>
  <c r="N24" i="43" s="1"/>
  <c r="O24" i="43" s="1"/>
  <c r="E24" i="44"/>
  <c r="G22" i="46"/>
  <c r="N21" i="34"/>
  <c r="O21" i="34" s="1"/>
  <c r="H28" i="38"/>
  <c r="N5" i="36"/>
  <c r="O5" i="36" s="1"/>
  <c r="K25" i="40"/>
  <c r="K25" i="39"/>
  <c r="N5" i="42"/>
  <c r="O5" i="42" s="1"/>
  <c r="D28" i="33"/>
  <c r="N28" i="33" s="1"/>
  <c r="O28" i="33" s="1"/>
  <c r="I28" i="41"/>
  <c r="N25" i="40" l="1"/>
  <c r="O25" i="40" s="1"/>
  <c r="N22" i="46"/>
  <c r="O22" i="46" s="1"/>
  <c r="N25" i="45"/>
  <c r="O25" i="45" s="1"/>
</calcChain>
</file>

<file path=xl/sharedStrings.xml><?xml version="1.0" encoding="utf-8"?>
<sst xmlns="http://schemas.openxmlformats.org/spreadsheetml/2006/main" count="710" uniqueCount="88">
  <si>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</si>
  <si>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</si>
  <si>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</si>
  <si>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</si>
  <si>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</si>
  <si>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</si>
  <si>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</si>
  <si>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</si>
  <si>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</si>
  <si>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</si>
  <si>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</si>
  <si>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</si>
  <si>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</si>
  <si>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</si>
  <si>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</si>
  <si>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</si>
  <si>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</si>
  <si>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</si>
  <si>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</si>
  <si>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</si>
  <si>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</si>
  <si>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Debt Service Payments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</si>
  <si>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</si>
  <si>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</si>
  <si>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</si>
  <si>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</si>
  <si>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</si>
  <si>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</si>
  <si>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</si>
  <si>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</si>
  <si>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</si>
  <si>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</si>
  <si>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</si>
  <si>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</si>
  <si>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</si>
  <si>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</si>
  <si>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Libraries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</si>
  <si>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</si>
  <si>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</si>
  <si>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</si>
  <si>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</si>
  <si>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</si>
  <si>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Springfield Expenditures Reported by Account Code and Fund Type</t>
  </si>
  <si>
    <t>Local Fiscal Year Ended September 30, 2010</t>
  </si>
  <si>
    <t>Other General Government Services</t>
  </si>
  <si>
    <t>Proprietary - Other Non-Operating Disbursements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</si>
  <si>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</si>
  <si>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</si>
  <si>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</si>
  <si>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</si>
  <si>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</si>
  <si>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</si>
  <si>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</si>
  <si>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</si>
  <si>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</si>
  <si>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Housing and Urban Development</t>
  </si>
  <si>
    <t>2008 Municipal Population:</t>
  </si>
  <si>
    <t>Local Fiscal Year Ended September 30, 2014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</si>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</sst>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8777-60EA-4D47-A333-B5BF9BF57322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79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80</v>
      </c>
      <c r="N4" s="98" t="s">
        <v>5</v>
      </c>
      <c r="O4" s="98" t="s">
        <v>81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SUM(D6:D7)</f>
        <v>1594510</v>
      </c>
      <c r="E5" s="103">
        <f>SUM(E6:E7)</f>
        <v>0</v>
      </c>
      <c r="F5" s="103">
        <f>SUM(F6:F7)</f>
        <v>0</v>
      </c>
      <c r="G5" s="103">
        <f>SUM(G6:G7)</f>
        <v>0</v>
      </c>
      <c r="H5" s="103">
        <f>SUM(H6:H7)</f>
        <v>0</v>
      </c>
      <c r="I5" s="103">
        <f>SUM(I6:I7)</f>
        <v>0</v>
      </c>
      <c r="J5" s="103">
        <f>SUM(J6:J7)</f>
        <v>0</v>
      </c>
      <c r="K5" s="103">
        <f>SUM(K6:K7)</f>
        <v>0</v>
      </c>
      <c r="L5" s="103">
        <f>SUM(L6:L7)</f>
        <v>0</v>
      </c>
      <c r="M5" s="103">
        <f>SUM(M6:M7)</f>
        <v>0</v>
      </c>
      <c r="N5" s="103">
        <f>SUM(N6:N7)</f>
        <v>0</v>
      </c>
      <c r="O5" s="104">
        <f>SUM(D5:N5)</f>
        <v>1594510</v>
      </c>
      <c r="P5" s="105">
        <f>(O5/P$25)</f>
        <v>187.3689776733255</v>
      </c>
      <c r="Q5" s="106"/>
    </row>
    <row r="6" spans="1:134">
      <c r="A6" s="108"/>
      <c r="B6" s="109">
        <v>511</v>
      </c>
      <c r="C6" s="110" t="s">
        <v>19</v>
      </c>
      <c r="D6" s="111">
        <v>116505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116505</v>
      </c>
      <c r="P6" s="112">
        <f>(O6/P$25)</f>
        <v>13.6903642773208</v>
      </c>
      <c r="Q6" s="113"/>
    </row>
    <row r="7" spans="1:134">
      <c r="A7" s="108"/>
      <c r="B7" s="109">
        <v>513</v>
      </c>
      <c r="C7" s="110" t="s">
        <v>20</v>
      </c>
      <c r="D7" s="111">
        <v>1478005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" si="0">SUM(D7:N7)</f>
        <v>1478005</v>
      </c>
      <c r="P7" s="112">
        <f>(O7/P$25)</f>
        <v>173.67861339600469</v>
      </c>
      <c r="Q7" s="113"/>
    </row>
    <row r="8" spans="1:134" ht="15.75">
      <c r="A8" s="114" t="s">
        <v>22</v>
      </c>
      <c r="B8" s="115"/>
      <c r="C8" s="116"/>
      <c r="D8" s="117">
        <f>SUM(D9:D11)</f>
        <v>5362639</v>
      </c>
      <c r="E8" s="117">
        <f>SUM(E9:E11)</f>
        <v>0</v>
      </c>
      <c r="F8" s="117">
        <f>SUM(F9:F11)</f>
        <v>0</v>
      </c>
      <c r="G8" s="117">
        <f>SUM(G9:G11)</f>
        <v>0</v>
      </c>
      <c r="H8" s="117">
        <f>SUM(H9:H11)</f>
        <v>0</v>
      </c>
      <c r="I8" s="117">
        <f>SUM(I9:I11)</f>
        <v>0</v>
      </c>
      <c r="J8" s="117">
        <f>SUM(J9:J11)</f>
        <v>0</v>
      </c>
      <c r="K8" s="117">
        <f>SUM(K9:K11)</f>
        <v>0</v>
      </c>
      <c r="L8" s="117">
        <f>SUM(L9:L11)</f>
        <v>0</v>
      </c>
      <c r="M8" s="117">
        <f>SUM(M9:M11)</f>
        <v>0</v>
      </c>
      <c r="N8" s="117">
        <f>SUM(N9:N11)</f>
        <v>0</v>
      </c>
      <c r="O8" s="118">
        <f>SUM(D8:N8)</f>
        <v>5362639</v>
      </c>
      <c r="P8" s="119">
        <f>(O8/P$25)</f>
        <v>630.15734430082261</v>
      </c>
      <c r="Q8" s="120"/>
    </row>
    <row r="9" spans="1:134">
      <c r="A9" s="108"/>
      <c r="B9" s="109">
        <v>521</v>
      </c>
      <c r="C9" s="110" t="s">
        <v>23</v>
      </c>
      <c r="D9" s="111">
        <v>3114540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>SUM(D9:N9)</f>
        <v>3114540</v>
      </c>
      <c r="P9" s="112">
        <f>(O9/P$25)</f>
        <v>365.9858989424207</v>
      </c>
      <c r="Q9" s="113"/>
    </row>
    <row r="10" spans="1:134">
      <c r="A10" s="108"/>
      <c r="B10" s="109">
        <v>522</v>
      </c>
      <c r="C10" s="110" t="s">
        <v>24</v>
      </c>
      <c r="D10" s="111">
        <v>2038236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:O11" si="1">SUM(D10:N10)</f>
        <v>2038236</v>
      </c>
      <c r="P10" s="112">
        <f>(O10/P$25)</f>
        <v>239.51069330199766</v>
      </c>
      <c r="Q10" s="113"/>
    </row>
    <row r="11" spans="1:134">
      <c r="A11" s="108"/>
      <c r="B11" s="109">
        <v>524</v>
      </c>
      <c r="C11" s="110" t="s">
        <v>25</v>
      </c>
      <c r="D11" s="111">
        <v>209863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209863</v>
      </c>
      <c r="P11" s="112">
        <f>(O11/P$25)</f>
        <v>24.660752056404231</v>
      </c>
      <c r="Q11" s="113"/>
    </row>
    <row r="12" spans="1:134" ht="15.75">
      <c r="A12" s="114" t="s">
        <v>26</v>
      </c>
      <c r="B12" s="115"/>
      <c r="C12" s="116"/>
      <c r="D12" s="117">
        <f>SUM(D13:D16)</f>
        <v>186539</v>
      </c>
      <c r="E12" s="117">
        <f>SUM(E13:E16)</f>
        <v>0</v>
      </c>
      <c r="F12" s="117">
        <f>SUM(F13:F16)</f>
        <v>0</v>
      </c>
      <c r="G12" s="117">
        <f>SUM(G13:G16)</f>
        <v>0</v>
      </c>
      <c r="H12" s="117">
        <f>SUM(H13:H16)</f>
        <v>0</v>
      </c>
      <c r="I12" s="117">
        <f>SUM(I13:I16)</f>
        <v>5451582</v>
      </c>
      <c r="J12" s="117">
        <f>SUM(J13:J16)</f>
        <v>0</v>
      </c>
      <c r="K12" s="117">
        <f>SUM(K13:K16)</f>
        <v>0</v>
      </c>
      <c r="L12" s="117">
        <f>SUM(L13:L16)</f>
        <v>0</v>
      </c>
      <c r="M12" s="117">
        <f>SUM(M13:M16)</f>
        <v>0</v>
      </c>
      <c r="N12" s="117">
        <f>SUM(N13:N16)</f>
        <v>0</v>
      </c>
      <c r="O12" s="118">
        <f>SUM(D12:N12)</f>
        <v>5638121</v>
      </c>
      <c r="P12" s="119">
        <f>(O12/P$25)</f>
        <v>662.52890716803756</v>
      </c>
      <c r="Q12" s="120"/>
    </row>
    <row r="13" spans="1:134">
      <c r="A13" s="108"/>
      <c r="B13" s="109">
        <v>533</v>
      </c>
      <c r="C13" s="110" t="s">
        <v>27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1823519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20" si="2">SUM(D13:N13)</f>
        <v>1823519</v>
      </c>
      <c r="P13" s="112">
        <f>(O13/P$25)</f>
        <v>214.27955346650998</v>
      </c>
      <c r="Q13" s="113"/>
    </row>
    <row r="14" spans="1:134">
      <c r="A14" s="108"/>
      <c r="B14" s="109">
        <v>534</v>
      </c>
      <c r="C14" s="110" t="s">
        <v>28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1229063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2"/>
        <v>1229063</v>
      </c>
      <c r="P14" s="112">
        <f>(O14/P$25)</f>
        <v>144.42573443008226</v>
      </c>
      <c r="Q14" s="113"/>
    </row>
    <row r="15" spans="1:134">
      <c r="A15" s="108"/>
      <c r="B15" s="109">
        <v>535</v>
      </c>
      <c r="C15" s="110" t="s">
        <v>29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2399000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2399000</v>
      </c>
      <c r="P15" s="112">
        <f>(O15/P$25)</f>
        <v>281.90364277320799</v>
      </c>
      <c r="Q15" s="113"/>
    </row>
    <row r="16" spans="1:134">
      <c r="A16" s="108"/>
      <c r="B16" s="109">
        <v>539</v>
      </c>
      <c r="C16" s="110" t="s">
        <v>30</v>
      </c>
      <c r="D16" s="111">
        <v>186539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186539</v>
      </c>
      <c r="P16" s="112">
        <f>(O16/P$25)</f>
        <v>21.919976498237368</v>
      </c>
      <c r="Q16" s="113"/>
    </row>
    <row r="17" spans="1:120" ht="15.75">
      <c r="A17" s="114" t="s">
        <v>31</v>
      </c>
      <c r="B17" s="115"/>
      <c r="C17" s="116"/>
      <c r="D17" s="117">
        <f>SUM(D18:D18)</f>
        <v>3774878</v>
      </c>
      <c r="E17" s="117">
        <f>SUM(E18:E18)</f>
        <v>0</v>
      </c>
      <c r="F17" s="117">
        <f>SUM(F18:F18)</f>
        <v>0</v>
      </c>
      <c r="G17" s="117">
        <f>SUM(G18:G18)</f>
        <v>0</v>
      </c>
      <c r="H17" s="117">
        <f>SUM(H18:H18)</f>
        <v>0</v>
      </c>
      <c r="I17" s="117">
        <f>SUM(I18:I18)</f>
        <v>0</v>
      </c>
      <c r="J17" s="117">
        <f>SUM(J18:J18)</f>
        <v>0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7">
        <f t="shared" si="2"/>
        <v>3774878</v>
      </c>
      <c r="P17" s="119">
        <f>(O17/P$25)</f>
        <v>443.58143360752058</v>
      </c>
      <c r="Q17" s="120"/>
    </row>
    <row r="18" spans="1:120">
      <c r="A18" s="108"/>
      <c r="B18" s="109">
        <v>541</v>
      </c>
      <c r="C18" s="110" t="s">
        <v>32</v>
      </c>
      <c r="D18" s="111">
        <v>3774878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3774878</v>
      </c>
      <c r="P18" s="112">
        <f>(O18/P$25)</f>
        <v>443.58143360752058</v>
      </c>
      <c r="Q18" s="113"/>
    </row>
    <row r="19" spans="1:120" ht="15.75">
      <c r="A19" s="114" t="s">
        <v>35</v>
      </c>
      <c r="B19" s="115"/>
      <c r="C19" s="116"/>
      <c r="D19" s="117">
        <f>SUM(D20:D20)</f>
        <v>520130</v>
      </c>
      <c r="E19" s="117">
        <f>SUM(E20:E20)</f>
        <v>0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>SUM(D19:N19)</f>
        <v>520130</v>
      </c>
      <c r="P19" s="119">
        <f>(O19/P$25)</f>
        <v>61.119858989424209</v>
      </c>
      <c r="Q19" s="113"/>
    </row>
    <row r="20" spans="1:120">
      <c r="A20" s="108"/>
      <c r="B20" s="109">
        <v>572</v>
      </c>
      <c r="C20" s="110" t="s">
        <v>37</v>
      </c>
      <c r="D20" s="111">
        <v>520130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520130</v>
      </c>
      <c r="P20" s="112">
        <f>(O20/P$25)</f>
        <v>61.119858989424209</v>
      </c>
      <c r="Q20" s="113"/>
    </row>
    <row r="21" spans="1:120" ht="15.75">
      <c r="A21" s="114" t="s">
        <v>40</v>
      </c>
      <c r="B21" s="115"/>
      <c r="C21" s="116"/>
      <c r="D21" s="117">
        <f>SUM(D22:D22)</f>
        <v>439174</v>
      </c>
      <c r="E21" s="117">
        <f>SUM(E22:E22)</f>
        <v>0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324000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>SUM(D21:N21)</f>
        <v>763174</v>
      </c>
      <c r="P21" s="119">
        <f>(O21/P$25)</f>
        <v>89.679670975323148</v>
      </c>
      <c r="Q21" s="113"/>
    </row>
    <row r="22" spans="1:120" ht="15.75" thickBot="1">
      <c r="A22" s="108"/>
      <c r="B22" s="109">
        <v>581</v>
      </c>
      <c r="C22" s="110" t="s">
        <v>82</v>
      </c>
      <c r="D22" s="111">
        <v>439174</v>
      </c>
      <c r="E22" s="111">
        <v>0</v>
      </c>
      <c r="F22" s="111">
        <v>0</v>
      </c>
      <c r="G22" s="111">
        <v>0</v>
      </c>
      <c r="H22" s="111">
        <v>0</v>
      </c>
      <c r="I22" s="111">
        <v>324000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>SUM(D22:N22)</f>
        <v>763174</v>
      </c>
      <c r="P22" s="112">
        <f>(O22/P$25)</f>
        <v>89.679670975323148</v>
      </c>
      <c r="Q22" s="113"/>
    </row>
    <row r="23" spans="1:120" ht="16.5" thickBot="1">
      <c r="A23" s="121" t="s">
        <v>10</v>
      </c>
      <c r="B23" s="122"/>
      <c r="C23" s="123"/>
      <c r="D23" s="124">
        <f>SUM(D5,D8,D12,D17,D19,D21)</f>
        <v>11877870</v>
      </c>
      <c r="E23" s="124">
        <f t="shared" ref="E23:N23" si="3">SUM(E5,E8,E12,E17,E19,E21)</f>
        <v>0</v>
      </c>
      <c r="F23" s="124">
        <f t="shared" si="3"/>
        <v>0</v>
      </c>
      <c r="G23" s="124">
        <f t="shared" si="3"/>
        <v>0</v>
      </c>
      <c r="H23" s="124">
        <f t="shared" si="3"/>
        <v>0</v>
      </c>
      <c r="I23" s="124">
        <f t="shared" si="3"/>
        <v>5775582</v>
      </c>
      <c r="J23" s="124">
        <f t="shared" si="3"/>
        <v>0</v>
      </c>
      <c r="K23" s="124">
        <f t="shared" si="3"/>
        <v>0</v>
      </c>
      <c r="L23" s="124">
        <f t="shared" si="3"/>
        <v>0</v>
      </c>
      <c r="M23" s="124">
        <f t="shared" si="3"/>
        <v>0</v>
      </c>
      <c r="N23" s="124">
        <f t="shared" si="3"/>
        <v>0</v>
      </c>
      <c r="O23" s="124">
        <f>SUM(D23:N23)</f>
        <v>17653452</v>
      </c>
      <c r="P23" s="125">
        <f>(O23/P$25)</f>
        <v>2074.4361927144537</v>
      </c>
      <c r="Q23" s="106"/>
      <c r="R23" s="12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</row>
    <row r="24" spans="1:120">
      <c r="A24" s="127"/>
      <c r="B24" s="128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30"/>
    </row>
    <row r="25" spans="1:120">
      <c r="A25" s="131"/>
      <c r="B25" s="132"/>
      <c r="C25" s="132"/>
      <c r="D25" s="133"/>
      <c r="E25" s="133"/>
      <c r="F25" s="133"/>
      <c r="G25" s="133"/>
      <c r="H25" s="133"/>
      <c r="I25" s="133"/>
      <c r="J25" s="133"/>
      <c r="K25" s="133"/>
      <c r="L25" s="133"/>
      <c r="M25" s="136" t="s">
        <v>87</v>
      </c>
      <c r="N25" s="136"/>
      <c r="O25" s="136"/>
      <c r="P25" s="134">
        <v>8510</v>
      </c>
    </row>
    <row r="26" spans="1:120">
      <c r="A26" s="137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  <row r="27" spans="1:120" ht="15.75" customHeight="1" thickBot="1">
      <c r="A27" s="140" t="s">
        <v>47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SUM(D6:D8)</f>
        <v>309281</v>
      </c>
      <c r="E5" s="59">
        <f t="shared" si="0"/>
        <v>0</v>
      </c>
      <c r="F5" s="59">
        <f t="shared" si="0"/>
        <v>105902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5" si="1">SUM(D5:M5)</f>
        <v>415183</v>
      </c>
      <c r="O5" s="61">
        <f t="shared" ref="O5:O25" si="2">(N5/O$27)</f>
        <v>46.301215568194493</v>
      </c>
      <c r="P5" s="62"/>
    </row>
    <row r="6" spans="1:133">
      <c r="A6" s="64"/>
      <c r="B6" s="65">
        <v>511</v>
      </c>
      <c r="C6" s="66" t="s">
        <v>19</v>
      </c>
      <c r="D6" s="67">
        <v>109938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109938</v>
      </c>
      <c r="O6" s="68">
        <f t="shared" si="2"/>
        <v>12.260287721646035</v>
      </c>
      <c r="P6" s="69"/>
    </row>
    <row r="7" spans="1:133">
      <c r="A7" s="64"/>
      <c r="B7" s="65">
        <v>513</v>
      </c>
      <c r="C7" s="66" t="s">
        <v>20</v>
      </c>
      <c r="D7" s="67">
        <v>199343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199343</v>
      </c>
      <c r="O7" s="68">
        <f t="shared" si="2"/>
        <v>22.230734916917587</v>
      </c>
      <c r="P7" s="69"/>
    </row>
    <row r="8" spans="1:133">
      <c r="A8" s="64"/>
      <c r="B8" s="65">
        <v>517</v>
      </c>
      <c r="C8" s="66" t="s">
        <v>21</v>
      </c>
      <c r="D8" s="67">
        <v>0</v>
      </c>
      <c r="E8" s="67">
        <v>0</v>
      </c>
      <c r="F8" s="67">
        <v>105902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105902</v>
      </c>
      <c r="O8" s="68">
        <f t="shared" si="2"/>
        <v>11.810192929630869</v>
      </c>
      <c r="P8" s="69"/>
    </row>
    <row r="9" spans="1:133" ht="15.75">
      <c r="A9" s="70" t="s">
        <v>22</v>
      </c>
      <c r="B9" s="71"/>
      <c r="C9" s="72"/>
      <c r="D9" s="73">
        <f t="shared" ref="D9:M9" si="3">SUM(D10:D12)</f>
        <v>2385818</v>
      </c>
      <c r="E9" s="73">
        <f t="shared" si="3"/>
        <v>0</v>
      </c>
      <c r="F9" s="73">
        <f t="shared" si="3"/>
        <v>0</v>
      </c>
      <c r="G9" s="73">
        <f t="shared" si="3"/>
        <v>0</v>
      </c>
      <c r="H9" s="73">
        <f t="shared" si="3"/>
        <v>0</v>
      </c>
      <c r="I9" s="73">
        <f t="shared" si="3"/>
        <v>0</v>
      </c>
      <c r="J9" s="73">
        <f t="shared" si="3"/>
        <v>0</v>
      </c>
      <c r="K9" s="73">
        <f t="shared" si="3"/>
        <v>0</v>
      </c>
      <c r="L9" s="73">
        <f t="shared" si="3"/>
        <v>0</v>
      </c>
      <c r="M9" s="73">
        <f t="shared" si="3"/>
        <v>0</v>
      </c>
      <c r="N9" s="74">
        <f t="shared" si="1"/>
        <v>2385818</v>
      </c>
      <c r="O9" s="75">
        <f t="shared" si="2"/>
        <v>266.06646593063454</v>
      </c>
      <c r="P9" s="76"/>
    </row>
    <row r="10" spans="1:133">
      <c r="A10" s="64"/>
      <c r="B10" s="65">
        <v>521</v>
      </c>
      <c r="C10" s="66" t="s">
        <v>23</v>
      </c>
      <c r="D10" s="67">
        <v>1335039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1335039</v>
      </c>
      <c r="O10" s="68">
        <f t="shared" si="2"/>
        <v>148.8835731013717</v>
      </c>
      <c r="P10" s="69"/>
    </row>
    <row r="11" spans="1:133">
      <c r="A11" s="64"/>
      <c r="B11" s="65">
        <v>522</v>
      </c>
      <c r="C11" s="66" t="s">
        <v>24</v>
      </c>
      <c r="D11" s="67">
        <v>988356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988356</v>
      </c>
      <c r="O11" s="68">
        <f t="shared" si="2"/>
        <v>110.22147875543661</v>
      </c>
      <c r="P11" s="69"/>
    </row>
    <row r="12" spans="1:133">
      <c r="A12" s="64"/>
      <c r="B12" s="65">
        <v>524</v>
      </c>
      <c r="C12" s="66" t="s">
        <v>25</v>
      </c>
      <c r="D12" s="67">
        <v>62423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62423</v>
      </c>
      <c r="O12" s="68">
        <f t="shared" si="2"/>
        <v>6.9614140738262522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SUM(D14:D17)</f>
        <v>131122</v>
      </c>
      <c r="E13" s="73">
        <f t="shared" si="4"/>
        <v>0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4648602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4779724</v>
      </c>
      <c r="O13" s="75">
        <f t="shared" si="2"/>
        <v>533.03490576558488</v>
      </c>
      <c r="P13" s="76"/>
    </row>
    <row r="14" spans="1:133">
      <c r="A14" s="64"/>
      <c r="B14" s="65">
        <v>533</v>
      </c>
      <c r="C14" s="66" t="s">
        <v>27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1441992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1441992</v>
      </c>
      <c r="O14" s="68">
        <f t="shared" si="2"/>
        <v>160.81097356975576</v>
      </c>
      <c r="P14" s="69"/>
    </row>
    <row r="15" spans="1:133">
      <c r="A15" s="64"/>
      <c r="B15" s="65">
        <v>534</v>
      </c>
      <c r="C15" s="66" t="s">
        <v>58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857972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857972</v>
      </c>
      <c r="O15" s="68">
        <f t="shared" si="2"/>
        <v>95.68105274896844</v>
      </c>
      <c r="P15" s="69"/>
    </row>
    <row r="16" spans="1:133">
      <c r="A16" s="64"/>
      <c r="B16" s="65">
        <v>535</v>
      </c>
      <c r="C16" s="66" t="s">
        <v>29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2151693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2151693</v>
      </c>
      <c r="O16" s="68">
        <f t="shared" si="2"/>
        <v>239.95684175309469</v>
      </c>
      <c r="P16" s="69"/>
    </row>
    <row r="17" spans="1:119">
      <c r="A17" s="64"/>
      <c r="B17" s="65">
        <v>539</v>
      </c>
      <c r="C17" s="66" t="s">
        <v>30</v>
      </c>
      <c r="D17" s="67">
        <v>131122</v>
      </c>
      <c r="E17" s="67">
        <v>0</v>
      </c>
      <c r="F17" s="67">
        <v>0</v>
      </c>
      <c r="G17" s="67">
        <v>0</v>
      </c>
      <c r="H17" s="67">
        <v>0</v>
      </c>
      <c r="I17" s="67">
        <v>196945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328067</v>
      </c>
      <c r="O17" s="68">
        <f t="shared" si="2"/>
        <v>36.586037693766031</v>
      </c>
      <c r="P17" s="69"/>
    </row>
    <row r="18" spans="1:119" ht="15.75">
      <c r="A18" s="70" t="s">
        <v>31</v>
      </c>
      <c r="B18" s="71"/>
      <c r="C18" s="72"/>
      <c r="D18" s="73">
        <f t="shared" ref="D18:M18" si="5">SUM(D19:D19)</f>
        <v>604981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604981</v>
      </c>
      <c r="O18" s="75">
        <f t="shared" si="2"/>
        <v>67.4674919147987</v>
      </c>
      <c r="P18" s="76"/>
    </row>
    <row r="19" spans="1:119">
      <c r="A19" s="64"/>
      <c r="B19" s="65">
        <v>541</v>
      </c>
      <c r="C19" s="66" t="s">
        <v>59</v>
      </c>
      <c r="D19" s="67">
        <v>604981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604981</v>
      </c>
      <c r="O19" s="68">
        <f t="shared" si="2"/>
        <v>67.4674919147987</v>
      </c>
      <c r="P19" s="69"/>
    </row>
    <row r="20" spans="1:119" ht="15.75">
      <c r="A20" s="70" t="s">
        <v>35</v>
      </c>
      <c r="B20" s="71"/>
      <c r="C20" s="72"/>
      <c r="D20" s="73">
        <f t="shared" ref="D20:M20" si="6">SUM(D21:D22)</f>
        <v>284337</v>
      </c>
      <c r="E20" s="73">
        <f t="shared" si="6"/>
        <v>0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1"/>
        <v>284337</v>
      </c>
      <c r="O20" s="75">
        <f t="shared" si="2"/>
        <v>31.709267313482769</v>
      </c>
      <c r="P20" s="69"/>
    </row>
    <row r="21" spans="1:119">
      <c r="A21" s="64"/>
      <c r="B21" s="65">
        <v>571</v>
      </c>
      <c r="C21" s="66" t="s">
        <v>36</v>
      </c>
      <c r="D21" s="67">
        <v>74102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74102</v>
      </c>
      <c r="O21" s="68">
        <f t="shared" si="2"/>
        <v>8.2638563622170178</v>
      </c>
      <c r="P21" s="69"/>
    </row>
    <row r="22" spans="1:119">
      <c r="A22" s="64"/>
      <c r="B22" s="65">
        <v>572</v>
      </c>
      <c r="C22" s="66" t="s">
        <v>60</v>
      </c>
      <c r="D22" s="67">
        <v>210235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210235</v>
      </c>
      <c r="O22" s="68">
        <f t="shared" si="2"/>
        <v>23.445410951265753</v>
      </c>
      <c r="P22" s="69"/>
    </row>
    <row r="23" spans="1:119" ht="15.75">
      <c r="A23" s="70" t="s">
        <v>61</v>
      </c>
      <c r="B23" s="71"/>
      <c r="C23" s="72"/>
      <c r="D23" s="73">
        <f t="shared" ref="D23:M23" si="7">SUM(D24:D24)</f>
        <v>105902</v>
      </c>
      <c r="E23" s="73">
        <f t="shared" si="7"/>
        <v>0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1"/>
        <v>105902</v>
      </c>
      <c r="O23" s="75">
        <f t="shared" si="2"/>
        <v>11.810192929630869</v>
      </c>
      <c r="P23" s="69"/>
    </row>
    <row r="24" spans="1:119" ht="15.75" thickBot="1">
      <c r="A24" s="64"/>
      <c r="B24" s="65">
        <v>581</v>
      </c>
      <c r="C24" s="66" t="s">
        <v>62</v>
      </c>
      <c r="D24" s="67">
        <v>105902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105902</v>
      </c>
      <c r="O24" s="68">
        <f t="shared" si="2"/>
        <v>11.810192929630869</v>
      </c>
      <c r="P24" s="69"/>
    </row>
    <row r="25" spans="1:119" ht="16.5" thickBot="1">
      <c r="A25" s="77" t="s">
        <v>10</v>
      </c>
      <c r="B25" s="78"/>
      <c r="C25" s="79"/>
      <c r="D25" s="80">
        <f>SUM(D5,D9,D13,D18,D20,D23)</f>
        <v>3821441</v>
      </c>
      <c r="E25" s="80">
        <f t="shared" ref="E25:M25" si="8">SUM(E5,E9,E13,E18,E20,E23)</f>
        <v>0</v>
      </c>
      <c r="F25" s="80">
        <f t="shared" si="8"/>
        <v>105902</v>
      </c>
      <c r="G25" s="80">
        <f t="shared" si="8"/>
        <v>0</v>
      </c>
      <c r="H25" s="80">
        <f t="shared" si="8"/>
        <v>0</v>
      </c>
      <c r="I25" s="80">
        <f t="shared" si="8"/>
        <v>4648602</v>
      </c>
      <c r="J25" s="80">
        <f t="shared" si="8"/>
        <v>0</v>
      </c>
      <c r="K25" s="80">
        <f t="shared" si="8"/>
        <v>0</v>
      </c>
      <c r="L25" s="80">
        <f t="shared" si="8"/>
        <v>0</v>
      </c>
      <c r="M25" s="80">
        <f t="shared" si="8"/>
        <v>0</v>
      </c>
      <c r="N25" s="80">
        <f t="shared" si="1"/>
        <v>8575945</v>
      </c>
      <c r="O25" s="81">
        <f t="shared" si="2"/>
        <v>956.38953942232627</v>
      </c>
      <c r="P25" s="62"/>
      <c r="Q25" s="82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</row>
    <row r="26" spans="1:119">
      <c r="A26" s="84"/>
      <c r="B26" s="85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/>
    </row>
    <row r="27" spans="1:119">
      <c r="A27" s="88"/>
      <c r="B27" s="89"/>
      <c r="C27" s="89"/>
      <c r="D27" s="90"/>
      <c r="E27" s="90"/>
      <c r="F27" s="90"/>
      <c r="G27" s="90"/>
      <c r="H27" s="90"/>
      <c r="I27" s="90"/>
      <c r="J27" s="90"/>
      <c r="K27" s="90"/>
      <c r="L27" s="174" t="s">
        <v>63</v>
      </c>
      <c r="M27" s="174"/>
      <c r="N27" s="174"/>
      <c r="O27" s="91">
        <v>8967</v>
      </c>
    </row>
    <row r="28" spans="1:119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  <row r="29" spans="1:119" ht="15.75" customHeight="1" thickBot="1">
      <c r="A29" s="178" t="s">
        <v>47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490330</v>
      </c>
      <c r="E5" s="26">
        <f t="shared" si="0"/>
        <v>0</v>
      </c>
      <c r="F5" s="26">
        <f t="shared" si="0"/>
        <v>105903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596233</v>
      </c>
      <c r="O5" s="32">
        <f t="shared" ref="O5:O25" si="2">(N5/O$27)</f>
        <v>67.317714801851636</v>
      </c>
      <c r="P5" s="6"/>
    </row>
    <row r="6" spans="1:133">
      <c r="A6" s="12"/>
      <c r="B6" s="44">
        <v>511</v>
      </c>
      <c r="C6" s="20" t="s">
        <v>19</v>
      </c>
      <c r="D6" s="46">
        <v>210485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210485</v>
      </c>
      <c r="O6" s="47">
        <f t="shared" si="2"/>
        <v>23.764818787399797</v>
      </c>
      <c r="P6" s="9"/>
    </row>
    <row r="7" spans="1:133">
      <c r="A7" s="12"/>
      <c r="B7" s="44">
        <v>513</v>
      </c>
      <c r="C7" s="20" t="s">
        <v>20</v>
      </c>
      <c r="D7" s="46">
        <v>279845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279845</v>
      </c>
      <c r="O7" s="47">
        <f t="shared" si="2"/>
        <v>31.595912837303828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0</v>
      </c>
      <c r="F8" s="46">
        <v>105903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105903</v>
      </c>
      <c r="O8" s="47">
        <f t="shared" si="2"/>
        <v>11.956983177148018</v>
      </c>
      <c r="P8" s="9"/>
    </row>
    <row r="9" spans="1:133" ht="15.75">
      <c r="A9" s="28" t="s">
        <v>22</v>
      </c>
      <c r="B9" s="29"/>
      <c r="C9" s="30"/>
      <c r="D9" s="31">
        <f t="shared" ref="D9:M9" si="3">SUM(D10:D12)</f>
        <v>2339524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2339524</v>
      </c>
      <c r="O9" s="43">
        <f t="shared" si="2"/>
        <v>264.14406683978774</v>
      </c>
      <c r="P9" s="10"/>
    </row>
    <row r="10" spans="1:133">
      <c r="A10" s="12"/>
      <c r="B10" s="44">
        <v>521</v>
      </c>
      <c r="C10" s="20" t="s">
        <v>23</v>
      </c>
      <c r="D10" s="46">
        <v>1526489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1526489</v>
      </c>
      <c r="O10" s="47">
        <f t="shared" si="2"/>
        <v>172.34831206954951</v>
      </c>
      <c r="P10" s="9"/>
    </row>
    <row r="11" spans="1:133">
      <c r="A11" s="12"/>
      <c r="B11" s="44">
        <v>522</v>
      </c>
      <c r="C11" s="20" t="s">
        <v>24</v>
      </c>
      <c r="D11" s="46">
        <v>739322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739322</v>
      </c>
      <c r="O11" s="47">
        <f t="shared" si="2"/>
        <v>83.4731850513718</v>
      </c>
      <c r="P11" s="9"/>
    </row>
    <row r="12" spans="1:133">
      <c r="A12" s="12"/>
      <c r="B12" s="44">
        <v>524</v>
      </c>
      <c r="C12" s="20" t="s">
        <v>25</v>
      </c>
      <c r="D12" s="46">
        <v>73713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73713</v>
      </c>
      <c r="O12" s="47">
        <f t="shared" si="2"/>
        <v>8.3225697188664327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125719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5467799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5593518</v>
      </c>
      <c r="O13" s="43">
        <f t="shared" si="2"/>
        <v>631.53641187761093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1755663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1755663</v>
      </c>
      <c r="O14" s="47">
        <f t="shared" si="2"/>
        <v>198.2232132776335</v>
      </c>
      <c r="P14" s="9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805969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805969</v>
      </c>
      <c r="O15" s="47">
        <f t="shared" si="2"/>
        <v>90.997967709156597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2352293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2352293</v>
      </c>
      <c r="O16" s="47">
        <f t="shared" si="2"/>
        <v>265.5857513830868</v>
      </c>
      <c r="P16" s="9"/>
    </row>
    <row r="17" spans="1:119">
      <c r="A17" s="12"/>
      <c r="B17" s="44">
        <v>539</v>
      </c>
      <c r="C17" s="20" t="s">
        <v>30</v>
      </c>
      <c r="D17" s="46">
        <v>125719</v>
      </c>
      <c r="E17" s="46">
        <v>0</v>
      </c>
      <c r="F17" s="46">
        <v>0</v>
      </c>
      <c r="G17" s="46">
        <v>0</v>
      </c>
      <c r="H17" s="46">
        <v>0</v>
      </c>
      <c r="I17" s="46">
        <v>553874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679593</v>
      </c>
      <c r="O17" s="47">
        <f t="shared" si="2"/>
        <v>76.729479507733998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985603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985603</v>
      </c>
      <c r="O18" s="43">
        <f t="shared" si="2"/>
        <v>111.27955289601445</v>
      </c>
      <c r="P18" s="10"/>
    </row>
    <row r="19" spans="1:119">
      <c r="A19" s="12"/>
      <c r="B19" s="44">
        <v>541</v>
      </c>
      <c r="C19" s="20" t="s">
        <v>32</v>
      </c>
      <c r="D19" s="46">
        <v>985603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985603</v>
      </c>
      <c r="O19" s="47">
        <f t="shared" si="2"/>
        <v>111.27955289601445</v>
      </c>
      <c r="P19" s="9"/>
    </row>
    <row r="20" spans="1:119" ht="15.75">
      <c r="A20" s="28" t="s">
        <v>35</v>
      </c>
      <c r="B20" s="29"/>
      <c r="C20" s="30"/>
      <c r="D20" s="31">
        <f t="shared" ref="D20:M20" si="6">SUM(D21:D22)</f>
        <v>320298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320298</v>
      </c>
      <c r="O20" s="43">
        <f t="shared" si="2"/>
        <v>36.163260697753188</v>
      </c>
      <c r="P20" s="9"/>
    </row>
    <row r="21" spans="1:119">
      <c r="A21" s="12"/>
      <c r="B21" s="44">
        <v>571</v>
      </c>
      <c r="C21" s="20" t="s">
        <v>36</v>
      </c>
      <c r="D21" s="46">
        <v>66959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66959</v>
      </c>
      <c r="O21" s="47">
        <f t="shared" si="2"/>
        <v>7.5600090324037481</v>
      </c>
      <c r="P21" s="9"/>
    </row>
    <row r="22" spans="1:119">
      <c r="A22" s="12"/>
      <c r="B22" s="44">
        <v>572</v>
      </c>
      <c r="C22" s="20" t="s">
        <v>37</v>
      </c>
      <c r="D22" s="46">
        <v>253339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253339</v>
      </c>
      <c r="O22" s="47">
        <f t="shared" si="2"/>
        <v>28.60325166534944</v>
      </c>
      <c r="P22" s="9"/>
    </row>
    <row r="23" spans="1:119" ht="15.75">
      <c r="A23" s="28" t="s">
        <v>40</v>
      </c>
      <c r="B23" s="29"/>
      <c r="C23" s="30"/>
      <c r="D23" s="31">
        <f t="shared" ref="D23:M23" si="7">SUM(D24:D24)</f>
        <v>105903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105903</v>
      </c>
      <c r="O23" s="43">
        <f t="shared" si="2"/>
        <v>11.956983177148018</v>
      </c>
      <c r="P23" s="9"/>
    </row>
    <row r="24" spans="1:119" ht="15.75" thickBot="1">
      <c r="A24" s="12"/>
      <c r="B24" s="44">
        <v>581</v>
      </c>
      <c r="C24" s="20" t="s">
        <v>39</v>
      </c>
      <c r="D24" s="46">
        <v>105903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105903</v>
      </c>
      <c r="O24" s="47">
        <f t="shared" si="2"/>
        <v>11.956983177148018</v>
      </c>
      <c r="P24" s="9"/>
    </row>
    <row r="25" spans="1:119" ht="16.5" thickBot="1">
      <c r="A25" s="14" t="s">
        <v>10</v>
      </c>
      <c r="B25" s="23"/>
      <c r="C25" s="22"/>
      <c r="D25" s="15">
        <f>SUM(D5,D9,D13,D18,D20,D23)</f>
        <v>4367377</v>
      </c>
      <c r="E25" s="15">
        <f t="shared" ref="E25:M25" si="8">SUM(E5,E9,E13,E18,E20,E23)</f>
        <v>0</v>
      </c>
      <c r="F25" s="15">
        <f t="shared" si="8"/>
        <v>105903</v>
      </c>
      <c r="G25" s="15">
        <f t="shared" si="8"/>
        <v>0</v>
      </c>
      <c r="H25" s="15">
        <f t="shared" si="8"/>
        <v>0</v>
      </c>
      <c r="I25" s="15">
        <f t="shared" si="8"/>
        <v>5467799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9941079</v>
      </c>
      <c r="O25" s="37">
        <f t="shared" si="2"/>
        <v>1122.397990290166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0" t="s">
        <v>53</v>
      </c>
      <c r="M27" s="160"/>
      <c r="N27" s="160"/>
      <c r="O27" s="41">
        <v>8857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47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252836</v>
      </c>
      <c r="E5" s="26">
        <f t="shared" si="0"/>
        <v>0</v>
      </c>
      <c r="F5" s="26">
        <f t="shared" si="0"/>
        <v>100252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353088</v>
      </c>
      <c r="O5" s="32">
        <f t="shared" ref="O5:O29" si="2">(N5/O$31)</f>
        <v>39.704036882941637</v>
      </c>
      <c r="P5" s="6"/>
    </row>
    <row r="6" spans="1:133">
      <c r="A6" s="12"/>
      <c r="B6" s="44">
        <v>511</v>
      </c>
      <c r="C6" s="20" t="s">
        <v>19</v>
      </c>
      <c r="D6" s="46">
        <v>170906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170906</v>
      </c>
      <c r="O6" s="47">
        <f t="shared" si="2"/>
        <v>19.218036658045655</v>
      </c>
      <c r="P6" s="9"/>
    </row>
    <row r="7" spans="1:133">
      <c r="A7" s="12"/>
      <c r="B7" s="44">
        <v>513</v>
      </c>
      <c r="C7" s="20" t="s">
        <v>20</v>
      </c>
      <c r="D7" s="46">
        <v>56915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56915</v>
      </c>
      <c r="O7" s="47">
        <f t="shared" si="2"/>
        <v>6.3999775104014391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0</v>
      </c>
      <c r="F8" s="46">
        <v>100252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100252</v>
      </c>
      <c r="O8" s="47">
        <f t="shared" si="2"/>
        <v>11.273136174519285</v>
      </c>
      <c r="P8" s="9"/>
    </row>
    <row r="9" spans="1:133">
      <c r="A9" s="12"/>
      <c r="B9" s="44">
        <v>519</v>
      </c>
      <c r="C9" s="20" t="s">
        <v>44</v>
      </c>
      <c r="D9" s="46">
        <v>25015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25015</v>
      </c>
      <c r="O9" s="47">
        <f t="shared" si="2"/>
        <v>2.8128865399752616</v>
      </c>
      <c r="P9" s="9"/>
    </row>
    <row r="10" spans="1:133" ht="15.75">
      <c r="A10" s="28" t="s">
        <v>22</v>
      </c>
      <c r="B10" s="29"/>
      <c r="C10" s="30"/>
      <c r="D10" s="31">
        <f t="shared" ref="D10:M10" si="3">SUM(D11:D13)</f>
        <v>1933218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1933218</v>
      </c>
      <c r="O10" s="43">
        <f t="shared" si="2"/>
        <v>217.38648375126505</v>
      </c>
      <c r="P10" s="10"/>
    </row>
    <row r="11" spans="1:133">
      <c r="A11" s="12"/>
      <c r="B11" s="44">
        <v>521</v>
      </c>
      <c r="C11" s="20" t="s">
        <v>23</v>
      </c>
      <c r="D11" s="46">
        <v>1330955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1330955</v>
      </c>
      <c r="O11" s="47">
        <f t="shared" si="2"/>
        <v>149.66321826155402</v>
      </c>
      <c r="P11" s="9"/>
    </row>
    <row r="12" spans="1:133">
      <c r="A12" s="12"/>
      <c r="B12" s="44">
        <v>522</v>
      </c>
      <c r="C12" s="20" t="s">
        <v>24</v>
      </c>
      <c r="D12" s="46">
        <v>513548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513548</v>
      </c>
      <c r="O12" s="47">
        <f t="shared" si="2"/>
        <v>57.747441808163721</v>
      </c>
      <c r="P12" s="9"/>
    </row>
    <row r="13" spans="1:133">
      <c r="A13" s="12"/>
      <c r="B13" s="44">
        <v>524</v>
      </c>
      <c r="C13" s="20" t="s">
        <v>25</v>
      </c>
      <c r="D13" s="46">
        <v>88715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88715</v>
      </c>
      <c r="O13" s="47">
        <f t="shared" si="2"/>
        <v>9.9758236815472845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SUM(D15:D18)</f>
        <v>108535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4668047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4776582</v>
      </c>
      <c r="O14" s="43">
        <f t="shared" si="2"/>
        <v>537.11705836050828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1640976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1640976</v>
      </c>
      <c r="O15" s="47">
        <f t="shared" si="2"/>
        <v>184.52445743843472</v>
      </c>
      <c r="P15" s="9"/>
    </row>
    <row r="16" spans="1:133">
      <c r="A16" s="12"/>
      <c r="B16" s="44">
        <v>534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843613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843613</v>
      </c>
      <c r="O16" s="47">
        <f t="shared" si="2"/>
        <v>94.862588552794335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2183458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2183458</v>
      </c>
      <c r="O17" s="47">
        <f t="shared" si="2"/>
        <v>245.52546947036996</v>
      </c>
      <c r="P17" s="9"/>
    </row>
    <row r="18" spans="1:119">
      <c r="A18" s="12"/>
      <c r="B18" s="44">
        <v>539</v>
      </c>
      <c r="C18" s="20" t="s">
        <v>30</v>
      </c>
      <c r="D18" s="46">
        <v>108535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108535</v>
      </c>
      <c r="O18" s="47">
        <f t="shared" si="2"/>
        <v>12.204542898909255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967071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967071</v>
      </c>
      <c r="O19" s="43">
        <f t="shared" si="2"/>
        <v>108.74519284830765</v>
      </c>
      <c r="P19" s="10"/>
    </row>
    <row r="20" spans="1:119">
      <c r="A20" s="12"/>
      <c r="B20" s="44">
        <v>541</v>
      </c>
      <c r="C20" s="20" t="s">
        <v>32</v>
      </c>
      <c r="D20" s="46">
        <v>967071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967071</v>
      </c>
      <c r="O20" s="47">
        <f t="shared" si="2"/>
        <v>108.74519284830765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21308</v>
      </c>
      <c r="N21" s="31">
        <f t="shared" si="1"/>
        <v>21308</v>
      </c>
      <c r="O21" s="43">
        <f t="shared" si="2"/>
        <v>2.3960418306533229</v>
      </c>
      <c r="P21" s="10"/>
    </row>
    <row r="22" spans="1:119">
      <c r="A22" s="13"/>
      <c r="B22" s="45">
        <v>559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21308</v>
      </c>
      <c r="N22" s="46">
        <f t="shared" si="1"/>
        <v>21308</v>
      </c>
      <c r="O22" s="47">
        <f t="shared" si="2"/>
        <v>2.3960418306533229</v>
      </c>
      <c r="P22" s="9"/>
    </row>
    <row r="23" spans="1:119" ht="15.75">
      <c r="A23" s="28" t="s">
        <v>35</v>
      </c>
      <c r="B23" s="29"/>
      <c r="C23" s="30"/>
      <c r="D23" s="31">
        <f t="shared" ref="D23:M23" si="7">SUM(D24:D26)</f>
        <v>377881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463130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841011</v>
      </c>
      <c r="O23" s="43">
        <f t="shared" si="2"/>
        <v>94.569998875520071</v>
      </c>
      <c r="P23" s="9"/>
    </row>
    <row r="24" spans="1:119">
      <c r="A24" s="12"/>
      <c r="B24" s="44">
        <v>571</v>
      </c>
      <c r="C24" s="20" t="s">
        <v>36</v>
      </c>
      <c r="D24" s="46">
        <v>70345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70345</v>
      </c>
      <c r="O24" s="47">
        <f t="shared" si="2"/>
        <v>7.9101540537501407</v>
      </c>
      <c r="P24" s="9"/>
    </row>
    <row r="25" spans="1:119">
      <c r="A25" s="12"/>
      <c r="B25" s="44">
        <v>572</v>
      </c>
      <c r="C25" s="20" t="s">
        <v>37</v>
      </c>
      <c r="D25" s="46">
        <v>307536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307536</v>
      </c>
      <c r="O25" s="47">
        <f t="shared" si="2"/>
        <v>34.581805914764423</v>
      </c>
      <c r="P25" s="9"/>
    </row>
    <row r="26" spans="1:119">
      <c r="A26" s="12"/>
      <c r="B26" s="44">
        <v>579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463130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463130</v>
      </c>
      <c r="O26" s="47">
        <f t="shared" si="2"/>
        <v>52.078038907005507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121559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121559</v>
      </c>
      <c r="O27" s="43">
        <f t="shared" si="2"/>
        <v>13.669065557179804</v>
      </c>
      <c r="P27" s="9"/>
    </row>
    <row r="28" spans="1:119" ht="15.75" thickBot="1">
      <c r="A28" s="12"/>
      <c r="B28" s="44">
        <v>581</v>
      </c>
      <c r="C28" s="20" t="s">
        <v>39</v>
      </c>
      <c r="D28" s="46">
        <v>121559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121559</v>
      </c>
      <c r="O28" s="47">
        <f t="shared" si="2"/>
        <v>13.669065557179804</v>
      </c>
      <c r="P28" s="9"/>
    </row>
    <row r="29" spans="1:119" ht="16.5" thickBot="1">
      <c r="A29" s="14" t="s">
        <v>10</v>
      </c>
      <c r="B29" s="23"/>
      <c r="C29" s="22"/>
      <c r="D29" s="15">
        <f>SUM(D5,D10,D14,D19,D21,D23,D27)</f>
        <v>3761100</v>
      </c>
      <c r="E29" s="15">
        <f t="shared" ref="E29:M29" si="9">SUM(E5,E10,E14,E19,E21,E23,E27)</f>
        <v>0</v>
      </c>
      <c r="F29" s="15">
        <f t="shared" si="9"/>
        <v>100252</v>
      </c>
      <c r="G29" s="15">
        <f t="shared" si="9"/>
        <v>0</v>
      </c>
      <c r="H29" s="15">
        <f t="shared" si="9"/>
        <v>0</v>
      </c>
      <c r="I29" s="15">
        <f t="shared" si="9"/>
        <v>5131177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21308</v>
      </c>
      <c r="N29" s="15">
        <f t="shared" si="1"/>
        <v>9013837</v>
      </c>
      <c r="O29" s="37">
        <f t="shared" si="2"/>
        <v>1013.5878781063758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51</v>
      </c>
      <c r="M31" s="160"/>
      <c r="N31" s="160"/>
      <c r="O31" s="41">
        <v>8893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47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465309</v>
      </c>
      <c r="E5" s="26">
        <f t="shared" si="0"/>
        <v>0</v>
      </c>
      <c r="F5" s="26">
        <f t="shared" si="0"/>
        <v>100211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565520</v>
      </c>
      <c r="O5" s="32">
        <f t="shared" ref="O5:O27" si="2">(N5/O$29)</f>
        <v>63.484508307139649</v>
      </c>
      <c r="P5" s="6"/>
    </row>
    <row r="6" spans="1:133">
      <c r="A6" s="12"/>
      <c r="B6" s="44">
        <v>511</v>
      </c>
      <c r="C6" s="20" t="s">
        <v>19</v>
      </c>
      <c r="D6" s="46">
        <v>215078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215078</v>
      </c>
      <c r="O6" s="47">
        <f t="shared" si="2"/>
        <v>24.144364616075439</v>
      </c>
      <c r="P6" s="9"/>
    </row>
    <row r="7" spans="1:133">
      <c r="A7" s="12"/>
      <c r="B7" s="44">
        <v>513</v>
      </c>
      <c r="C7" s="20" t="s">
        <v>20</v>
      </c>
      <c r="D7" s="46">
        <v>250231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250231</v>
      </c>
      <c r="O7" s="47">
        <f t="shared" si="2"/>
        <v>28.090592725639873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0</v>
      </c>
      <c r="F8" s="46">
        <v>100211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100211</v>
      </c>
      <c r="O8" s="47">
        <f t="shared" si="2"/>
        <v>11.249550965424337</v>
      </c>
      <c r="P8" s="9"/>
    </row>
    <row r="9" spans="1:133" ht="15.75">
      <c r="A9" s="28" t="s">
        <v>22</v>
      </c>
      <c r="B9" s="29"/>
      <c r="C9" s="30"/>
      <c r="D9" s="31">
        <f t="shared" ref="D9:M9" si="3">SUM(D10:D12)</f>
        <v>1969720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1969720</v>
      </c>
      <c r="O9" s="43">
        <f t="shared" si="2"/>
        <v>221.1180960933992</v>
      </c>
      <c r="P9" s="10"/>
    </row>
    <row r="10" spans="1:133">
      <c r="A10" s="12"/>
      <c r="B10" s="44">
        <v>521</v>
      </c>
      <c r="C10" s="20" t="s">
        <v>23</v>
      </c>
      <c r="D10" s="46">
        <v>1401857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1401857</v>
      </c>
      <c r="O10" s="47">
        <f t="shared" si="2"/>
        <v>157.37056578356533</v>
      </c>
      <c r="P10" s="9"/>
    </row>
    <row r="11" spans="1:133">
      <c r="A11" s="12"/>
      <c r="B11" s="44">
        <v>522</v>
      </c>
      <c r="C11" s="20" t="s">
        <v>24</v>
      </c>
      <c r="D11" s="46">
        <v>490214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490214</v>
      </c>
      <c r="O11" s="47">
        <f t="shared" si="2"/>
        <v>55.030758868432869</v>
      </c>
      <c r="P11" s="9"/>
    </row>
    <row r="12" spans="1:133">
      <c r="A12" s="12"/>
      <c r="B12" s="44">
        <v>524</v>
      </c>
      <c r="C12" s="20" t="s">
        <v>25</v>
      </c>
      <c r="D12" s="46">
        <v>77649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77649</v>
      </c>
      <c r="O12" s="47">
        <f t="shared" si="2"/>
        <v>8.7167714414009883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130511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4559611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4690122</v>
      </c>
      <c r="O13" s="43">
        <f t="shared" si="2"/>
        <v>526.50673551863497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1445391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1445391</v>
      </c>
      <c r="O14" s="47">
        <f t="shared" si="2"/>
        <v>162.25763358778627</v>
      </c>
      <c r="P14" s="9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1098222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1098222</v>
      </c>
      <c r="O15" s="47">
        <f t="shared" si="2"/>
        <v>123.28491243825775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2015998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2015998</v>
      </c>
      <c r="O16" s="47">
        <f t="shared" si="2"/>
        <v>226.31320161652448</v>
      </c>
      <c r="P16" s="9"/>
    </row>
    <row r="17" spans="1:119">
      <c r="A17" s="12"/>
      <c r="B17" s="44">
        <v>539</v>
      </c>
      <c r="C17" s="20" t="s">
        <v>30</v>
      </c>
      <c r="D17" s="46">
        <v>130511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130511</v>
      </c>
      <c r="O17" s="47">
        <f t="shared" si="2"/>
        <v>14.650987876066457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910817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910817</v>
      </c>
      <c r="O18" s="43">
        <f t="shared" si="2"/>
        <v>102.2470812752582</v>
      </c>
      <c r="P18" s="10"/>
    </row>
    <row r="19" spans="1:119">
      <c r="A19" s="12"/>
      <c r="B19" s="44">
        <v>541</v>
      </c>
      <c r="C19" s="20" t="s">
        <v>32</v>
      </c>
      <c r="D19" s="46">
        <v>910817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910817</v>
      </c>
      <c r="O19" s="47">
        <f t="shared" si="2"/>
        <v>102.2470812752582</v>
      </c>
      <c r="P19" s="9"/>
    </row>
    <row r="20" spans="1:119" ht="15.75">
      <c r="A20" s="28" t="s">
        <v>35</v>
      </c>
      <c r="B20" s="29"/>
      <c r="C20" s="30"/>
      <c r="D20" s="31">
        <f t="shared" ref="D20:M20" si="6">SUM(D21:D23)</f>
        <v>315613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457952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773565</v>
      </c>
      <c r="O20" s="43">
        <f t="shared" si="2"/>
        <v>86.839357880556804</v>
      </c>
      <c r="P20" s="9"/>
    </row>
    <row r="21" spans="1:119">
      <c r="A21" s="12"/>
      <c r="B21" s="44">
        <v>571</v>
      </c>
      <c r="C21" s="20" t="s">
        <v>36</v>
      </c>
      <c r="D21" s="46">
        <v>68114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68114</v>
      </c>
      <c r="O21" s="47">
        <f t="shared" si="2"/>
        <v>7.6463852716659186</v>
      </c>
      <c r="P21" s="9"/>
    </row>
    <row r="22" spans="1:119">
      <c r="A22" s="12"/>
      <c r="B22" s="44">
        <v>572</v>
      </c>
      <c r="C22" s="20" t="s">
        <v>37</v>
      </c>
      <c r="D22" s="46">
        <v>247499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247499</v>
      </c>
      <c r="O22" s="47">
        <f t="shared" si="2"/>
        <v>27.783902110462506</v>
      </c>
      <c r="P22" s="9"/>
    </row>
    <row r="23" spans="1:119">
      <c r="A23" s="12"/>
      <c r="B23" s="44">
        <v>579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457952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457952</v>
      </c>
      <c r="O23" s="47">
        <f t="shared" si="2"/>
        <v>51.409070498428378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SUM(D25:D26)</f>
        <v>72997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6257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21307</v>
      </c>
      <c r="N24" s="31">
        <f t="shared" si="1"/>
        <v>100561</v>
      </c>
      <c r="O24" s="43">
        <f t="shared" si="2"/>
        <v>11.288841490794791</v>
      </c>
      <c r="P24" s="9"/>
    </row>
    <row r="25" spans="1:119">
      <c r="A25" s="12"/>
      <c r="B25" s="44">
        <v>581</v>
      </c>
      <c r="C25" s="20" t="s">
        <v>39</v>
      </c>
      <c r="D25" s="46">
        <v>72997</v>
      </c>
      <c r="E25" s="46">
        <v>0</v>
      </c>
      <c r="F25" s="46">
        <v>0</v>
      </c>
      <c r="G25" s="46">
        <v>0</v>
      </c>
      <c r="H25" s="46">
        <v>0</v>
      </c>
      <c r="I25" s="46">
        <v>5907</v>
      </c>
      <c r="J25" s="46">
        <v>0</v>
      </c>
      <c r="K25" s="46">
        <v>0</v>
      </c>
      <c r="L25" s="46">
        <v>0</v>
      </c>
      <c r="M25" s="46">
        <v>21307</v>
      </c>
      <c r="N25" s="46">
        <f t="shared" si="1"/>
        <v>100211</v>
      </c>
      <c r="O25" s="47">
        <f t="shared" si="2"/>
        <v>11.249550965424337</v>
      </c>
      <c r="P25" s="9"/>
    </row>
    <row r="26" spans="1:119" ht="15.75" thickBot="1">
      <c r="A26" s="12"/>
      <c r="B26" s="44">
        <v>590</v>
      </c>
      <c r="C26" s="20" t="s">
        <v>45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350</v>
      </c>
      <c r="O26" s="47">
        <f t="shared" si="2"/>
        <v>3.9290525370453522E-2</v>
      </c>
      <c r="P26" s="9"/>
    </row>
    <row r="27" spans="1:119" ht="16.5" thickBot="1">
      <c r="A27" s="14" t="s">
        <v>10</v>
      </c>
      <c r="B27" s="23"/>
      <c r="C27" s="22"/>
      <c r="D27" s="15">
        <f>SUM(D5,D9,D13,D18,D20,D24)</f>
        <v>3864967</v>
      </c>
      <c r="E27" s="15">
        <f t="shared" ref="E27:M27" si="8">SUM(E5,E9,E13,E18,E20,E24)</f>
        <v>0</v>
      </c>
      <c r="F27" s="15">
        <f t="shared" si="8"/>
        <v>100211</v>
      </c>
      <c r="G27" s="15">
        <f t="shared" si="8"/>
        <v>0</v>
      </c>
      <c r="H27" s="15">
        <f t="shared" si="8"/>
        <v>0</v>
      </c>
      <c r="I27" s="15">
        <f t="shared" si="8"/>
        <v>5023820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21307</v>
      </c>
      <c r="N27" s="15">
        <f t="shared" si="1"/>
        <v>9010305</v>
      </c>
      <c r="O27" s="37">
        <f t="shared" si="2"/>
        <v>1011.4846205657835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49</v>
      </c>
      <c r="M29" s="160"/>
      <c r="N29" s="160"/>
      <c r="O29" s="41">
        <v>8908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47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552506</v>
      </c>
      <c r="E5" s="26">
        <f t="shared" si="0"/>
        <v>0</v>
      </c>
      <c r="F5" s="26">
        <f t="shared" si="0"/>
        <v>47874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600380</v>
      </c>
      <c r="O5" s="32">
        <f t="shared" ref="O5:O28" si="2">(N5/O$30)</f>
        <v>67.435695832865321</v>
      </c>
      <c r="P5" s="6"/>
    </row>
    <row r="6" spans="1:133">
      <c r="A6" s="12"/>
      <c r="B6" s="44">
        <v>511</v>
      </c>
      <c r="C6" s="20" t="s">
        <v>19</v>
      </c>
      <c r="D6" s="46">
        <v>228635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228635</v>
      </c>
      <c r="O6" s="47">
        <f t="shared" si="2"/>
        <v>25.680669437268335</v>
      </c>
      <c r="P6" s="9"/>
    </row>
    <row r="7" spans="1:133">
      <c r="A7" s="12"/>
      <c r="B7" s="44">
        <v>513</v>
      </c>
      <c r="C7" s="20" t="s">
        <v>20</v>
      </c>
      <c r="D7" s="46">
        <v>279864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279864</v>
      </c>
      <c r="O7" s="47">
        <f t="shared" si="2"/>
        <v>31.434797259350781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0</v>
      </c>
      <c r="F8" s="46">
        <v>47874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47874</v>
      </c>
      <c r="O8" s="47">
        <f t="shared" si="2"/>
        <v>5.3772885544198585</v>
      </c>
      <c r="P8" s="9"/>
    </row>
    <row r="9" spans="1:133">
      <c r="A9" s="12"/>
      <c r="B9" s="44">
        <v>519</v>
      </c>
      <c r="C9" s="20" t="s">
        <v>44</v>
      </c>
      <c r="D9" s="46">
        <v>44007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44007</v>
      </c>
      <c r="O9" s="47">
        <f t="shared" si="2"/>
        <v>4.9429405818263508</v>
      </c>
      <c r="P9" s="9"/>
    </row>
    <row r="10" spans="1:133" ht="15.75">
      <c r="A10" s="28" t="s">
        <v>22</v>
      </c>
      <c r="B10" s="29"/>
      <c r="C10" s="30"/>
      <c r="D10" s="31">
        <f t="shared" ref="D10:M10" si="3">SUM(D11:D13)</f>
        <v>2283503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2283503</v>
      </c>
      <c r="O10" s="43">
        <f t="shared" si="2"/>
        <v>256.48691452319446</v>
      </c>
      <c r="P10" s="10"/>
    </row>
    <row r="11" spans="1:133">
      <c r="A11" s="12"/>
      <c r="B11" s="44">
        <v>521</v>
      </c>
      <c r="C11" s="20" t="s">
        <v>23</v>
      </c>
      <c r="D11" s="46">
        <v>1494578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1494578</v>
      </c>
      <c r="O11" s="47">
        <f t="shared" si="2"/>
        <v>167.87352577782769</v>
      </c>
      <c r="P11" s="9"/>
    </row>
    <row r="12" spans="1:133">
      <c r="A12" s="12"/>
      <c r="B12" s="44">
        <v>522</v>
      </c>
      <c r="C12" s="20" t="s">
        <v>24</v>
      </c>
      <c r="D12" s="46">
        <v>712970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712970</v>
      </c>
      <c r="O12" s="47">
        <f t="shared" si="2"/>
        <v>80.081994833202288</v>
      </c>
      <c r="P12" s="9"/>
    </row>
    <row r="13" spans="1:133">
      <c r="A13" s="12"/>
      <c r="B13" s="44">
        <v>524</v>
      </c>
      <c r="C13" s="20" t="s">
        <v>25</v>
      </c>
      <c r="D13" s="46">
        <v>75955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75955</v>
      </c>
      <c r="O13" s="47">
        <f t="shared" si="2"/>
        <v>8.5313939121644395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SUM(D15:D18)</f>
        <v>162685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4730088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4892773</v>
      </c>
      <c r="O14" s="43">
        <f t="shared" si="2"/>
        <v>549.56452881051337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1422505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1422505</v>
      </c>
      <c r="O15" s="47">
        <f t="shared" si="2"/>
        <v>159.77816466359653</v>
      </c>
      <c r="P15" s="9"/>
    </row>
    <row r="16" spans="1:133">
      <c r="A16" s="12"/>
      <c r="B16" s="44">
        <v>534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1093069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1093069</v>
      </c>
      <c r="O16" s="47">
        <f t="shared" si="2"/>
        <v>122.77535662136358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2214514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2214514</v>
      </c>
      <c r="O17" s="47">
        <f t="shared" si="2"/>
        <v>248.73795349882062</v>
      </c>
      <c r="P17" s="9"/>
    </row>
    <row r="18" spans="1:119">
      <c r="A18" s="12"/>
      <c r="B18" s="44">
        <v>539</v>
      </c>
      <c r="C18" s="20" t="s">
        <v>30</v>
      </c>
      <c r="D18" s="46">
        <v>162685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162685</v>
      </c>
      <c r="O18" s="47">
        <f t="shared" si="2"/>
        <v>18.273054026732563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1819583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1819583</v>
      </c>
      <c r="O19" s="43">
        <f t="shared" si="2"/>
        <v>204.37863641469167</v>
      </c>
      <c r="P19" s="10"/>
    </row>
    <row r="20" spans="1:119">
      <c r="A20" s="12"/>
      <c r="B20" s="44">
        <v>541</v>
      </c>
      <c r="C20" s="20" t="s">
        <v>32</v>
      </c>
      <c r="D20" s="46">
        <v>1819583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1819583</v>
      </c>
      <c r="O20" s="47">
        <f t="shared" si="2"/>
        <v>204.37863641469167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SUM(D22:D24)</f>
        <v>314073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409848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723921</v>
      </c>
      <c r="O21" s="43">
        <f t="shared" si="2"/>
        <v>81.312029652925986</v>
      </c>
      <c r="P21" s="9"/>
    </row>
    <row r="22" spans="1:119">
      <c r="A22" s="12"/>
      <c r="B22" s="44">
        <v>571</v>
      </c>
      <c r="C22" s="20" t="s">
        <v>36</v>
      </c>
      <c r="D22" s="46">
        <v>66134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66134</v>
      </c>
      <c r="O22" s="47">
        <f t="shared" si="2"/>
        <v>7.4282826013703245</v>
      </c>
      <c r="P22" s="9"/>
    </row>
    <row r="23" spans="1:119">
      <c r="A23" s="12"/>
      <c r="B23" s="44">
        <v>572</v>
      </c>
      <c r="C23" s="20" t="s">
        <v>37</v>
      </c>
      <c r="D23" s="46">
        <v>247939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247939</v>
      </c>
      <c r="O23" s="47">
        <f t="shared" si="2"/>
        <v>27.84892732786701</v>
      </c>
      <c r="P23" s="9"/>
    </row>
    <row r="24" spans="1:119">
      <c r="A24" s="12"/>
      <c r="B24" s="44">
        <v>579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409848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409848</v>
      </c>
      <c r="O24" s="47">
        <f t="shared" si="2"/>
        <v>46.034819723688642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39996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87461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127457</v>
      </c>
      <c r="O25" s="43">
        <f t="shared" si="2"/>
        <v>14.316185555430753</v>
      </c>
      <c r="P25" s="9"/>
    </row>
    <row r="26" spans="1:119">
      <c r="A26" s="12"/>
      <c r="B26" s="44">
        <v>581</v>
      </c>
      <c r="C26" s="20" t="s">
        <v>39</v>
      </c>
      <c r="D26" s="46">
        <v>39996</v>
      </c>
      <c r="E26" s="46">
        <v>0</v>
      </c>
      <c r="F26" s="46">
        <v>0</v>
      </c>
      <c r="G26" s="46">
        <v>0</v>
      </c>
      <c r="H26" s="46">
        <v>0</v>
      </c>
      <c r="I26" s="46">
        <v>85909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125905</v>
      </c>
      <c r="O26" s="47">
        <f t="shared" si="2"/>
        <v>14.141862293608895</v>
      </c>
      <c r="P26" s="9"/>
    </row>
    <row r="27" spans="1:119" ht="15.75" thickBot="1">
      <c r="A27" s="12"/>
      <c r="B27" s="44">
        <v>590</v>
      </c>
      <c r="C27" s="20" t="s">
        <v>45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1552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1552</v>
      </c>
      <c r="O27" s="47">
        <f t="shared" si="2"/>
        <v>0.17432326182185781</v>
      </c>
      <c r="P27" s="9"/>
    </row>
    <row r="28" spans="1:119" ht="16.5" thickBot="1">
      <c r="A28" s="14" t="s">
        <v>10</v>
      </c>
      <c r="B28" s="23"/>
      <c r="C28" s="22"/>
      <c r="D28" s="15">
        <f>SUM(D5,D10,D14,D19,D21,D25)</f>
        <v>5172346</v>
      </c>
      <c r="E28" s="15">
        <f t="shared" ref="E28:M28" si="8">SUM(E5,E10,E14,E19,E21,E25)</f>
        <v>0</v>
      </c>
      <c r="F28" s="15">
        <f t="shared" si="8"/>
        <v>47874</v>
      </c>
      <c r="G28" s="15">
        <f t="shared" si="8"/>
        <v>0</v>
      </c>
      <c r="H28" s="15">
        <f t="shared" si="8"/>
        <v>0</v>
      </c>
      <c r="I28" s="15">
        <f t="shared" si="8"/>
        <v>5227397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10447617</v>
      </c>
      <c r="O28" s="37">
        <f t="shared" si="2"/>
        <v>1173.4939907896214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46</v>
      </c>
      <c r="M30" s="160"/>
      <c r="N30" s="160"/>
      <c r="O30" s="41">
        <v>8903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thickBot="1">
      <c r="A32" s="162" t="s">
        <v>47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495164</v>
      </c>
      <c r="E5" s="26">
        <f t="shared" si="0"/>
        <v>0</v>
      </c>
      <c r="F5" s="26">
        <f t="shared" si="0"/>
        <v>72625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567789</v>
      </c>
      <c r="O5" s="32">
        <f t="shared" ref="O5:O28" si="2">(N5/O$30)</f>
        <v>65.300632547441054</v>
      </c>
      <c r="P5" s="6"/>
    </row>
    <row r="6" spans="1:133">
      <c r="A6" s="12"/>
      <c r="B6" s="44">
        <v>511</v>
      </c>
      <c r="C6" s="20" t="s">
        <v>19</v>
      </c>
      <c r="D6" s="46">
        <v>214629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214629</v>
      </c>
      <c r="O6" s="47">
        <f t="shared" si="2"/>
        <v>24.684186313973548</v>
      </c>
      <c r="P6" s="9"/>
    </row>
    <row r="7" spans="1:133">
      <c r="A7" s="12"/>
      <c r="B7" s="44">
        <v>513</v>
      </c>
      <c r="C7" s="20" t="s">
        <v>20</v>
      </c>
      <c r="D7" s="46">
        <v>280535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280535</v>
      </c>
      <c r="O7" s="47">
        <f t="shared" si="2"/>
        <v>32.263944795859686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0</v>
      </c>
      <c r="F8" s="46">
        <v>72625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72625</v>
      </c>
      <c r="O8" s="47">
        <f t="shared" si="2"/>
        <v>8.3525014376078204</v>
      </c>
      <c r="P8" s="9"/>
    </row>
    <row r="9" spans="1:133" ht="15.75">
      <c r="A9" s="28" t="s">
        <v>22</v>
      </c>
      <c r="B9" s="29"/>
      <c r="C9" s="30"/>
      <c r="D9" s="31">
        <f t="shared" ref="D9:M9" si="3">SUM(D10:D12)</f>
        <v>1914504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1914504</v>
      </c>
      <c r="O9" s="43">
        <f t="shared" si="2"/>
        <v>220.18447383553766</v>
      </c>
      <c r="P9" s="10"/>
    </row>
    <row r="10" spans="1:133">
      <c r="A10" s="12"/>
      <c r="B10" s="44">
        <v>521</v>
      </c>
      <c r="C10" s="20" t="s">
        <v>23</v>
      </c>
      <c r="D10" s="46">
        <v>1428211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1428211</v>
      </c>
      <c r="O10" s="47">
        <f t="shared" si="2"/>
        <v>164.25658424381828</v>
      </c>
      <c r="P10" s="9"/>
    </row>
    <row r="11" spans="1:133">
      <c r="A11" s="12"/>
      <c r="B11" s="44">
        <v>522</v>
      </c>
      <c r="C11" s="20" t="s">
        <v>24</v>
      </c>
      <c r="D11" s="46">
        <v>448180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448180</v>
      </c>
      <c r="O11" s="47">
        <f t="shared" si="2"/>
        <v>51.544565842438182</v>
      </c>
      <c r="P11" s="9"/>
    </row>
    <row r="12" spans="1:133">
      <c r="A12" s="12"/>
      <c r="B12" s="44">
        <v>524</v>
      </c>
      <c r="C12" s="20" t="s">
        <v>25</v>
      </c>
      <c r="D12" s="46">
        <v>38113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38113</v>
      </c>
      <c r="O12" s="47">
        <f t="shared" si="2"/>
        <v>4.3833237492811961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151478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3976482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4127960</v>
      </c>
      <c r="O13" s="43">
        <f t="shared" si="2"/>
        <v>474.75100632547441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1210232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1210232</v>
      </c>
      <c r="O14" s="47">
        <f t="shared" si="2"/>
        <v>139.18711903392756</v>
      </c>
      <c r="P14" s="9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1015731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1015731</v>
      </c>
      <c r="O15" s="47">
        <f t="shared" si="2"/>
        <v>116.81782633697527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1750519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1750519</v>
      </c>
      <c r="O16" s="47">
        <f t="shared" si="2"/>
        <v>201.32478435882692</v>
      </c>
      <c r="P16" s="9"/>
    </row>
    <row r="17" spans="1:119">
      <c r="A17" s="12"/>
      <c r="B17" s="44">
        <v>539</v>
      </c>
      <c r="C17" s="20" t="s">
        <v>30</v>
      </c>
      <c r="D17" s="46">
        <v>151478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151478</v>
      </c>
      <c r="O17" s="47">
        <f t="shared" si="2"/>
        <v>17.421276595744679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1276350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1276350</v>
      </c>
      <c r="O18" s="43">
        <f t="shared" si="2"/>
        <v>146.79125934445082</v>
      </c>
      <c r="P18" s="10"/>
    </row>
    <row r="19" spans="1:119">
      <c r="A19" s="12"/>
      <c r="B19" s="44">
        <v>541</v>
      </c>
      <c r="C19" s="20" t="s">
        <v>32</v>
      </c>
      <c r="D19" s="46">
        <v>1276350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1276350</v>
      </c>
      <c r="O19" s="47">
        <f t="shared" si="2"/>
        <v>146.79125934445082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284</v>
      </c>
      <c r="N20" s="31">
        <f t="shared" si="1"/>
        <v>284</v>
      </c>
      <c r="O20" s="43">
        <f t="shared" si="2"/>
        <v>3.266244968372628E-2</v>
      </c>
      <c r="P20" s="10"/>
    </row>
    <row r="21" spans="1:119">
      <c r="A21" s="13"/>
      <c r="B21" s="45">
        <v>559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284</v>
      </c>
      <c r="N21" s="46">
        <f t="shared" si="1"/>
        <v>284</v>
      </c>
      <c r="O21" s="47">
        <f t="shared" si="2"/>
        <v>3.266244968372628E-2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SUM(D23:D25)</f>
        <v>270443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393133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663576</v>
      </c>
      <c r="O22" s="43">
        <f t="shared" si="2"/>
        <v>76.316963772282918</v>
      </c>
      <c r="P22" s="9"/>
    </row>
    <row r="23" spans="1:119">
      <c r="A23" s="12"/>
      <c r="B23" s="44">
        <v>571</v>
      </c>
      <c r="C23" s="20" t="s">
        <v>36</v>
      </c>
      <c r="D23" s="46">
        <v>69417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69417</v>
      </c>
      <c r="O23" s="47">
        <f t="shared" si="2"/>
        <v>7.9835537665324896</v>
      </c>
      <c r="P23" s="9"/>
    </row>
    <row r="24" spans="1:119">
      <c r="A24" s="12"/>
      <c r="B24" s="44">
        <v>572</v>
      </c>
      <c r="C24" s="20" t="s">
        <v>37</v>
      </c>
      <c r="D24" s="46">
        <v>201026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201026</v>
      </c>
      <c r="O24" s="47">
        <f t="shared" si="2"/>
        <v>23.119723979298449</v>
      </c>
      <c r="P24" s="9"/>
    </row>
    <row r="25" spans="1:119">
      <c r="A25" s="12"/>
      <c r="B25" s="44">
        <v>579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393133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393133</v>
      </c>
      <c r="O25" s="47">
        <f t="shared" si="2"/>
        <v>45.213686026451981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1396761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1396761</v>
      </c>
      <c r="O26" s="43">
        <f t="shared" si="2"/>
        <v>160.63956296722253</v>
      </c>
      <c r="P26" s="9"/>
    </row>
    <row r="27" spans="1:119" ht="15.75" thickBot="1">
      <c r="A27" s="12"/>
      <c r="B27" s="44">
        <v>581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1396761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1396761</v>
      </c>
      <c r="O27" s="47">
        <f t="shared" si="2"/>
        <v>160.63956296722253</v>
      </c>
      <c r="P27" s="9"/>
    </row>
    <row r="28" spans="1:119" ht="16.5" thickBot="1">
      <c r="A28" s="14" t="s">
        <v>10</v>
      </c>
      <c r="B28" s="23"/>
      <c r="C28" s="22"/>
      <c r="D28" s="15">
        <f>SUM(D5,D9,D13,D18,D20,D22,D26)</f>
        <v>4107939</v>
      </c>
      <c r="E28" s="15">
        <f t="shared" ref="E28:M28" si="9">SUM(E5,E9,E13,E18,E20,E22,E26)</f>
        <v>0</v>
      </c>
      <c r="F28" s="15">
        <f t="shared" si="9"/>
        <v>72625</v>
      </c>
      <c r="G28" s="15">
        <f t="shared" si="9"/>
        <v>0</v>
      </c>
      <c r="H28" s="15">
        <f t="shared" si="9"/>
        <v>0</v>
      </c>
      <c r="I28" s="15">
        <f t="shared" si="9"/>
        <v>5766376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284</v>
      </c>
      <c r="N28" s="15">
        <f t="shared" si="1"/>
        <v>9947224</v>
      </c>
      <c r="O28" s="37">
        <f t="shared" si="2"/>
        <v>1144.0165612420931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41</v>
      </c>
      <c r="M30" s="160"/>
      <c r="N30" s="160"/>
      <c r="O30" s="41">
        <v>8695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thickBot="1">
      <c r="A32" s="162" t="s">
        <v>47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562459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2096</v>
      </c>
      <c r="N5" s="27">
        <f t="shared" ref="N5:N28" si="1">SUM(D5:M5)</f>
        <v>564555</v>
      </c>
      <c r="O5" s="32">
        <f t="shared" ref="O5:O28" si="2">(N5/O$30)</f>
        <v>63.777112516945323</v>
      </c>
      <c r="P5" s="6"/>
    </row>
    <row r="6" spans="1:133">
      <c r="A6" s="12"/>
      <c r="B6" s="44">
        <v>511</v>
      </c>
      <c r="C6" s="20" t="s">
        <v>19</v>
      </c>
      <c r="D6" s="46">
        <v>168665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168665</v>
      </c>
      <c r="O6" s="47">
        <f t="shared" si="2"/>
        <v>19.053886127428829</v>
      </c>
      <c r="P6" s="9"/>
    </row>
    <row r="7" spans="1:133">
      <c r="A7" s="12"/>
      <c r="B7" s="44">
        <v>513</v>
      </c>
      <c r="C7" s="20" t="s">
        <v>20</v>
      </c>
      <c r="D7" s="46">
        <v>105342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105342</v>
      </c>
      <c r="O7" s="47">
        <f t="shared" si="2"/>
        <v>11.900361500225937</v>
      </c>
      <c r="P7" s="9"/>
    </row>
    <row r="8" spans="1:133">
      <c r="A8" s="12"/>
      <c r="B8" s="44">
        <v>519</v>
      </c>
      <c r="C8" s="20" t="s">
        <v>44</v>
      </c>
      <c r="D8" s="46">
        <v>288452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2096</v>
      </c>
      <c r="N8" s="46">
        <f t="shared" si="1"/>
        <v>290548</v>
      </c>
      <c r="O8" s="47">
        <f t="shared" si="2"/>
        <v>32.822864889290557</v>
      </c>
      <c r="P8" s="9"/>
    </row>
    <row r="9" spans="1:133" ht="15.75">
      <c r="A9" s="28" t="s">
        <v>22</v>
      </c>
      <c r="B9" s="29"/>
      <c r="C9" s="30"/>
      <c r="D9" s="31">
        <f t="shared" ref="D9:M9" si="3">SUM(D10:D12)</f>
        <v>1867372</v>
      </c>
      <c r="E9" s="31">
        <f t="shared" si="3"/>
        <v>0</v>
      </c>
      <c r="F9" s="31">
        <f t="shared" si="3"/>
        <v>70177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1937549</v>
      </c>
      <c r="O9" s="43">
        <f t="shared" si="2"/>
        <v>218.88262539539087</v>
      </c>
      <c r="P9" s="10"/>
    </row>
    <row r="10" spans="1:133">
      <c r="A10" s="12"/>
      <c r="B10" s="44">
        <v>521</v>
      </c>
      <c r="C10" s="20" t="s">
        <v>23</v>
      </c>
      <c r="D10" s="46">
        <v>1359748</v>
      </c>
      <c r="E10" s="46">
        <v>0</v>
      </c>
      <c r="F10" s="46">
        <v>70177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1429925</v>
      </c>
      <c r="O10" s="47">
        <f t="shared" si="2"/>
        <v>161.536940804338</v>
      </c>
      <c r="P10" s="9"/>
    </row>
    <row r="11" spans="1:133">
      <c r="A11" s="12"/>
      <c r="B11" s="44">
        <v>522</v>
      </c>
      <c r="C11" s="20" t="s">
        <v>24</v>
      </c>
      <c r="D11" s="46">
        <v>443744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443744</v>
      </c>
      <c r="O11" s="47">
        <f t="shared" si="2"/>
        <v>50.129236330772706</v>
      </c>
      <c r="P11" s="9"/>
    </row>
    <row r="12" spans="1:133">
      <c r="A12" s="12"/>
      <c r="B12" s="44">
        <v>524</v>
      </c>
      <c r="C12" s="20" t="s">
        <v>25</v>
      </c>
      <c r="D12" s="46">
        <v>63880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63880</v>
      </c>
      <c r="O12" s="47">
        <f t="shared" si="2"/>
        <v>7.2164482602801625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161418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4330723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4492141</v>
      </c>
      <c r="O13" s="43">
        <f t="shared" si="2"/>
        <v>507.47187076366924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1361274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1361274</v>
      </c>
      <c r="O14" s="47">
        <f t="shared" si="2"/>
        <v>153.78151830094893</v>
      </c>
      <c r="P14" s="9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1106990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1106990</v>
      </c>
      <c r="O15" s="47">
        <f t="shared" si="2"/>
        <v>125.05535472209669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1862459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1862459</v>
      </c>
      <c r="O16" s="47">
        <f t="shared" si="2"/>
        <v>210.3997966561229</v>
      </c>
      <c r="P16" s="9"/>
    </row>
    <row r="17" spans="1:119">
      <c r="A17" s="12"/>
      <c r="B17" s="44">
        <v>539</v>
      </c>
      <c r="C17" s="20" t="s">
        <v>30</v>
      </c>
      <c r="D17" s="46">
        <v>161418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161418</v>
      </c>
      <c r="O17" s="47">
        <f t="shared" si="2"/>
        <v>18.235201084500677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799318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799318</v>
      </c>
      <c r="O18" s="43">
        <f t="shared" si="2"/>
        <v>90.298011748757347</v>
      </c>
      <c r="P18" s="10"/>
    </row>
    <row r="19" spans="1:119">
      <c r="A19" s="12"/>
      <c r="B19" s="44">
        <v>541</v>
      </c>
      <c r="C19" s="20" t="s">
        <v>32</v>
      </c>
      <c r="D19" s="46">
        <v>799318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799318</v>
      </c>
      <c r="O19" s="47">
        <f t="shared" si="2"/>
        <v>90.298011748757347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453746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453746</v>
      </c>
      <c r="O20" s="43">
        <f t="shared" si="2"/>
        <v>51.259150474469045</v>
      </c>
      <c r="P20" s="10"/>
    </row>
    <row r="21" spans="1:119">
      <c r="A21" s="13"/>
      <c r="B21" s="45">
        <v>554</v>
      </c>
      <c r="C21" s="21" t="s">
        <v>55</v>
      </c>
      <c r="D21" s="46">
        <v>453746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453746</v>
      </c>
      <c r="O21" s="47">
        <f t="shared" si="2"/>
        <v>51.259150474469045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SUM(D23:D25)</f>
        <v>271747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425678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697425</v>
      </c>
      <c r="O22" s="43">
        <f t="shared" si="2"/>
        <v>78.787279710799822</v>
      </c>
      <c r="P22" s="9"/>
    </row>
    <row r="23" spans="1:119">
      <c r="A23" s="12"/>
      <c r="B23" s="44">
        <v>571</v>
      </c>
      <c r="C23" s="20" t="s">
        <v>36</v>
      </c>
      <c r="D23" s="46">
        <v>59329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59329</v>
      </c>
      <c r="O23" s="47">
        <f t="shared" si="2"/>
        <v>6.7023271577044738</v>
      </c>
      <c r="P23" s="9"/>
    </row>
    <row r="24" spans="1:119">
      <c r="A24" s="12"/>
      <c r="B24" s="44">
        <v>572</v>
      </c>
      <c r="C24" s="20" t="s">
        <v>37</v>
      </c>
      <c r="D24" s="46">
        <v>212418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212418</v>
      </c>
      <c r="O24" s="47">
        <f t="shared" si="2"/>
        <v>23.996610935381835</v>
      </c>
      <c r="P24" s="9"/>
    </row>
    <row r="25" spans="1:119">
      <c r="A25" s="12"/>
      <c r="B25" s="44">
        <v>579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425678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425678</v>
      </c>
      <c r="O25" s="47">
        <f t="shared" si="2"/>
        <v>48.08834161771351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71197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71197</v>
      </c>
      <c r="O26" s="43">
        <f t="shared" si="2"/>
        <v>8.0430411206507006</v>
      </c>
      <c r="P26" s="9"/>
    </row>
    <row r="27" spans="1:119" ht="15.75" thickBot="1">
      <c r="A27" s="12"/>
      <c r="B27" s="44">
        <v>581</v>
      </c>
      <c r="C27" s="20" t="s">
        <v>39</v>
      </c>
      <c r="D27" s="46">
        <v>71197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71197</v>
      </c>
      <c r="O27" s="47">
        <f t="shared" si="2"/>
        <v>8.0430411206507006</v>
      </c>
      <c r="P27" s="9"/>
    </row>
    <row r="28" spans="1:119" ht="16.5" thickBot="1">
      <c r="A28" s="14" t="s">
        <v>10</v>
      </c>
      <c r="B28" s="23"/>
      <c r="C28" s="22"/>
      <c r="D28" s="15">
        <f>SUM(D5,D9,D13,D18,D20,D22,D26)</f>
        <v>4187257</v>
      </c>
      <c r="E28" s="15">
        <f t="shared" ref="E28:M28" si="9">SUM(E5,E9,E13,E18,E20,E22,E26)</f>
        <v>0</v>
      </c>
      <c r="F28" s="15">
        <f t="shared" si="9"/>
        <v>70177</v>
      </c>
      <c r="G28" s="15">
        <f t="shared" si="9"/>
        <v>0</v>
      </c>
      <c r="H28" s="15">
        <f t="shared" si="9"/>
        <v>0</v>
      </c>
      <c r="I28" s="15">
        <f t="shared" si="9"/>
        <v>4756401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2096</v>
      </c>
      <c r="N28" s="15">
        <f t="shared" si="1"/>
        <v>9015931</v>
      </c>
      <c r="O28" s="37">
        <f t="shared" si="2"/>
        <v>1018.5190917306824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56</v>
      </c>
      <c r="M30" s="160"/>
      <c r="N30" s="160"/>
      <c r="O30" s="41">
        <v>8852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47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690761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690761</v>
      </c>
      <c r="O5" s="32">
        <f t="shared" ref="O5:O28" si="2">(N5/O$30)</f>
        <v>77.128293881196967</v>
      </c>
      <c r="P5" s="6"/>
    </row>
    <row r="6" spans="1:133">
      <c r="A6" s="12"/>
      <c r="B6" s="44">
        <v>511</v>
      </c>
      <c r="C6" s="20" t="s">
        <v>19</v>
      </c>
      <c r="D6" s="46">
        <v>167288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167288</v>
      </c>
      <c r="O6" s="47">
        <f t="shared" si="2"/>
        <v>18.678874497543546</v>
      </c>
      <c r="P6" s="9"/>
    </row>
    <row r="7" spans="1:133">
      <c r="A7" s="12"/>
      <c r="B7" s="44">
        <v>513</v>
      </c>
      <c r="C7" s="20" t="s">
        <v>20</v>
      </c>
      <c r="D7" s="46">
        <v>228862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228862</v>
      </c>
      <c r="O7" s="47">
        <f t="shared" si="2"/>
        <v>25.554041983028139</v>
      </c>
      <c r="P7" s="9"/>
    </row>
    <row r="8" spans="1:133">
      <c r="A8" s="12"/>
      <c r="B8" s="44">
        <v>519</v>
      </c>
      <c r="C8" s="20" t="s">
        <v>44</v>
      </c>
      <c r="D8" s="46">
        <v>294611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294611</v>
      </c>
      <c r="O8" s="47">
        <f t="shared" si="2"/>
        <v>32.895377400625279</v>
      </c>
      <c r="P8" s="9"/>
    </row>
    <row r="9" spans="1:133" ht="15.75">
      <c r="A9" s="28" t="s">
        <v>22</v>
      </c>
      <c r="B9" s="29"/>
      <c r="C9" s="30"/>
      <c r="D9" s="31">
        <f t="shared" ref="D9:M9" si="3">SUM(D10:D12)</f>
        <v>1698953</v>
      </c>
      <c r="E9" s="31">
        <f t="shared" si="3"/>
        <v>0</v>
      </c>
      <c r="F9" s="31">
        <f t="shared" si="3"/>
        <v>74561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1773514</v>
      </c>
      <c r="O9" s="43">
        <f t="shared" si="2"/>
        <v>198.02523447967843</v>
      </c>
      <c r="P9" s="10"/>
    </row>
    <row r="10" spans="1:133">
      <c r="A10" s="12"/>
      <c r="B10" s="44">
        <v>521</v>
      </c>
      <c r="C10" s="20" t="s">
        <v>23</v>
      </c>
      <c r="D10" s="46">
        <v>1225449</v>
      </c>
      <c r="E10" s="46">
        <v>0</v>
      </c>
      <c r="F10" s="46">
        <v>74561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1300010</v>
      </c>
      <c r="O10" s="47">
        <f t="shared" si="2"/>
        <v>145.15520321572131</v>
      </c>
      <c r="P10" s="9"/>
    </row>
    <row r="11" spans="1:133">
      <c r="A11" s="12"/>
      <c r="B11" s="44">
        <v>522</v>
      </c>
      <c r="C11" s="20" t="s">
        <v>24</v>
      </c>
      <c r="D11" s="46">
        <v>417281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417281</v>
      </c>
      <c r="O11" s="47">
        <f t="shared" si="2"/>
        <v>46.59234033050469</v>
      </c>
      <c r="P11" s="9"/>
    </row>
    <row r="12" spans="1:133">
      <c r="A12" s="12"/>
      <c r="B12" s="44">
        <v>524</v>
      </c>
      <c r="C12" s="20" t="s">
        <v>25</v>
      </c>
      <c r="D12" s="46">
        <v>56223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56223</v>
      </c>
      <c r="O12" s="47">
        <f t="shared" si="2"/>
        <v>6.2776909334524342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413596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3571848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3985444</v>
      </c>
      <c r="O13" s="43">
        <f t="shared" si="2"/>
        <v>445.00267976775348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969661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969661</v>
      </c>
      <c r="O14" s="47">
        <f t="shared" si="2"/>
        <v>108.2694283162126</v>
      </c>
      <c r="P14" s="9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970845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970845</v>
      </c>
      <c r="O15" s="47">
        <f t="shared" si="2"/>
        <v>108.40163019205002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1631342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1631342</v>
      </c>
      <c r="O16" s="47">
        <f t="shared" si="2"/>
        <v>182.1507369361322</v>
      </c>
      <c r="P16" s="9"/>
    </row>
    <row r="17" spans="1:119">
      <c r="A17" s="12"/>
      <c r="B17" s="44">
        <v>539</v>
      </c>
      <c r="C17" s="20" t="s">
        <v>30</v>
      </c>
      <c r="D17" s="46">
        <v>413596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413596</v>
      </c>
      <c r="O17" s="47">
        <f t="shared" si="2"/>
        <v>46.18088432335864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490563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490563</v>
      </c>
      <c r="O18" s="43">
        <f t="shared" si="2"/>
        <v>54.774787851719516</v>
      </c>
      <c r="P18" s="10"/>
    </row>
    <row r="19" spans="1:119">
      <c r="A19" s="12"/>
      <c r="B19" s="44">
        <v>541</v>
      </c>
      <c r="C19" s="20" t="s">
        <v>32</v>
      </c>
      <c r="D19" s="46">
        <v>490563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490563</v>
      </c>
      <c r="O19" s="47">
        <f t="shared" si="2"/>
        <v>54.774787851719516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517700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517700</v>
      </c>
      <c r="O20" s="43">
        <f t="shared" si="2"/>
        <v>57.804823581956228</v>
      </c>
      <c r="P20" s="10"/>
    </row>
    <row r="21" spans="1:119">
      <c r="A21" s="13"/>
      <c r="B21" s="45">
        <v>554</v>
      </c>
      <c r="C21" s="21" t="s">
        <v>55</v>
      </c>
      <c r="D21" s="46">
        <v>517700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517700</v>
      </c>
      <c r="O21" s="47">
        <f t="shared" si="2"/>
        <v>57.804823581956228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SUM(D23:D25)</f>
        <v>300069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562321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862390</v>
      </c>
      <c r="O22" s="43">
        <f t="shared" si="2"/>
        <v>96.291871371147835</v>
      </c>
      <c r="P22" s="9"/>
    </row>
    <row r="23" spans="1:119">
      <c r="A23" s="12"/>
      <c r="B23" s="44">
        <v>571</v>
      </c>
      <c r="C23" s="20" t="s">
        <v>36</v>
      </c>
      <c r="D23" s="46">
        <v>63608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63608</v>
      </c>
      <c r="O23" s="47">
        <f t="shared" si="2"/>
        <v>7.1022778025904421</v>
      </c>
      <c r="P23" s="9"/>
    </row>
    <row r="24" spans="1:119">
      <c r="A24" s="12"/>
      <c r="B24" s="44">
        <v>572</v>
      </c>
      <c r="C24" s="20" t="s">
        <v>37</v>
      </c>
      <c r="D24" s="46">
        <v>236461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236461</v>
      </c>
      <c r="O24" s="47">
        <f t="shared" si="2"/>
        <v>26.402523447967845</v>
      </c>
      <c r="P24" s="9"/>
    </row>
    <row r="25" spans="1:119">
      <c r="A25" s="12"/>
      <c r="B25" s="44">
        <v>579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562321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562321</v>
      </c>
      <c r="O25" s="47">
        <f t="shared" si="2"/>
        <v>62.787070120589547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74561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28000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102561</v>
      </c>
      <c r="O26" s="43">
        <f t="shared" si="2"/>
        <v>11.451652523447969</v>
      </c>
      <c r="P26" s="9"/>
    </row>
    <row r="27" spans="1:119" ht="15.75" thickBot="1">
      <c r="A27" s="12"/>
      <c r="B27" s="44">
        <v>581</v>
      </c>
      <c r="C27" s="20" t="s">
        <v>39</v>
      </c>
      <c r="D27" s="46">
        <v>74561</v>
      </c>
      <c r="E27" s="46">
        <v>0</v>
      </c>
      <c r="F27" s="46">
        <v>0</v>
      </c>
      <c r="G27" s="46">
        <v>0</v>
      </c>
      <c r="H27" s="46">
        <v>0</v>
      </c>
      <c r="I27" s="46">
        <v>28000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102561</v>
      </c>
      <c r="O27" s="47">
        <f t="shared" si="2"/>
        <v>11.451652523447969</v>
      </c>
      <c r="P27" s="9"/>
    </row>
    <row r="28" spans="1:119" ht="16.5" thickBot="1">
      <c r="A28" s="14" t="s">
        <v>10</v>
      </c>
      <c r="B28" s="23"/>
      <c r="C28" s="22"/>
      <c r="D28" s="15">
        <f>SUM(D5,D9,D13,D18,D20,D22,D26)</f>
        <v>4186203</v>
      </c>
      <c r="E28" s="15">
        <f t="shared" ref="E28:M28" si="9">SUM(E5,E9,E13,E18,E20,E22,E26)</f>
        <v>0</v>
      </c>
      <c r="F28" s="15">
        <f t="shared" si="9"/>
        <v>74561</v>
      </c>
      <c r="G28" s="15">
        <f t="shared" si="9"/>
        <v>0</v>
      </c>
      <c r="H28" s="15">
        <f t="shared" si="9"/>
        <v>0</v>
      </c>
      <c r="I28" s="15">
        <f t="shared" si="9"/>
        <v>4162169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8422933</v>
      </c>
      <c r="O28" s="37">
        <f t="shared" si="2"/>
        <v>940.47934345690044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67</v>
      </c>
      <c r="M30" s="160"/>
      <c r="N30" s="160"/>
      <c r="O30" s="41">
        <v>8956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47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79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80</v>
      </c>
      <c r="N4" s="34" t="s">
        <v>5</v>
      </c>
      <c r="O4" s="34" t="s">
        <v>81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6633434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6633434</v>
      </c>
      <c r="P5" s="32">
        <f t="shared" ref="P5:P24" si="1">(O5/P$26)</f>
        <v>786.79089076028936</v>
      </c>
      <c r="Q5" s="6"/>
    </row>
    <row r="6" spans="1:134">
      <c r="A6" s="12"/>
      <c r="B6" s="44">
        <v>511</v>
      </c>
      <c r="C6" s="20" t="s">
        <v>19</v>
      </c>
      <c r="D6" s="46">
        <v>126092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126092</v>
      </c>
      <c r="P6" s="47">
        <f t="shared" si="1"/>
        <v>14.955758510259756</v>
      </c>
      <c r="Q6" s="9"/>
    </row>
    <row r="7" spans="1:134">
      <c r="A7" s="12"/>
      <c r="B7" s="44">
        <v>513</v>
      </c>
      <c r="C7" s="20" t="s">
        <v>20</v>
      </c>
      <c r="D7" s="46">
        <v>6277468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6277468</v>
      </c>
      <c r="P7" s="47">
        <f t="shared" si="1"/>
        <v>744.56980192148023</v>
      </c>
      <c r="Q7" s="9"/>
    </row>
    <row r="8" spans="1:134">
      <c r="A8" s="12"/>
      <c r="B8" s="44">
        <v>517</v>
      </c>
      <c r="C8" s="20" t="s">
        <v>21</v>
      </c>
      <c r="D8" s="46">
        <v>229874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229874</v>
      </c>
      <c r="P8" s="47">
        <f t="shared" si="1"/>
        <v>27.2653303285494</v>
      </c>
      <c r="Q8" s="9"/>
    </row>
    <row r="9" spans="1:134" ht="15.75">
      <c r="A9" s="28" t="s">
        <v>22</v>
      </c>
      <c r="B9" s="29"/>
      <c r="C9" s="30"/>
      <c r="D9" s="31">
        <f t="shared" ref="D9:N9" si="3">SUM(D10:D12)</f>
        <v>5196964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>SUM(D9:N9)</f>
        <v>5196964</v>
      </c>
      <c r="P9" s="43">
        <f t="shared" si="1"/>
        <v>616.41133910568146</v>
      </c>
      <c r="Q9" s="10"/>
    </row>
    <row r="10" spans="1:134">
      <c r="A10" s="12"/>
      <c r="B10" s="44">
        <v>521</v>
      </c>
      <c r="C10" s="20" t="s">
        <v>23</v>
      </c>
      <c r="D10" s="46">
        <v>3092161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3092161</v>
      </c>
      <c r="P10" s="47">
        <f t="shared" si="1"/>
        <v>366.76088245759695</v>
      </c>
      <c r="Q10" s="9"/>
    </row>
    <row r="11" spans="1:134">
      <c r="A11" s="12"/>
      <c r="B11" s="44">
        <v>522</v>
      </c>
      <c r="C11" s="20" t="s">
        <v>24</v>
      </c>
      <c r="D11" s="46">
        <v>1975358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2" si="4">SUM(D11:N11)</f>
        <v>1975358</v>
      </c>
      <c r="P11" s="47">
        <f t="shared" si="1"/>
        <v>234.29699916973075</v>
      </c>
      <c r="Q11" s="9"/>
    </row>
    <row r="12" spans="1:134">
      <c r="A12" s="12"/>
      <c r="B12" s="44">
        <v>524</v>
      </c>
      <c r="C12" s="20" t="s">
        <v>25</v>
      </c>
      <c r="D12" s="46">
        <v>129445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4"/>
        <v>129445</v>
      </c>
      <c r="P12" s="47">
        <f t="shared" si="1"/>
        <v>15.353457478353695</v>
      </c>
      <c r="Q12" s="9"/>
    </row>
    <row r="13" spans="1:134" ht="15.75">
      <c r="A13" s="28" t="s">
        <v>26</v>
      </c>
      <c r="B13" s="29"/>
      <c r="C13" s="30"/>
      <c r="D13" s="31">
        <f t="shared" ref="D13:N13" si="5">SUM(D14:D17)</f>
        <v>209435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5095236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5"/>
        <v>0</v>
      </c>
      <c r="O13" s="42">
        <f>SUM(D13:N13)</f>
        <v>5304671</v>
      </c>
      <c r="P13" s="43">
        <f t="shared" si="1"/>
        <v>629.18645475032622</v>
      </c>
      <c r="Q13" s="10"/>
    </row>
    <row r="14" spans="1:134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1629107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1" si="6">SUM(D14:N14)</f>
        <v>1629107</v>
      </c>
      <c r="P14" s="47">
        <f t="shared" si="1"/>
        <v>193.22820543233306</v>
      </c>
      <c r="Q14" s="9"/>
    </row>
    <row r="15" spans="1:134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1086762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1086762</v>
      </c>
      <c r="P15" s="47">
        <f t="shared" si="1"/>
        <v>128.90072352034159</v>
      </c>
      <c r="Q15" s="9"/>
    </row>
    <row r="16" spans="1:134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2379367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2379367</v>
      </c>
      <c r="P16" s="47">
        <f t="shared" si="1"/>
        <v>282.21646305301863</v>
      </c>
      <c r="Q16" s="9"/>
    </row>
    <row r="17" spans="1:120">
      <c r="A17" s="12"/>
      <c r="B17" s="44">
        <v>539</v>
      </c>
      <c r="C17" s="20" t="s">
        <v>30</v>
      </c>
      <c r="D17" s="46">
        <v>209435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209435</v>
      </c>
      <c r="P17" s="47">
        <f t="shared" si="1"/>
        <v>24.841062744632904</v>
      </c>
      <c r="Q17" s="9"/>
    </row>
    <row r="18" spans="1:120" ht="15.75">
      <c r="A18" s="28" t="s">
        <v>31</v>
      </c>
      <c r="B18" s="29"/>
      <c r="C18" s="30"/>
      <c r="D18" s="31">
        <f t="shared" ref="D18:N18" si="7">SUM(D19:D19)</f>
        <v>4027663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7"/>
        <v>0</v>
      </c>
      <c r="O18" s="31">
        <f t="shared" si="6"/>
        <v>4027663</v>
      </c>
      <c r="P18" s="43">
        <f t="shared" si="1"/>
        <v>477.72067370418694</v>
      </c>
      <c r="Q18" s="10"/>
    </row>
    <row r="19" spans="1:120">
      <c r="A19" s="12"/>
      <c r="B19" s="44">
        <v>541</v>
      </c>
      <c r="C19" s="20" t="s">
        <v>32</v>
      </c>
      <c r="D19" s="46">
        <v>4027663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4027663</v>
      </c>
      <c r="P19" s="47">
        <f t="shared" si="1"/>
        <v>477.72067370418694</v>
      </c>
      <c r="Q19" s="9"/>
    </row>
    <row r="20" spans="1:120" ht="15.75">
      <c r="A20" s="28" t="s">
        <v>35</v>
      </c>
      <c r="B20" s="29"/>
      <c r="C20" s="30"/>
      <c r="D20" s="31">
        <f t="shared" ref="D20:N20" si="8">SUM(D21:D21)</f>
        <v>714377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>SUM(D20:N20)</f>
        <v>714377</v>
      </c>
      <c r="P20" s="43">
        <f t="shared" si="1"/>
        <v>84.732178863717238</v>
      </c>
      <c r="Q20" s="9"/>
    </row>
    <row r="21" spans="1:120">
      <c r="A21" s="12"/>
      <c r="B21" s="44">
        <v>572</v>
      </c>
      <c r="C21" s="20" t="s">
        <v>37</v>
      </c>
      <c r="D21" s="46">
        <v>714377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714377</v>
      </c>
      <c r="P21" s="47">
        <f t="shared" si="1"/>
        <v>84.732178863717238</v>
      </c>
      <c r="Q21" s="9"/>
    </row>
    <row r="22" spans="1:120" ht="15.75">
      <c r="A22" s="28" t="s">
        <v>40</v>
      </c>
      <c r="B22" s="29"/>
      <c r="C22" s="30"/>
      <c r="D22" s="31">
        <f t="shared" ref="D22:N22" si="9">SUM(D23:D23)</f>
        <v>349196</v>
      </c>
      <c r="E22" s="31">
        <f t="shared" si="9"/>
        <v>0</v>
      </c>
      <c r="F22" s="31">
        <f t="shared" si="9"/>
        <v>0</v>
      </c>
      <c r="G22" s="31">
        <f t="shared" si="9"/>
        <v>0</v>
      </c>
      <c r="H22" s="31">
        <f t="shared" si="9"/>
        <v>0</v>
      </c>
      <c r="I22" s="31">
        <f t="shared" si="9"/>
        <v>108000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 t="shared" si="9"/>
        <v>0</v>
      </c>
      <c r="O22" s="31">
        <f>SUM(D22:N22)</f>
        <v>457196</v>
      </c>
      <c r="P22" s="43">
        <f t="shared" si="1"/>
        <v>54.227968212548923</v>
      </c>
      <c r="Q22" s="9"/>
    </row>
    <row r="23" spans="1:120" ht="15.75" thickBot="1">
      <c r="A23" s="12"/>
      <c r="B23" s="44">
        <v>581</v>
      </c>
      <c r="C23" s="20" t="s">
        <v>82</v>
      </c>
      <c r="D23" s="46">
        <v>349196</v>
      </c>
      <c r="E23" s="46">
        <v>0</v>
      </c>
      <c r="F23" s="46">
        <v>0</v>
      </c>
      <c r="G23" s="46">
        <v>0</v>
      </c>
      <c r="H23" s="46">
        <v>0</v>
      </c>
      <c r="I23" s="46">
        <v>108000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457196</v>
      </c>
      <c r="P23" s="47">
        <f t="shared" si="1"/>
        <v>54.227968212548923</v>
      </c>
      <c r="Q23" s="9"/>
    </row>
    <row r="24" spans="1:120" ht="16.5" thickBot="1">
      <c r="A24" s="14" t="s">
        <v>10</v>
      </c>
      <c r="B24" s="23"/>
      <c r="C24" s="22"/>
      <c r="D24" s="15">
        <f>SUM(D5,D9,D13,D18,D20,D22)</f>
        <v>17131069</v>
      </c>
      <c r="E24" s="15">
        <f t="shared" ref="E24:N24" si="10">SUM(E5,E9,E13,E18,E20,E22)</f>
        <v>0</v>
      </c>
      <c r="F24" s="15">
        <f t="shared" si="10"/>
        <v>0</v>
      </c>
      <c r="G24" s="15">
        <f t="shared" si="10"/>
        <v>0</v>
      </c>
      <c r="H24" s="15">
        <f t="shared" si="10"/>
        <v>0</v>
      </c>
      <c r="I24" s="15">
        <f t="shared" si="10"/>
        <v>5203236</v>
      </c>
      <c r="J24" s="15">
        <f t="shared" si="10"/>
        <v>0</v>
      </c>
      <c r="K24" s="15">
        <f t="shared" si="10"/>
        <v>0</v>
      </c>
      <c r="L24" s="15">
        <f t="shared" si="10"/>
        <v>0</v>
      </c>
      <c r="M24" s="15">
        <f t="shared" si="10"/>
        <v>0</v>
      </c>
      <c r="N24" s="15">
        <f t="shared" si="10"/>
        <v>0</v>
      </c>
      <c r="O24" s="15">
        <f>SUM(D24:N24)</f>
        <v>22334305</v>
      </c>
      <c r="P24" s="37">
        <f t="shared" si="1"/>
        <v>2649.0695053967502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9"/>
    </row>
    <row r="26" spans="1:120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160" t="s">
        <v>85</v>
      </c>
      <c r="N26" s="160"/>
      <c r="O26" s="160"/>
      <c r="P26" s="41">
        <v>8431</v>
      </c>
    </row>
    <row r="27" spans="1:120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  <row r="28" spans="1:120" ht="15.75" customHeight="1" thickBot="1">
      <c r="A28" s="162" t="s">
        <v>47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79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80</v>
      </c>
      <c r="N4" s="34" t="s">
        <v>5</v>
      </c>
      <c r="O4" s="34" t="s">
        <v>81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4999523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5" si="1">SUM(D5:N5)</f>
        <v>4999523</v>
      </c>
      <c r="P5" s="32">
        <f t="shared" ref="P5:P25" si="2">(O5/P$27)</f>
        <v>616.54001726476758</v>
      </c>
      <c r="Q5" s="6"/>
    </row>
    <row r="6" spans="1:134">
      <c r="A6" s="12"/>
      <c r="B6" s="44">
        <v>511</v>
      </c>
      <c r="C6" s="20" t="s">
        <v>19</v>
      </c>
      <c r="D6" s="46">
        <v>94385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94385</v>
      </c>
      <c r="P6" s="47">
        <f t="shared" si="2"/>
        <v>11.639536317671723</v>
      </c>
      <c r="Q6" s="9"/>
    </row>
    <row r="7" spans="1:134">
      <c r="A7" s="12"/>
      <c r="B7" s="44">
        <v>513</v>
      </c>
      <c r="C7" s="20" t="s">
        <v>20</v>
      </c>
      <c r="D7" s="46">
        <v>4600138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4600138</v>
      </c>
      <c r="P7" s="47">
        <f t="shared" si="2"/>
        <v>567.28795165865085</v>
      </c>
      <c r="Q7" s="9"/>
    </row>
    <row r="8" spans="1:134">
      <c r="A8" s="12"/>
      <c r="B8" s="44">
        <v>517</v>
      </c>
      <c r="C8" s="20" t="s">
        <v>21</v>
      </c>
      <c r="D8" s="46">
        <v>305000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305000</v>
      </c>
      <c r="P8" s="47">
        <f t="shared" si="2"/>
        <v>37.612529288444939</v>
      </c>
      <c r="Q8" s="9"/>
    </row>
    <row r="9" spans="1:134" ht="15.75">
      <c r="A9" s="28" t="s">
        <v>22</v>
      </c>
      <c r="B9" s="29"/>
      <c r="C9" s="30"/>
      <c r="D9" s="31">
        <f t="shared" ref="D9:N9" si="3">SUM(D10:D12)</f>
        <v>4404270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 t="shared" si="1"/>
        <v>4404270</v>
      </c>
      <c r="P9" s="43">
        <f t="shared" si="2"/>
        <v>543.13355530891602</v>
      </c>
      <c r="Q9" s="10"/>
    </row>
    <row r="10" spans="1:134">
      <c r="A10" s="12"/>
      <c r="B10" s="44">
        <v>521</v>
      </c>
      <c r="C10" s="20" t="s">
        <v>23</v>
      </c>
      <c r="D10" s="46">
        <v>2578868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2578868</v>
      </c>
      <c r="P10" s="47">
        <f t="shared" si="2"/>
        <v>318.0254038722407</v>
      </c>
      <c r="Q10" s="9"/>
    </row>
    <row r="11" spans="1:134">
      <c r="A11" s="12"/>
      <c r="B11" s="44">
        <v>522</v>
      </c>
      <c r="C11" s="20" t="s">
        <v>24</v>
      </c>
      <c r="D11" s="46">
        <v>1652212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1652212</v>
      </c>
      <c r="P11" s="47">
        <f t="shared" si="2"/>
        <v>203.75040078924653</v>
      </c>
      <c r="Q11" s="9"/>
    </row>
    <row r="12" spans="1:134">
      <c r="A12" s="12"/>
      <c r="B12" s="44">
        <v>524</v>
      </c>
      <c r="C12" s="20" t="s">
        <v>25</v>
      </c>
      <c r="D12" s="46">
        <v>173190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173190</v>
      </c>
      <c r="P12" s="47">
        <f t="shared" si="2"/>
        <v>21.357750647428784</v>
      </c>
      <c r="Q12" s="9"/>
    </row>
    <row r="13" spans="1:134" ht="15.75">
      <c r="A13" s="28" t="s">
        <v>26</v>
      </c>
      <c r="B13" s="29"/>
      <c r="C13" s="30"/>
      <c r="D13" s="31">
        <f t="shared" ref="D13:N13" si="4">SUM(D14:D17)</f>
        <v>190804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4897934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42">
        <f t="shared" si="1"/>
        <v>5088738</v>
      </c>
      <c r="P13" s="43">
        <f t="shared" si="2"/>
        <v>627.5419903810581</v>
      </c>
      <c r="Q13" s="10"/>
    </row>
    <row r="14" spans="1:134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1588362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1588362</v>
      </c>
      <c r="P14" s="47">
        <f t="shared" si="2"/>
        <v>195.87643359230483</v>
      </c>
      <c r="Q14" s="9"/>
    </row>
    <row r="15" spans="1:134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1028463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1028463</v>
      </c>
      <c r="P15" s="47">
        <f t="shared" si="2"/>
        <v>126.8298187199408</v>
      </c>
      <c r="Q15" s="9"/>
    </row>
    <row r="16" spans="1:134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2281109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2281109</v>
      </c>
      <c r="P16" s="47">
        <f t="shared" si="2"/>
        <v>281.30583302503391</v>
      </c>
      <c r="Q16" s="9"/>
    </row>
    <row r="17" spans="1:120">
      <c r="A17" s="12"/>
      <c r="B17" s="44">
        <v>539</v>
      </c>
      <c r="C17" s="20" t="s">
        <v>30</v>
      </c>
      <c r="D17" s="46">
        <v>190804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190804</v>
      </c>
      <c r="P17" s="47">
        <f t="shared" si="2"/>
        <v>23.529905043778516</v>
      </c>
      <c r="Q17" s="9"/>
    </row>
    <row r="18" spans="1:120" ht="15.75">
      <c r="A18" s="28" t="s">
        <v>31</v>
      </c>
      <c r="B18" s="29"/>
      <c r="C18" s="30"/>
      <c r="D18" s="31">
        <f t="shared" ref="D18:N18" si="5">SUM(D19:D19)</f>
        <v>866377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31">
        <f t="shared" si="1"/>
        <v>866377</v>
      </c>
      <c r="P18" s="43">
        <f t="shared" si="2"/>
        <v>106.84141077814773</v>
      </c>
      <c r="Q18" s="10"/>
    </row>
    <row r="19" spans="1:120">
      <c r="A19" s="12"/>
      <c r="B19" s="44">
        <v>541</v>
      </c>
      <c r="C19" s="20" t="s">
        <v>32</v>
      </c>
      <c r="D19" s="46">
        <v>866377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866377</v>
      </c>
      <c r="P19" s="47">
        <f t="shared" si="2"/>
        <v>106.84141077814773</v>
      </c>
      <c r="Q19" s="9"/>
    </row>
    <row r="20" spans="1:120" ht="15.75">
      <c r="A20" s="28" t="s">
        <v>35</v>
      </c>
      <c r="B20" s="29"/>
      <c r="C20" s="30"/>
      <c r="D20" s="31">
        <f t="shared" ref="D20:N20" si="6">SUM(D21:D22)</f>
        <v>441254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6"/>
        <v>0</v>
      </c>
      <c r="O20" s="31">
        <f t="shared" si="1"/>
        <v>441254</v>
      </c>
      <c r="P20" s="43">
        <f t="shared" si="2"/>
        <v>54.415340979158962</v>
      </c>
      <c r="Q20" s="9"/>
    </row>
    <row r="21" spans="1:120">
      <c r="A21" s="12"/>
      <c r="B21" s="44">
        <v>571</v>
      </c>
      <c r="C21" s="20" t="s">
        <v>36</v>
      </c>
      <c r="D21" s="46">
        <v>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53</v>
      </c>
      <c r="P21" s="47">
        <f t="shared" si="2"/>
        <v>6.5359477124183009E-3</v>
      </c>
      <c r="Q21" s="9"/>
    </row>
    <row r="22" spans="1:120">
      <c r="A22" s="12"/>
      <c r="B22" s="44">
        <v>572</v>
      </c>
      <c r="C22" s="20" t="s">
        <v>37</v>
      </c>
      <c r="D22" s="46">
        <v>441201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441201</v>
      </c>
      <c r="P22" s="47">
        <f t="shared" si="2"/>
        <v>54.408805031446541</v>
      </c>
      <c r="Q22" s="9"/>
    </row>
    <row r="23" spans="1:120" ht="15.75">
      <c r="A23" s="28" t="s">
        <v>40</v>
      </c>
      <c r="B23" s="29"/>
      <c r="C23" s="30"/>
      <c r="D23" s="31">
        <f t="shared" ref="D23:N23" si="7">SUM(D24:D24)</f>
        <v>264234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108000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1"/>
        <v>372234</v>
      </c>
      <c r="P23" s="43">
        <f t="shared" si="2"/>
        <v>45.903810580836108</v>
      </c>
      <c r="Q23" s="9"/>
    </row>
    <row r="24" spans="1:120" ht="15.75" thickBot="1">
      <c r="A24" s="12"/>
      <c r="B24" s="44">
        <v>581</v>
      </c>
      <c r="C24" s="20" t="s">
        <v>82</v>
      </c>
      <c r="D24" s="46">
        <v>264234</v>
      </c>
      <c r="E24" s="46">
        <v>0</v>
      </c>
      <c r="F24" s="46">
        <v>0</v>
      </c>
      <c r="G24" s="46">
        <v>0</v>
      </c>
      <c r="H24" s="46">
        <v>0</v>
      </c>
      <c r="I24" s="46">
        <v>108000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372234</v>
      </c>
      <c r="P24" s="47">
        <f t="shared" si="2"/>
        <v>45.903810580836108</v>
      </c>
      <c r="Q24" s="9"/>
    </row>
    <row r="25" spans="1:120" ht="16.5" thickBot="1">
      <c r="A25" s="14" t="s">
        <v>10</v>
      </c>
      <c r="B25" s="23"/>
      <c r="C25" s="22"/>
      <c r="D25" s="15">
        <f>SUM(D5,D9,D13,D18,D20,D23)</f>
        <v>11166462</v>
      </c>
      <c r="E25" s="15">
        <f t="shared" ref="E25:N25" si="8">SUM(E5,E9,E13,E18,E20,E23)</f>
        <v>0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5005934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8"/>
        <v>0</v>
      </c>
      <c r="O25" s="15">
        <f t="shared" si="1"/>
        <v>16172396</v>
      </c>
      <c r="P25" s="37">
        <f t="shared" si="2"/>
        <v>1994.3761252928844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160" t="s">
        <v>83</v>
      </c>
      <c r="N27" s="160"/>
      <c r="O27" s="160"/>
      <c r="P27" s="41">
        <v>8109</v>
      </c>
    </row>
    <row r="28" spans="1:120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  <row r="29" spans="1:120" ht="15.75" customHeight="1" thickBot="1">
      <c r="A29" s="162" t="s">
        <v>47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4215288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4215288</v>
      </c>
      <c r="O5" s="32">
        <f t="shared" ref="O5:O22" si="2">(N5/O$24)</f>
        <v>471.61423137167151</v>
      </c>
      <c r="P5" s="6"/>
    </row>
    <row r="6" spans="1:133">
      <c r="A6" s="12"/>
      <c r="B6" s="44">
        <v>511</v>
      </c>
      <c r="C6" s="20" t="s">
        <v>19</v>
      </c>
      <c r="D6" s="46">
        <v>63378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63378</v>
      </c>
      <c r="O6" s="47">
        <f t="shared" si="2"/>
        <v>7.0908480644439473</v>
      </c>
      <c r="P6" s="9"/>
    </row>
    <row r="7" spans="1:133">
      <c r="A7" s="12"/>
      <c r="B7" s="44">
        <v>513</v>
      </c>
      <c r="C7" s="20" t="s">
        <v>20</v>
      </c>
      <c r="D7" s="46">
        <v>3874025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3874025</v>
      </c>
      <c r="O7" s="47">
        <f t="shared" si="2"/>
        <v>433.43309465204743</v>
      </c>
      <c r="P7" s="9"/>
    </row>
    <row r="8" spans="1:133">
      <c r="A8" s="12"/>
      <c r="B8" s="44">
        <v>517</v>
      </c>
      <c r="C8" s="20" t="s">
        <v>21</v>
      </c>
      <c r="D8" s="46">
        <v>277885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277885</v>
      </c>
      <c r="O8" s="47">
        <f t="shared" si="2"/>
        <v>31.090288655180128</v>
      </c>
      <c r="P8" s="9"/>
    </row>
    <row r="9" spans="1:133" ht="15.75">
      <c r="A9" s="28" t="s">
        <v>22</v>
      </c>
      <c r="B9" s="29"/>
      <c r="C9" s="30"/>
      <c r="D9" s="31">
        <f t="shared" ref="D9:M9" si="3">SUM(D10:D12)</f>
        <v>3905979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3905979</v>
      </c>
      <c r="O9" s="43">
        <f t="shared" si="2"/>
        <v>437.00816737525173</v>
      </c>
      <c r="P9" s="10"/>
    </row>
    <row r="10" spans="1:133">
      <c r="A10" s="12"/>
      <c r="B10" s="44">
        <v>521</v>
      </c>
      <c r="C10" s="20" t="s">
        <v>23</v>
      </c>
      <c r="D10" s="46">
        <v>2223438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2223438</v>
      </c>
      <c r="O10" s="47">
        <f t="shared" si="2"/>
        <v>248.76236294473037</v>
      </c>
      <c r="P10" s="9"/>
    </row>
    <row r="11" spans="1:133">
      <c r="A11" s="12"/>
      <c r="B11" s="44">
        <v>522</v>
      </c>
      <c r="C11" s="20" t="s">
        <v>24</v>
      </c>
      <c r="D11" s="46">
        <v>1519857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1519857</v>
      </c>
      <c r="O11" s="47">
        <f t="shared" si="2"/>
        <v>170.04441709554709</v>
      </c>
      <c r="P11" s="9"/>
    </row>
    <row r="12" spans="1:133">
      <c r="A12" s="12"/>
      <c r="B12" s="44">
        <v>524</v>
      </c>
      <c r="C12" s="20" t="s">
        <v>25</v>
      </c>
      <c r="D12" s="46">
        <v>162684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162684</v>
      </c>
      <c r="O12" s="47">
        <f t="shared" si="2"/>
        <v>18.201387334974267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210563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5205920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5416483</v>
      </c>
      <c r="O13" s="43">
        <f t="shared" si="2"/>
        <v>606.00615350190196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1834157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1834157</v>
      </c>
      <c r="O14" s="47">
        <f t="shared" si="2"/>
        <v>205.20888341910941</v>
      </c>
      <c r="P14" s="9"/>
    </row>
    <row r="15" spans="1:133">
      <c r="A15" s="12"/>
      <c r="B15" s="44">
        <v>534</v>
      </c>
      <c r="C15" s="20" t="s">
        <v>58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1069324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1069324</v>
      </c>
      <c r="O15" s="47">
        <f t="shared" si="2"/>
        <v>119.63795032445738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2302439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2302439</v>
      </c>
      <c r="O16" s="47">
        <f t="shared" si="2"/>
        <v>257.60114119489816</v>
      </c>
      <c r="P16" s="9"/>
    </row>
    <row r="17" spans="1:119">
      <c r="A17" s="12"/>
      <c r="B17" s="44">
        <v>539</v>
      </c>
      <c r="C17" s="20" t="s">
        <v>30</v>
      </c>
      <c r="D17" s="46">
        <v>210563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210563</v>
      </c>
      <c r="O17" s="47">
        <f t="shared" si="2"/>
        <v>23.558178563437011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755645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755645</v>
      </c>
      <c r="O18" s="43">
        <f t="shared" si="2"/>
        <v>84.54296263146118</v>
      </c>
      <c r="P18" s="10"/>
    </row>
    <row r="19" spans="1:119">
      <c r="A19" s="12"/>
      <c r="B19" s="44">
        <v>541</v>
      </c>
      <c r="C19" s="20" t="s">
        <v>59</v>
      </c>
      <c r="D19" s="46">
        <v>755645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755645</v>
      </c>
      <c r="O19" s="47">
        <f t="shared" si="2"/>
        <v>84.54296263146118</v>
      </c>
      <c r="P19" s="9"/>
    </row>
    <row r="20" spans="1:119" ht="15.75">
      <c r="A20" s="28" t="s">
        <v>35</v>
      </c>
      <c r="B20" s="29"/>
      <c r="C20" s="30"/>
      <c r="D20" s="31">
        <f t="shared" ref="D20:M20" si="6">SUM(D21:D21)</f>
        <v>255575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255575</v>
      </c>
      <c r="O20" s="43">
        <f t="shared" si="2"/>
        <v>28.594204520026853</v>
      </c>
      <c r="P20" s="9"/>
    </row>
    <row r="21" spans="1:119" ht="15.75" thickBot="1">
      <c r="A21" s="12"/>
      <c r="B21" s="44">
        <v>572</v>
      </c>
      <c r="C21" s="20" t="s">
        <v>60</v>
      </c>
      <c r="D21" s="46">
        <v>255575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255575</v>
      </c>
      <c r="O21" s="47">
        <f t="shared" si="2"/>
        <v>28.594204520026853</v>
      </c>
      <c r="P21" s="9"/>
    </row>
    <row r="22" spans="1:119" ht="16.5" thickBot="1">
      <c r="A22" s="14" t="s">
        <v>10</v>
      </c>
      <c r="B22" s="23"/>
      <c r="C22" s="22"/>
      <c r="D22" s="15">
        <f>SUM(D5,D9,D13,D18,D20)</f>
        <v>9343050</v>
      </c>
      <c r="E22" s="15">
        <f t="shared" ref="E22:M22" si="7">SUM(E5,E9,E13,E18,E20)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5205920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1"/>
        <v>14548970</v>
      </c>
      <c r="O22" s="37">
        <f t="shared" si="2"/>
        <v>1627.7657194003132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0" t="s">
        <v>77</v>
      </c>
      <c r="M24" s="160"/>
      <c r="N24" s="160"/>
      <c r="O24" s="41">
        <v>8938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47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16048144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16048144</v>
      </c>
      <c r="O5" s="32">
        <f t="shared" ref="O5:O25" si="2">(N5/O$27)</f>
        <v>2059.3024509174902</v>
      </c>
      <c r="P5" s="6"/>
    </row>
    <row r="6" spans="1:133">
      <c r="A6" s="12"/>
      <c r="B6" s="44">
        <v>511</v>
      </c>
      <c r="C6" s="20" t="s">
        <v>19</v>
      </c>
      <c r="D6" s="46">
        <v>97455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97455</v>
      </c>
      <c r="O6" s="47">
        <f t="shared" si="2"/>
        <v>12.505453612216092</v>
      </c>
      <c r="P6" s="9"/>
    </row>
    <row r="7" spans="1:133">
      <c r="A7" s="12"/>
      <c r="B7" s="44">
        <v>513</v>
      </c>
      <c r="C7" s="20" t="s">
        <v>20</v>
      </c>
      <c r="D7" s="46">
        <v>15684137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15684137</v>
      </c>
      <c r="O7" s="47">
        <f t="shared" si="2"/>
        <v>2012.5929680482484</v>
      </c>
      <c r="P7" s="9"/>
    </row>
    <row r="8" spans="1:133">
      <c r="A8" s="12"/>
      <c r="B8" s="44">
        <v>517</v>
      </c>
      <c r="C8" s="20" t="s">
        <v>21</v>
      </c>
      <c r="D8" s="46">
        <v>266552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266552</v>
      </c>
      <c r="O8" s="47">
        <f t="shared" si="2"/>
        <v>34.204029257025539</v>
      </c>
      <c r="P8" s="9"/>
    </row>
    <row r="9" spans="1:133" ht="15.75">
      <c r="A9" s="28" t="s">
        <v>22</v>
      </c>
      <c r="B9" s="29"/>
      <c r="C9" s="30"/>
      <c r="D9" s="31">
        <f t="shared" ref="D9:M9" si="3">SUM(D10:D12)</f>
        <v>4656806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4656806</v>
      </c>
      <c r="O9" s="43">
        <f t="shared" si="2"/>
        <v>597.56268446041315</v>
      </c>
      <c r="P9" s="10"/>
    </row>
    <row r="10" spans="1:133">
      <c r="A10" s="12"/>
      <c r="B10" s="44">
        <v>521</v>
      </c>
      <c r="C10" s="20" t="s">
        <v>23</v>
      </c>
      <c r="D10" s="46">
        <v>2440552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2440552</v>
      </c>
      <c r="O10" s="47">
        <f t="shared" si="2"/>
        <v>313.1723341460285</v>
      </c>
      <c r="P10" s="9"/>
    </row>
    <row r="11" spans="1:133">
      <c r="A11" s="12"/>
      <c r="B11" s="44">
        <v>522</v>
      </c>
      <c r="C11" s="20" t="s">
        <v>24</v>
      </c>
      <c r="D11" s="46">
        <v>2123675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2123675</v>
      </c>
      <c r="O11" s="47">
        <f t="shared" si="2"/>
        <v>272.51058642371356</v>
      </c>
      <c r="P11" s="9"/>
    </row>
    <row r="12" spans="1:133">
      <c r="A12" s="12"/>
      <c r="B12" s="44">
        <v>524</v>
      </c>
      <c r="C12" s="20" t="s">
        <v>25</v>
      </c>
      <c r="D12" s="46">
        <v>92579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92579</v>
      </c>
      <c r="O12" s="47">
        <f t="shared" si="2"/>
        <v>11.879763890671114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225946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5640890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5866836</v>
      </c>
      <c r="O13" s="43">
        <f t="shared" si="2"/>
        <v>752.83408186834333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1898427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1898427</v>
      </c>
      <c r="O14" s="47">
        <f t="shared" si="2"/>
        <v>243.60669831900424</v>
      </c>
      <c r="P14" s="9"/>
    </row>
    <row r="15" spans="1:133">
      <c r="A15" s="12"/>
      <c r="B15" s="44">
        <v>534</v>
      </c>
      <c r="C15" s="20" t="s">
        <v>58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1090515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1090515</v>
      </c>
      <c r="O15" s="47">
        <f t="shared" si="2"/>
        <v>139.9351982548441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2651948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2651948</v>
      </c>
      <c r="O16" s="47">
        <f t="shared" si="2"/>
        <v>340.29872962915437</v>
      </c>
      <c r="P16" s="9"/>
    </row>
    <row r="17" spans="1:119">
      <c r="A17" s="12"/>
      <c r="B17" s="44">
        <v>539</v>
      </c>
      <c r="C17" s="20" t="s">
        <v>30</v>
      </c>
      <c r="D17" s="46">
        <v>225946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225946</v>
      </c>
      <c r="O17" s="47">
        <f t="shared" si="2"/>
        <v>28.99345566534069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775254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775254</v>
      </c>
      <c r="O18" s="43">
        <f t="shared" si="2"/>
        <v>99.480816117028098</v>
      </c>
      <c r="P18" s="10"/>
    </row>
    <row r="19" spans="1:119">
      <c r="A19" s="12"/>
      <c r="B19" s="44">
        <v>541</v>
      </c>
      <c r="C19" s="20" t="s">
        <v>59</v>
      </c>
      <c r="D19" s="46">
        <v>775254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775254</v>
      </c>
      <c r="O19" s="47">
        <f t="shared" si="2"/>
        <v>99.480816117028098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175</v>
      </c>
      <c r="N20" s="31">
        <f t="shared" si="1"/>
        <v>175</v>
      </c>
      <c r="O20" s="43">
        <f t="shared" si="2"/>
        <v>2.2456050301552677E-2</v>
      </c>
      <c r="P20" s="10"/>
    </row>
    <row r="21" spans="1:119">
      <c r="A21" s="13"/>
      <c r="B21" s="45">
        <v>559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175</v>
      </c>
      <c r="N21" s="46">
        <f t="shared" si="1"/>
        <v>175</v>
      </c>
      <c r="O21" s="47">
        <f t="shared" si="2"/>
        <v>2.2456050301552677E-2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SUM(D23:D24)</f>
        <v>319100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319100</v>
      </c>
      <c r="O22" s="43">
        <f t="shared" si="2"/>
        <v>40.947003721288333</v>
      </c>
      <c r="P22" s="9"/>
    </row>
    <row r="23" spans="1:119">
      <c r="A23" s="12"/>
      <c r="B23" s="44">
        <v>571</v>
      </c>
      <c r="C23" s="20" t="s">
        <v>36</v>
      </c>
      <c r="D23" s="46">
        <v>12494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12494</v>
      </c>
      <c r="O23" s="47">
        <f t="shared" si="2"/>
        <v>1.6032336712434236</v>
      </c>
      <c r="P23" s="9"/>
    </row>
    <row r="24" spans="1:119" ht="15.75" thickBot="1">
      <c r="A24" s="12"/>
      <c r="B24" s="44">
        <v>572</v>
      </c>
      <c r="C24" s="20" t="s">
        <v>60</v>
      </c>
      <c r="D24" s="46">
        <v>306606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306606</v>
      </c>
      <c r="O24" s="47">
        <f t="shared" si="2"/>
        <v>39.34377005004491</v>
      </c>
      <c r="P24" s="9"/>
    </row>
    <row r="25" spans="1:119" ht="16.5" thickBot="1">
      <c r="A25" s="14" t="s">
        <v>10</v>
      </c>
      <c r="B25" s="23"/>
      <c r="C25" s="22"/>
      <c r="D25" s="15">
        <f>SUM(D5,D9,D13,D18,D20,D22)</f>
        <v>22025250</v>
      </c>
      <c r="E25" s="15">
        <f t="shared" ref="E25:M25" si="8">SUM(E5,E9,E13,E18,E20,E22)</f>
        <v>0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5640890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175</v>
      </c>
      <c r="N25" s="15">
        <f t="shared" si="1"/>
        <v>27666315</v>
      </c>
      <c r="O25" s="37">
        <f t="shared" si="2"/>
        <v>3550.1494931348648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0" t="s">
        <v>75</v>
      </c>
      <c r="M27" s="160"/>
      <c r="N27" s="160"/>
      <c r="O27" s="41">
        <v>7793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47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424995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424995</v>
      </c>
      <c r="O5" s="32">
        <f t="shared" ref="O5:O24" si="2">(N5/O$26)</f>
        <v>44.17368256937948</v>
      </c>
      <c r="P5" s="6"/>
    </row>
    <row r="6" spans="1:133">
      <c r="A6" s="12"/>
      <c r="B6" s="44">
        <v>511</v>
      </c>
      <c r="C6" s="20" t="s">
        <v>19</v>
      </c>
      <c r="D6" s="46">
        <v>63554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63554</v>
      </c>
      <c r="O6" s="47">
        <f t="shared" si="2"/>
        <v>6.6057582371894812</v>
      </c>
      <c r="P6" s="9"/>
    </row>
    <row r="7" spans="1:133">
      <c r="A7" s="12"/>
      <c r="B7" s="44">
        <v>513</v>
      </c>
      <c r="C7" s="20" t="s">
        <v>20</v>
      </c>
      <c r="D7" s="46">
        <v>361441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361441</v>
      </c>
      <c r="O7" s="47">
        <f t="shared" si="2"/>
        <v>37.567924332190003</v>
      </c>
      <c r="P7" s="9"/>
    </row>
    <row r="8" spans="1:133" ht="15.75">
      <c r="A8" s="28" t="s">
        <v>22</v>
      </c>
      <c r="B8" s="29"/>
      <c r="C8" s="30"/>
      <c r="D8" s="31">
        <f t="shared" ref="D8:M8" si="3">SUM(D9:D11)</f>
        <v>3858391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3858391</v>
      </c>
      <c r="O8" s="43">
        <f t="shared" si="2"/>
        <v>401.03845754079617</v>
      </c>
      <c r="P8" s="10"/>
    </row>
    <row r="9" spans="1:133">
      <c r="A9" s="12"/>
      <c r="B9" s="44">
        <v>521</v>
      </c>
      <c r="C9" s="20" t="s">
        <v>23</v>
      </c>
      <c r="D9" s="46">
        <v>2000055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2000055</v>
      </c>
      <c r="O9" s="47">
        <f t="shared" si="2"/>
        <v>207.88431555971312</v>
      </c>
      <c r="P9" s="9"/>
    </row>
    <row r="10" spans="1:133">
      <c r="A10" s="12"/>
      <c r="B10" s="44">
        <v>522</v>
      </c>
      <c r="C10" s="20" t="s">
        <v>24</v>
      </c>
      <c r="D10" s="46">
        <v>1743509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1743509</v>
      </c>
      <c r="O10" s="47">
        <f t="shared" si="2"/>
        <v>181.21910404323876</v>
      </c>
      <c r="P10" s="9"/>
    </row>
    <row r="11" spans="1:133">
      <c r="A11" s="12"/>
      <c r="B11" s="44">
        <v>524</v>
      </c>
      <c r="C11" s="20" t="s">
        <v>25</v>
      </c>
      <c r="D11" s="46">
        <v>114827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114827</v>
      </c>
      <c r="O11" s="47">
        <f t="shared" si="2"/>
        <v>11.935037937844299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SUM(D13:D16)</f>
        <v>184690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5145508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5330198</v>
      </c>
      <c r="O12" s="43">
        <f t="shared" si="2"/>
        <v>554.01704604510962</v>
      </c>
      <c r="P12" s="10"/>
    </row>
    <row r="13" spans="1:133">
      <c r="A13" s="12"/>
      <c r="B13" s="44">
        <v>533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1748414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1748414</v>
      </c>
      <c r="O13" s="47">
        <f t="shared" si="2"/>
        <v>181.72892630703669</v>
      </c>
      <c r="P13" s="9"/>
    </row>
    <row r="14" spans="1:133">
      <c r="A14" s="12"/>
      <c r="B14" s="44">
        <v>534</v>
      </c>
      <c r="C14" s="20" t="s">
        <v>58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1359234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1359234</v>
      </c>
      <c r="O14" s="47">
        <f t="shared" si="2"/>
        <v>141.27782974742749</v>
      </c>
      <c r="P14" s="9"/>
    </row>
    <row r="15" spans="1:133">
      <c r="A15" s="12"/>
      <c r="B15" s="44">
        <v>535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2037860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2037860</v>
      </c>
      <c r="O15" s="47">
        <f t="shared" si="2"/>
        <v>211.81374077538717</v>
      </c>
      <c r="P15" s="9"/>
    </row>
    <row r="16" spans="1:133">
      <c r="A16" s="12"/>
      <c r="B16" s="44">
        <v>539</v>
      </c>
      <c r="C16" s="20" t="s">
        <v>30</v>
      </c>
      <c r="D16" s="46">
        <v>184690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184690</v>
      </c>
      <c r="O16" s="47">
        <f t="shared" si="2"/>
        <v>19.19654921525829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1107324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1107324</v>
      </c>
      <c r="O17" s="43">
        <f t="shared" si="2"/>
        <v>115.09448082319925</v>
      </c>
      <c r="P17" s="10"/>
    </row>
    <row r="18" spans="1:119">
      <c r="A18" s="12"/>
      <c r="B18" s="44">
        <v>541</v>
      </c>
      <c r="C18" s="20" t="s">
        <v>59</v>
      </c>
      <c r="D18" s="46">
        <v>1107324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1107324</v>
      </c>
      <c r="O18" s="47">
        <f t="shared" si="2"/>
        <v>115.09448082319925</v>
      </c>
      <c r="P18" s="9"/>
    </row>
    <row r="19" spans="1:119" ht="15.75">
      <c r="A19" s="28" t="s">
        <v>33</v>
      </c>
      <c r="B19" s="29"/>
      <c r="C19" s="30"/>
      <c r="D19" s="31">
        <f t="shared" ref="D19:M19" si="6">SUM(D20:D20)</f>
        <v>0</v>
      </c>
      <c r="E19" s="31">
        <f t="shared" si="6"/>
        <v>175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175</v>
      </c>
      <c r="O19" s="43">
        <f t="shared" si="2"/>
        <v>1.8189377403596298E-2</v>
      </c>
      <c r="P19" s="10"/>
    </row>
    <row r="20" spans="1:119">
      <c r="A20" s="13"/>
      <c r="B20" s="45">
        <v>559</v>
      </c>
      <c r="C20" s="21" t="s">
        <v>34</v>
      </c>
      <c r="D20" s="46">
        <v>0</v>
      </c>
      <c r="E20" s="46">
        <v>175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175</v>
      </c>
      <c r="O20" s="47">
        <f t="shared" si="2"/>
        <v>1.8189377403596298E-2</v>
      </c>
      <c r="P20" s="9"/>
    </row>
    <row r="21" spans="1:119" ht="15.75">
      <c r="A21" s="28" t="s">
        <v>35</v>
      </c>
      <c r="B21" s="29"/>
      <c r="C21" s="30"/>
      <c r="D21" s="31">
        <f t="shared" ref="D21:M21" si="7">SUM(D22:D23)</f>
        <v>514135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514135</v>
      </c>
      <c r="O21" s="43">
        <f t="shared" si="2"/>
        <v>53.438831722274195</v>
      </c>
      <c r="P21" s="9"/>
    </row>
    <row r="22" spans="1:119">
      <c r="A22" s="12"/>
      <c r="B22" s="44">
        <v>571</v>
      </c>
      <c r="C22" s="20" t="s">
        <v>36</v>
      </c>
      <c r="D22" s="46">
        <v>100172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100172</v>
      </c>
      <c r="O22" s="47">
        <f t="shared" si="2"/>
        <v>10.411807504417419</v>
      </c>
      <c r="P22" s="9"/>
    </row>
    <row r="23" spans="1:119" ht="15.75" thickBot="1">
      <c r="A23" s="12"/>
      <c r="B23" s="44">
        <v>572</v>
      </c>
      <c r="C23" s="20" t="s">
        <v>60</v>
      </c>
      <c r="D23" s="46">
        <v>413963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413963</v>
      </c>
      <c r="O23" s="47">
        <f t="shared" si="2"/>
        <v>43.02702421785677</v>
      </c>
      <c r="P23" s="9"/>
    </row>
    <row r="24" spans="1:119" ht="16.5" thickBot="1">
      <c r="A24" s="14" t="s">
        <v>10</v>
      </c>
      <c r="B24" s="23"/>
      <c r="C24" s="22"/>
      <c r="D24" s="15">
        <f>SUM(D5,D8,D12,D17,D19,D21)</f>
        <v>6089535</v>
      </c>
      <c r="E24" s="15">
        <f t="shared" ref="E24:M24" si="8">SUM(E5,E8,E12,E17,E19,E21)</f>
        <v>175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5145508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11235218</v>
      </c>
      <c r="O24" s="37">
        <f t="shared" si="2"/>
        <v>1167.7806880781623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0" t="s">
        <v>73</v>
      </c>
      <c r="M26" s="160"/>
      <c r="N26" s="160"/>
      <c r="O26" s="41">
        <v>9621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364634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364634</v>
      </c>
      <c r="O5" s="32">
        <f t="shared" ref="O5:O24" si="2">(N5/O$26)</f>
        <v>38.109740802675589</v>
      </c>
      <c r="P5" s="6"/>
    </row>
    <row r="6" spans="1:133">
      <c r="A6" s="12"/>
      <c r="B6" s="44">
        <v>511</v>
      </c>
      <c r="C6" s="20" t="s">
        <v>19</v>
      </c>
      <c r="D6" s="46">
        <v>60096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60096</v>
      </c>
      <c r="O6" s="47">
        <f t="shared" si="2"/>
        <v>6.2809364548494981</v>
      </c>
      <c r="P6" s="9"/>
    </row>
    <row r="7" spans="1:133">
      <c r="A7" s="12"/>
      <c r="B7" s="44">
        <v>513</v>
      </c>
      <c r="C7" s="20" t="s">
        <v>20</v>
      </c>
      <c r="D7" s="46">
        <v>304538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304538</v>
      </c>
      <c r="O7" s="47">
        <f t="shared" si="2"/>
        <v>31.828804347826086</v>
      </c>
      <c r="P7" s="9"/>
    </row>
    <row r="8" spans="1:133" ht="15.75">
      <c r="A8" s="28" t="s">
        <v>22</v>
      </c>
      <c r="B8" s="29"/>
      <c r="C8" s="30"/>
      <c r="D8" s="31">
        <f t="shared" ref="D8:M8" si="3">SUM(D9:D11)</f>
        <v>3081325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3081325</v>
      </c>
      <c r="O8" s="43">
        <f t="shared" si="2"/>
        <v>322.04483695652175</v>
      </c>
      <c r="P8" s="10"/>
    </row>
    <row r="9" spans="1:133">
      <c r="A9" s="12"/>
      <c r="B9" s="44">
        <v>521</v>
      </c>
      <c r="C9" s="20" t="s">
        <v>23</v>
      </c>
      <c r="D9" s="46">
        <v>1790227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1790227</v>
      </c>
      <c r="O9" s="47">
        <f t="shared" si="2"/>
        <v>187.10566471571906</v>
      </c>
      <c r="P9" s="9"/>
    </row>
    <row r="10" spans="1:133">
      <c r="A10" s="12"/>
      <c r="B10" s="44">
        <v>522</v>
      </c>
      <c r="C10" s="20" t="s">
        <v>24</v>
      </c>
      <c r="D10" s="46">
        <v>1160578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1160578</v>
      </c>
      <c r="O10" s="47">
        <f t="shared" si="2"/>
        <v>121.29786789297658</v>
      </c>
      <c r="P10" s="9"/>
    </row>
    <row r="11" spans="1:133">
      <c r="A11" s="12"/>
      <c r="B11" s="44">
        <v>524</v>
      </c>
      <c r="C11" s="20" t="s">
        <v>25</v>
      </c>
      <c r="D11" s="46">
        <v>130520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130520</v>
      </c>
      <c r="O11" s="47">
        <f t="shared" si="2"/>
        <v>13.641304347826088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SUM(D13:D16)</f>
        <v>161418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5598050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5759468</v>
      </c>
      <c r="O12" s="43">
        <f t="shared" si="2"/>
        <v>601.95108695652175</v>
      </c>
      <c r="P12" s="10"/>
    </row>
    <row r="13" spans="1:133">
      <c r="A13" s="12"/>
      <c r="B13" s="44">
        <v>533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1761710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1761710</v>
      </c>
      <c r="O13" s="47">
        <f t="shared" si="2"/>
        <v>184.12520903010034</v>
      </c>
      <c r="P13" s="9"/>
    </row>
    <row r="14" spans="1:133">
      <c r="A14" s="12"/>
      <c r="B14" s="44">
        <v>534</v>
      </c>
      <c r="C14" s="20" t="s">
        <v>58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1318561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1318561</v>
      </c>
      <c r="O14" s="47">
        <f t="shared" si="2"/>
        <v>137.80946906354515</v>
      </c>
      <c r="P14" s="9"/>
    </row>
    <row r="15" spans="1:133">
      <c r="A15" s="12"/>
      <c r="B15" s="44">
        <v>535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2517779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2517779</v>
      </c>
      <c r="O15" s="47">
        <f t="shared" si="2"/>
        <v>263.1457984949833</v>
      </c>
      <c r="P15" s="9"/>
    </row>
    <row r="16" spans="1:133">
      <c r="A16" s="12"/>
      <c r="B16" s="44">
        <v>539</v>
      </c>
      <c r="C16" s="20" t="s">
        <v>30</v>
      </c>
      <c r="D16" s="46">
        <v>161418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161418</v>
      </c>
      <c r="O16" s="47">
        <f t="shared" si="2"/>
        <v>16.870610367892976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1415815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1415815</v>
      </c>
      <c r="O17" s="43">
        <f t="shared" si="2"/>
        <v>147.97397575250835</v>
      </c>
      <c r="P17" s="10"/>
    </row>
    <row r="18" spans="1:119">
      <c r="A18" s="12"/>
      <c r="B18" s="44">
        <v>541</v>
      </c>
      <c r="C18" s="20" t="s">
        <v>59</v>
      </c>
      <c r="D18" s="46">
        <v>1415815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1415815</v>
      </c>
      <c r="O18" s="47">
        <f t="shared" si="2"/>
        <v>147.97397575250835</v>
      </c>
      <c r="P18" s="9"/>
    </row>
    <row r="19" spans="1:119" ht="15.75">
      <c r="A19" s="28" t="s">
        <v>33</v>
      </c>
      <c r="B19" s="29"/>
      <c r="C19" s="30"/>
      <c r="D19" s="31">
        <f t="shared" ref="D19:M19" si="6">SUM(D20:D20)</f>
        <v>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175</v>
      </c>
      <c r="N19" s="31">
        <f t="shared" si="1"/>
        <v>175</v>
      </c>
      <c r="O19" s="43">
        <f t="shared" si="2"/>
        <v>1.8290133779264216E-2</v>
      </c>
      <c r="P19" s="10"/>
    </row>
    <row r="20" spans="1:119">
      <c r="A20" s="13"/>
      <c r="B20" s="45">
        <v>559</v>
      </c>
      <c r="C20" s="21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175</v>
      </c>
      <c r="N20" s="46">
        <f t="shared" si="1"/>
        <v>175</v>
      </c>
      <c r="O20" s="47">
        <f t="shared" si="2"/>
        <v>1.8290133779264216E-2</v>
      </c>
      <c r="P20" s="9"/>
    </row>
    <row r="21" spans="1:119" ht="15.75">
      <c r="A21" s="28" t="s">
        <v>35</v>
      </c>
      <c r="B21" s="29"/>
      <c r="C21" s="30"/>
      <c r="D21" s="31">
        <f t="shared" ref="D21:M21" si="7">SUM(D22:D23)</f>
        <v>460470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460470</v>
      </c>
      <c r="O21" s="43">
        <f t="shared" si="2"/>
        <v>48.126045150501675</v>
      </c>
      <c r="P21" s="9"/>
    </row>
    <row r="22" spans="1:119">
      <c r="A22" s="12"/>
      <c r="B22" s="44">
        <v>571</v>
      </c>
      <c r="C22" s="20" t="s">
        <v>36</v>
      </c>
      <c r="D22" s="46">
        <v>71013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71013</v>
      </c>
      <c r="O22" s="47">
        <f t="shared" si="2"/>
        <v>7.4219272575250832</v>
      </c>
      <c r="P22" s="9"/>
    </row>
    <row r="23" spans="1:119" ht="15.75" thickBot="1">
      <c r="A23" s="12"/>
      <c r="B23" s="44">
        <v>572</v>
      </c>
      <c r="C23" s="20" t="s">
        <v>60</v>
      </c>
      <c r="D23" s="46">
        <v>389457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389457</v>
      </c>
      <c r="O23" s="47">
        <f t="shared" si="2"/>
        <v>40.704117892976591</v>
      </c>
      <c r="P23" s="9"/>
    </row>
    <row r="24" spans="1:119" ht="16.5" thickBot="1">
      <c r="A24" s="14" t="s">
        <v>10</v>
      </c>
      <c r="B24" s="23"/>
      <c r="C24" s="22"/>
      <c r="D24" s="15">
        <f>SUM(D5,D8,D12,D17,D19,D21)</f>
        <v>5483662</v>
      </c>
      <c r="E24" s="15">
        <f t="shared" ref="E24:M24" si="8">SUM(E5,E8,E12,E17,E19,E21)</f>
        <v>0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5598050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175</v>
      </c>
      <c r="N24" s="15">
        <f t="shared" si="1"/>
        <v>11081887</v>
      </c>
      <c r="O24" s="37">
        <f t="shared" si="2"/>
        <v>1158.2239757525083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0" t="s">
        <v>71</v>
      </c>
      <c r="M26" s="160"/>
      <c r="N26" s="160"/>
      <c r="O26" s="41">
        <v>9568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348748</v>
      </c>
      <c r="E5" s="26">
        <f t="shared" si="0"/>
        <v>0</v>
      </c>
      <c r="F5" s="26">
        <f t="shared" si="0"/>
        <v>40785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389533</v>
      </c>
      <c r="O5" s="32">
        <f t="shared" ref="O5:O25" si="2">(N5/O$27)</f>
        <v>41.046680716543733</v>
      </c>
      <c r="P5" s="6"/>
    </row>
    <row r="6" spans="1:133">
      <c r="A6" s="12"/>
      <c r="B6" s="44">
        <v>511</v>
      </c>
      <c r="C6" s="20" t="s">
        <v>19</v>
      </c>
      <c r="D6" s="46">
        <v>63598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63598</v>
      </c>
      <c r="O6" s="47">
        <f t="shared" si="2"/>
        <v>6.7015806111696525</v>
      </c>
      <c r="P6" s="9"/>
    </row>
    <row r="7" spans="1:133">
      <c r="A7" s="12"/>
      <c r="B7" s="44">
        <v>513</v>
      </c>
      <c r="C7" s="20" t="s">
        <v>20</v>
      </c>
      <c r="D7" s="46">
        <v>285150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285150</v>
      </c>
      <c r="O7" s="47">
        <f t="shared" si="2"/>
        <v>30.047418335089567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0</v>
      </c>
      <c r="F8" s="46">
        <v>40785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40785</v>
      </c>
      <c r="O8" s="47">
        <f t="shared" si="2"/>
        <v>4.2976817702845098</v>
      </c>
      <c r="P8" s="9"/>
    </row>
    <row r="9" spans="1:133" ht="15.75">
      <c r="A9" s="28" t="s">
        <v>22</v>
      </c>
      <c r="B9" s="29"/>
      <c r="C9" s="30"/>
      <c r="D9" s="31">
        <f t="shared" ref="D9:M9" si="3">SUM(D10:D12)</f>
        <v>2786498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2786498</v>
      </c>
      <c r="O9" s="43">
        <f t="shared" si="2"/>
        <v>293.62465753424658</v>
      </c>
      <c r="P9" s="10"/>
    </row>
    <row r="10" spans="1:133">
      <c r="A10" s="12"/>
      <c r="B10" s="44">
        <v>521</v>
      </c>
      <c r="C10" s="20" t="s">
        <v>23</v>
      </c>
      <c r="D10" s="46">
        <v>1578215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1578215</v>
      </c>
      <c r="O10" s="47">
        <f t="shared" si="2"/>
        <v>166.30295047418335</v>
      </c>
      <c r="P10" s="9"/>
    </row>
    <row r="11" spans="1:133">
      <c r="A11" s="12"/>
      <c r="B11" s="44">
        <v>522</v>
      </c>
      <c r="C11" s="20" t="s">
        <v>24</v>
      </c>
      <c r="D11" s="46">
        <v>1145819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1145819</v>
      </c>
      <c r="O11" s="47">
        <f t="shared" si="2"/>
        <v>120.73962065331928</v>
      </c>
      <c r="P11" s="9"/>
    </row>
    <row r="12" spans="1:133">
      <c r="A12" s="12"/>
      <c r="B12" s="44">
        <v>524</v>
      </c>
      <c r="C12" s="20" t="s">
        <v>25</v>
      </c>
      <c r="D12" s="46">
        <v>62464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62464</v>
      </c>
      <c r="O12" s="47">
        <f t="shared" si="2"/>
        <v>6.5820864067439411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131397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5395221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5526618</v>
      </c>
      <c r="O13" s="43">
        <f t="shared" si="2"/>
        <v>582.36227608008426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1687636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1687636</v>
      </c>
      <c r="O14" s="47">
        <f t="shared" si="2"/>
        <v>177.83308746048473</v>
      </c>
      <c r="P14" s="9"/>
    </row>
    <row r="15" spans="1:133">
      <c r="A15" s="12"/>
      <c r="B15" s="44">
        <v>534</v>
      </c>
      <c r="C15" s="20" t="s">
        <v>58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1109085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1109085</v>
      </c>
      <c r="O15" s="47">
        <f t="shared" si="2"/>
        <v>116.86880927291887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2598500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2598500</v>
      </c>
      <c r="O16" s="47">
        <f t="shared" si="2"/>
        <v>273.81454162276083</v>
      </c>
      <c r="P16" s="9"/>
    </row>
    <row r="17" spans="1:119">
      <c r="A17" s="12"/>
      <c r="B17" s="44">
        <v>539</v>
      </c>
      <c r="C17" s="20" t="s">
        <v>30</v>
      </c>
      <c r="D17" s="46">
        <v>131397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131397</v>
      </c>
      <c r="O17" s="47">
        <f t="shared" si="2"/>
        <v>13.845837723919916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1066362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1066362</v>
      </c>
      <c r="O18" s="43">
        <f t="shared" si="2"/>
        <v>112.36691253951528</v>
      </c>
      <c r="P18" s="10"/>
    </row>
    <row r="19" spans="1:119">
      <c r="A19" s="12"/>
      <c r="B19" s="44">
        <v>541</v>
      </c>
      <c r="C19" s="20" t="s">
        <v>59</v>
      </c>
      <c r="D19" s="46">
        <v>1066362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1066362</v>
      </c>
      <c r="O19" s="47">
        <f t="shared" si="2"/>
        <v>112.36691253951528</v>
      </c>
      <c r="P19" s="9"/>
    </row>
    <row r="20" spans="1:119" ht="15.75">
      <c r="A20" s="28" t="s">
        <v>35</v>
      </c>
      <c r="B20" s="29"/>
      <c r="C20" s="30"/>
      <c r="D20" s="31">
        <f t="shared" ref="D20:M20" si="6">SUM(D21:D22)</f>
        <v>410370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410370</v>
      </c>
      <c r="O20" s="43">
        <f t="shared" si="2"/>
        <v>43.242360379346678</v>
      </c>
      <c r="P20" s="9"/>
    </row>
    <row r="21" spans="1:119">
      <c r="A21" s="12"/>
      <c r="B21" s="44">
        <v>571</v>
      </c>
      <c r="C21" s="20" t="s">
        <v>36</v>
      </c>
      <c r="D21" s="46">
        <v>72438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72438</v>
      </c>
      <c r="O21" s="47">
        <f t="shared" si="2"/>
        <v>7.6330874604847212</v>
      </c>
      <c r="P21" s="9"/>
    </row>
    <row r="22" spans="1:119">
      <c r="A22" s="12"/>
      <c r="B22" s="44">
        <v>572</v>
      </c>
      <c r="C22" s="20" t="s">
        <v>60</v>
      </c>
      <c r="D22" s="46">
        <v>337932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337932</v>
      </c>
      <c r="O22" s="47">
        <f t="shared" si="2"/>
        <v>35.609272918861961</v>
      </c>
      <c r="P22" s="9"/>
    </row>
    <row r="23" spans="1:119" ht="15.75">
      <c r="A23" s="28" t="s">
        <v>61</v>
      </c>
      <c r="B23" s="29"/>
      <c r="C23" s="30"/>
      <c r="D23" s="31">
        <f t="shared" ref="D23:M23" si="7">SUM(D24:D24)</f>
        <v>40785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40785</v>
      </c>
      <c r="O23" s="43">
        <f t="shared" si="2"/>
        <v>4.2976817702845098</v>
      </c>
      <c r="P23" s="9"/>
    </row>
    <row r="24" spans="1:119" ht="15.75" thickBot="1">
      <c r="A24" s="12"/>
      <c r="B24" s="44">
        <v>581</v>
      </c>
      <c r="C24" s="20" t="s">
        <v>62</v>
      </c>
      <c r="D24" s="46">
        <v>40785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40785</v>
      </c>
      <c r="O24" s="47">
        <f t="shared" si="2"/>
        <v>4.2976817702845098</v>
      </c>
      <c r="P24" s="9"/>
    </row>
    <row r="25" spans="1:119" ht="16.5" thickBot="1">
      <c r="A25" s="14" t="s">
        <v>10</v>
      </c>
      <c r="B25" s="23"/>
      <c r="C25" s="22"/>
      <c r="D25" s="15">
        <f>SUM(D5,D9,D13,D18,D20,D23)</f>
        <v>4784160</v>
      </c>
      <c r="E25" s="15">
        <f t="shared" ref="E25:M25" si="8">SUM(E5,E9,E13,E18,E20,E23)</f>
        <v>0</v>
      </c>
      <c r="F25" s="15">
        <f t="shared" si="8"/>
        <v>40785</v>
      </c>
      <c r="G25" s="15">
        <f t="shared" si="8"/>
        <v>0</v>
      </c>
      <c r="H25" s="15">
        <f t="shared" si="8"/>
        <v>0</v>
      </c>
      <c r="I25" s="15">
        <f t="shared" si="8"/>
        <v>5395221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10220166</v>
      </c>
      <c r="O25" s="37">
        <f t="shared" si="2"/>
        <v>1076.940569020021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0" t="s">
        <v>69</v>
      </c>
      <c r="M27" s="160"/>
      <c r="N27" s="160"/>
      <c r="O27" s="41">
        <v>9490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47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367957</v>
      </c>
      <c r="E5" s="26">
        <f t="shared" si="0"/>
        <v>0</v>
      </c>
      <c r="F5" s="26">
        <f t="shared" si="0"/>
        <v>105967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473924</v>
      </c>
      <c r="O5" s="32">
        <f t="shared" ref="O5:O25" si="2">(N5/O$27)</f>
        <v>52.096735187424429</v>
      </c>
      <c r="P5" s="6"/>
    </row>
    <row r="6" spans="1:133">
      <c r="A6" s="12"/>
      <c r="B6" s="44">
        <v>511</v>
      </c>
      <c r="C6" s="20" t="s">
        <v>19</v>
      </c>
      <c r="D6" s="46">
        <v>75104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75104</v>
      </c>
      <c r="O6" s="47">
        <f t="shared" si="2"/>
        <v>8.2559085412773445</v>
      </c>
      <c r="P6" s="9"/>
    </row>
    <row r="7" spans="1:133">
      <c r="A7" s="12"/>
      <c r="B7" s="44">
        <v>513</v>
      </c>
      <c r="C7" s="20" t="s">
        <v>20</v>
      </c>
      <c r="D7" s="46">
        <v>292853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292853</v>
      </c>
      <c r="O7" s="47">
        <f t="shared" si="2"/>
        <v>32.192261185006046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0</v>
      </c>
      <c r="F8" s="46">
        <v>105967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105967</v>
      </c>
      <c r="O8" s="47">
        <f t="shared" si="2"/>
        <v>11.648565461141036</v>
      </c>
      <c r="P8" s="9"/>
    </row>
    <row r="9" spans="1:133" ht="15.75">
      <c r="A9" s="28" t="s">
        <v>22</v>
      </c>
      <c r="B9" s="29"/>
      <c r="C9" s="30"/>
      <c r="D9" s="31">
        <f t="shared" ref="D9:M9" si="3">SUM(D10:D12)</f>
        <v>2789345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2789345</v>
      </c>
      <c r="O9" s="43">
        <f t="shared" si="2"/>
        <v>306.62251291634607</v>
      </c>
      <c r="P9" s="10"/>
    </row>
    <row r="10" spans="1:133">
      <c r="A10" s="12"/>
      <c r="B10" s="44">
        <v>521</v>
      </c>
      <c r="C10" s="20" t="s">
        <v>23</v>
      </c>
      <c r="D10" s="46">
        <v>1546817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1546817</v>
      </c>
      <c r="O10" s="47">
        <f t="shared" si="2"/>
        <v>170.03594591623613</v>
      </c>
      <c r="P10" s="9"/>
    </row>
    <row r="11" spans="1:133">
      <c r="A11" s="12"/>
      <c r="B11" s="44">
        <v>522</v>
      </c>
      <c r="C11" s="20" t="s">
        <v>24</v>
      </c>
      <c r="D11" s="46">
        <v>1158219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1158219</v>
      </c>
      <c r="O11" s="47">
        <f t="shared" si="2"/>
        <v>127.31878641310323</v>
      </c>
      <c r="P11" s="9"/>
    </row>
    <row r="12" spans="1:133">
      <c r="A12" s="12"/>
      <c r="B12" s="44">
        <v>524</v>
      </c>
      <c r="C12" s="20" t="s">
        <v>25</v>
      </c>
      <c r="D12" s="46">
        <v>84309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84309</v>
      </c>
      <c r="O12" s="47">
        <f t="shared" si="2"/>
        <v>9.2677805870067047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140250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5230266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5370516</v>
      </c>
      <c r="O13" s="43">
        <f t="shared" si="2"/>
        <v>590.36121798395072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1635023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1635023</v>
      </c>
      <c r="O14" s="47">
        <f t="shared" si="2"/>
        <v>179.73210948664394</v>
      </c>
      <c r="P14" s="9"/>
    </row>
    <row r="15" spans="1:133">
      <c r="A15" s="12"/>
      <c r="B15" s="44">
        <v>534</v>
      </c>
      <c r="C15" s="20" t="s">
        <v>58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1004389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1004389</v>
      </c>
      <c r="O15" s="47">
        <f t="shared" si="2"/>
        <v>110.40881609321754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2579140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2579140</v>
      </c>
      <c r="O16" s="47">
        <f t="shared" si="2"/>
        <v>283.51544465208309</v>
      </c>
      <c r="P16" s="9"/>
    </row>
    <row r="17" spans="1:119">
      <c r="A17" s="12"/>
      <c r="B17" s="44">
        <v>539</v>
      </c>
      <c r="C17" s="20" t="s">
        <v>30</v>
      </c>
      <c r="D17" s="46">
        <v>140250</v>
      </c>
      <c r="E17" s="46">
        <v>0</v>
      </c>
      <c r="F17" s="46">
        <v>0</v>
      </c>
      <c r="G17" s="46">
        <v>0</v>
      </c>
      <c r="H17" s="46">
        <v>0</v>
      </c>
      <c r="I17" s="46">
        <v>11714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151964</v>
      </c>
      <c r="O17" s="47">
        <f t="shared" si="2"/>
        <v>16.704847752006156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826346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826346</v>
      </c>
      <c r="O18" s="43">
        <f t="shared" si="2"/>
        <v>90.83719907661866</v>
      </c>
      <c r="P18" s="10"/>
    </row>
    <row r="19" spans="1:119">
      <c r="A19" s="12"/>
      <c r="B19" s="44">
        <v>541</v>
      </c>
      <c r="C19" s="20" t="s">
        <v>59</v>
      </c>
      <c r="D19" s="46">
        <v>826346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826346</v>
      </c>
      <c r="O19" s="47">
        <f t="shared" si="2"/>
        <v>90.83719907661866</v>
      </c>
      <c r="P19" s="9"/>
    </row>
    <row r="20" spans="1:119" ht="15.75">
      <c r="A20" s="28" t="s">
        <v>35</v>
      </c>
      <c r="B20" s="29"/>
      <c r="C20" s="30"/>
      <c r="D20" s="31">
        <f t="shared" ref="D20:M20" si="6">SUM(D21:D22)</f>
        <v>339550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339550</v>
      </c>
      <c r="O20" s="43">
        <f t="shared" si="2"/>
        <v>37.32549192041332</v>
      </c>
      <c r="P20" s="9"/>
    </row>
    <row r="21" spans="1:119">
      <c r="A21" s="12"/>
      <c r="B21" s="44">
        <v>571</v>
      </c>
      <c r="C21" s="20" t="s">
        <v>36</v>
      </c>
      <c r="D21" s="46">
        <v>85140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85140</v>
      </c>
      <c r="O21" s="47">
        <f t="shared" si="2"/>
        <v>9.3591293833131797</v>
      </c>
      <c r="P21" s="9"/>
    </row>
    <row r="22" spans="1:119">
      <c r="A22" s="12"/>
      <c r="B22" s="44">
        <v>572</v>
      </c>
      <c r="C22" s="20" t="s">
        <v>60</v>
      </c>
      <c r="D22" s="46">
        <v>254410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254410</v>
      </c>
      <c r="O22" s="47">
        <f t="shared" si="2"/>
        <v>27.966362537100142</v>
      </c>
      <c r="P22" s="9"/>
    </row>
    <row r="23" spans="1:119" ht="15.75">
      <c r="A23" s="28" t="s">
        <v>61</v>
      </c>
      <c r="B23" s="29"/>
      <c r="C23" s="30"/>
      <c r="D23" s="31">
        <f t="shared" ref="D23:M23" si="7">SUM(D24:D24)</f>
        <v>195260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498463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693723</v>
      </c>
      <c r="O23" s="43">
        <f t="shared" si="2"/>
        <v>76.258436847312296</v>
      </c>
      <c r="P23" s="9"/>
    </row>
    <row r="24" spans="1:119" ht="15.75" thickBot="1">
      <c r="A24" s="12"/>
      <c r="B24" s="44">
        <v>581</v>
      </c>
      <c r="C24" s="20" t="s">
        <v>62</v>
      </c>
      <c r="D24" s="46">
        <v>195260</v>
      </c>
      <c r="E24" s="46">
        <v>0</v>
      </c>
      <c r="F24" s="46">
        <v>0</v>
      </c>
      <c r="G24" s="46">
        <v>0</v>
      </c>
      <c r="H24" s="46">
        <v>0</v>
      </c>
      <c r="I24" s="46">
        <v>498463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693723</v>
      </c>
      <c r="O24" s="47">
        <f t="shared" si="2"/>
        <v>76.258436847312296</v>
      </c>
      <c r="P24" s="9"/>
    </row>
    <row r="25" spans="1:119" ht="16.5" thickBot="1">
      <c r="A25" s="14" t="s">
        <v>10</v>
      </c>
      <c r="B25" s="23"/>
      <c r="C25" s="22"/>
      <c r="D25" s="15">
        <f>SUM(D5,D9,D13,D18,D20,D23)</f>
        <v>4658708</v>
      </c>
      <c r="E25" s="15">
        <f t="shared" ref="E25:M25" si="8">SUM(E5,E9,E13,E18,E20,E23)</f>
        <v>0</v>
      </c>
      <c r="F25" s="15">
        <f t="shared" si="8"/>
        <v>105967</v>
      </c>
      <c r="G25" s="15">
        <f t="shared" si="8"/>
        <v>0</v>
      </c>
      <c r="H25" s="15">
        <f t="shared" si="8"/>
        <v>0</v>
      </c>
      <c r="I25" s="15">
        <f t="shared" si="8"/>
        <v>5728729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10493404</v>
      </c>
      <c r="O25" s="37">
        <f t="shared" si="2"/>
        <v>1153.5015939320656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0" t="s">
        <v>65</v>
      </c>
      <c r="M27" s="160"/>
      <c r="N27" s="160"/>
      <c r="O27" s="41">
        <v>9097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47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2024-12-10T18:23:44Z</cp:lastPrinted>
  <dcterms:created xsi:type="dcterms:W3CDTF">2000-08-31T21:26:31Z</dcterms:created>
  <dcterms:modified xsi:type="dcterms:W3CDTF">2024-12-10T18:23:48Z</dcterms:modified>
</cp:coreProperties>
</file>