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EE9426E0D574127D5144BA64D794BDE826A774A4" xr6:coauthVersionLast="47" xr6:coauthVersionMax="47" xr10:uidLastSave="{AC5C3CB1-20D0-438B-9CF8-0847BDF33E4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'2007'!$A$1:$O$24</definedName>
    <definedName name="_xlnm.Print_Area" localSheetId="15">'2008'!$A$1:$O$26</definedName>
    <definedName name="_xlnm.Print_Area" localSheetId="14">'2009'!$A$1:$O$26</definedName>
    <definedName name="_xlnm.Print_Area" localSheetId="13">'2010'!$A$1:$O$28</definedName>
    <definedName name="_xlnm.Print_Area" localSheetId="12">'2011'!$A$1:$O$28</definedName>
    <definedName name="_xlnm.Print_Area" localSheetId="11">'2012'!$A$1:$O$29</definedName>
    <definedName name="_xlnm.Print_Area" localSheetId="10">'2013'!$A$1:$O$31</definedName>
    <definedName name="_xlnm.Print_Area" localSheetId="9">'2014'!$A$1:$O$30</definedName>
    <definedName name="_xlnm.Print_Area" localSheetId="8">'2015'!$A$1:$O$30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'2019'!$A$1:$O$29</definedName>
    <definedName name="_xlnm.Print_Area" localSheetId="3">'2020'!$A$1:$O$31</definedName>
    <definedName name="_xlnm.Print_Area" localSheetId="2">'2021'!$A$1:$P$32</definedName>
    <definedName name="_xlnm.Print_Area" localSheetId="1">'2022'!$A$1:$P$30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5" i="49" s="1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1" i="49"/>
  <c r="P21" i="49" s="1"/>
  <c r="O13" i="49"/>
  <c r="P13" i="49" s="1"/>
  <c r="O5" i="49"/>
  <c r="P5" i="49" s="1"/>
  <c r="O18" i="49"/>
  <c r="P18" i="49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9" l="1"/>
  <c r="P27" i="49" s="1"/>
  <c r="D26" i="48"/>
  <c r="F26" i="48"/>
  <c r="I26" i="48"/>
  <c r="J26" i="48"/>
  <c r="K26" i="48"/>
  <c r="L26" i="48"/>
  <c r="M26" i="48"/>
  <c r="E26" i="48"/>
  <c r="G26" i="48"/>
  <c r="N26" i="48"/>
  <c r="H26" i="48"/>
  <c r="O18" i="48"/>
  <c r="P18" i="48" s="1"/>
  <c r="O24" i="48"/>
  <c r="P24" i="48" s="1"/>
  <c r="O20" i="48"/>
  <c r="P20" i="48" s="1"/>
  <c r="O22" i="48"/>
  <c r="P22" i="48" s="1"/>
  <c r="O13" i="48"/>
  <c r="P13" i="48" s="1"/>
  <c r="O5" i="48"/>
  <c r="P5" i="48" s="1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J28" i="47" s="1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F28" i="47" s="1"/>
  <c r="E21" i="47"/>
  <c r="D21" i="47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L27" i="46" s="1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F25" i="45" s="1"/>
  <c r="E5" i="45"/>
  <c r="D5" i="45"/>
  <c r="N5" i="45" s="1"/>
  <c r="O5" i="45" s="1"/>
  <c r="N25" i="44"/>
  <c r="O25" i="44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N22" i="44" s="1"/>
  <c r="O22" i="44" s="1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L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E26" i="43" s="1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G20" i="41" s="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K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M17" i="40"/>
  <c r="L17" i="40"/>
  <c r="K17" i="40"/>
  <c r="J17" i="40"/>
  <c r="I17" i="40"/>
  <c r="H17" i="40"/>
  <c r="H26" i="40" s="1"/>
  <c r="G17" i="40"/>
  <c r="F17" i="40"/>
  <c r="E17" i="40"/>
  <c r="D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J26" i="39" s="1"/>
  <c r="I5" i="39"/>
  <c r="H5" i="39"/>
  <c r="G5" i="39"/>
  <c r="F5" i="39"/>
  <c r="E5" i="39"/>
  <c r="D5" i="39"/>
  <c r="N5" i="39" s="1"/>
  <c r="O5" i="39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M18" i="38"/>
  <c r="L18" i="38"/>
  <c r="L27" i="38" s="1"/>
  <c r="K18" i="38"/>
  <c r="J18" i="38"/>
  <c r="I18" i="38"/>
  <c r="I27" i="38" s="1"/>
  <c r="H18" i="38"/>
  <c r="G18" i="38"/>
  <c r="F18" i="38"/>
  <c r="N18" i="38" s="1"/>
  <c r="O18" i="38" s="1"/>
  <c r="E18" i="38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K22" i="37" s="1"/>
  <c r="J5" i="37"/>
  <c r="J22" i="37" s="1"/>
  <c r="I5" i="37"/>
  <c r="H5" i="37"/>
  <c r="G5" i="37"/>
  <c r="F5" i="37"/>
  <c r="E5" i="37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E25" i="36" s="1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25" i="36" s="1"/>
  <c r="E5" i="36"/>
  <c r="D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K24" i="35" s="1"/>
  <c r="J12" i="35"/>
  <c r="I12" i="35"/>
  <c r="H12" i="35"/>
  <c r="H24" i="35" s="1"/>
  <c r="G12" i="35"/>
  <c r="F12" i="35"/>
  <c r="F24" i="35" s="1"/>
  <c r="E12" i="35"/>
  <c r="N12" i="35" s="1"/>
  <c r="O12" i="35" s="1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N5" i="35" s="1"/>
  <c r="O5" i="35" s="1"/>
  <c r="E24" i="35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M16" i="34"/>
  <c r="L16" i="34"/>
  <c r="L24" i="34" s="1"/>
  <c r="K16" i="34"/>
  <c r="K24" i="34" s="1"/>
  <c r="J16" i="34"/>
  <c r="I16" i="34"/>
  <c r="I24" i="34" s="1"/>
  <c r="H16" i="34"/>
  <c r="G16" i="34"/>
  <c r="F16" i="34"/>
  <c r="E16" i="34"/>
  <c r="D16" i="34"/>
  <c r="N15" i="34"/>
  <c r="O15" i="34"/>
  <c r="N14" i="34"/>
  <c r="O14" i="34" s="1"/>
  <c r="N13" i="34"/>
  <c r="O13" i="34" s="1"/>
  <c r="M12" i="34"/>
  <c r="M24" i="34" s="1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F24" i="34" s="1"/>
  <c r="E5" i="34"/>
  <c r="E24" i="34" s="1"/>
  <c r="D5" i="34"/>
  <c r="N5" i="34" s="1"/>
  <c r="O5" i="34" s="1"/>
  <c r="E20" i="33"/>
  <c r="F20" i="33"/>
  <c r="G20" i="33"/>
  <c r="H20" i="33"/>
  <c r="I20" i="33"/>
  <c r="J20" i="33"/>
  <c r="K20" i="33"/>
  <c r="L20" i="33"/>
  <c r="M20" i="33"/>
  <c r="D20" i="33"/>
  <c r="N20" i="33"/>
  <c r="O20" i="33" s="1"/>
  <c r="E18" i="33"/>
  <c r="F18" i="33"/>
  <c r="G18" i="33"/>
  <c r="N18" i="33" s="1"/>
  <c r="O18" i="33" s="1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3" i="33"/>
  <c r="F13" i="33"/>
  <c r="G13" i="33"/>
  <c r="H13" i="33"/>
  <c r="I13" i="33"/>
  <c r="I22" i="33" s="1"/>
  <c r="J13" i="33"/>
  <c r="K13" i="33"/>
  <c r="K22" i="33" s="1"/>
  <c r="L13" i="33"/>
  <c r="L22" i="33" s="1"/>
  <c r="M13" i="33"/>
  <c r="E5" i="33"/>
  <c r="E22" i="33" s="1"/>
  <c r="F5" i="33"/>
  <c r="G5" i="33"/>
  <c r="G22" i="33" s="1"/>
  <c r="H5" i="33"/>
  <c r="I5" i="33"/>
  <c r="J5" i="33"/>
  <c r="J22" i="33" s="1"/>
  <c r="K5" i="33"/>
  <c r="L5" i="33"/>
  <c r="M5" i="33"/>
  <c r="D18" i="33"/>
  <c r="D16" i="33"/>
  <c r="D13" i="33"/>
  <c r="D5" i="33"/>
  <c r="N21" i="33"/>
  <c r="O21" i="33" s="1"/>
  <c r="N19" i="33"/>
  <c r="O19" i="33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6" i="33"/>
  <c r="O6" i="33" s="1"/>
  <c r="N17" i="33"/>
  <c r="O17" i="33" s="1"/>
  <c r="N14" i="33"/>
  <c r="O14" i="33" s="1"/>
  <c r="N5" i="40"/>
  <c r="O5" i="40" s="1"/>
  <c r="D22" i="33"/>
  <c r="N10" i="41" l="1"/>
  <c r="O10" i="41" s="1"/>
  <c r="F27" i="38"/>
  <c r="N18" i="37"/>
  <c r="O18" i="37" s="1"/>
  <c r="D20" i="41"/>
  <c r="D27" i="46"/>
  <c r="J25" i="36"/>
  <c r="O21" i="47"/>
  <c r="P21" i="47" s="1"/>
  <c r="N5" i="46"/>
  <c r="O5" i="46" s="1"/>
  <c r="I26" i="42"/>
  <c r="N13" i="42"/>
  <c r="O13" i="42" s="1"/>
  <c r="E28" i="47"/>
  <c r="G26" i="43"/>
  <c r="J26" i="42"/>
  <c r="L26" i="44"/>
  <c r="K25" i="45"/>
  <c r="H27" i="46"/>
  <c r="M24" i="35"/>
  <c r="N24" i="35" s="1"/>
  <c r="O24" i="35" s="1"/>
  <c r="N17" i="36"/>
  <c r="O17" i="36" s="1"/>
  <c r="I26" i="39"/>
  <c r="I26" i="40"/>
  <c r="N26" i="40" s="1"/>
  <c r="O26" i="40" s="1"/>
  <c r="J20" i="41"/>
  <c r="N13" i="41"/>
  <c r="O13" i="41" s="1"/>
  <c r="H26" i="43"/>
  <c r="K26" i="42"/>
  <c r="M26" i="44"/>
  <c r="L25" i="45"/>
  <c r="G28" i="47"/>
  <c r="O25" i="47"/>
  <c r="P25" i="47" s="1"/>
  <c r="E27" i="38"/>
  <c r="G27" i="38"/>
  <c r="E26" i="42"/>
  <c r="K20" i="41"/>
  <c r="N13" i="39"/>
  <c r="O13" i="39" s="1"/>
  <c r="N20" i="37"/>
  <c r="O20" i="37" s="1"/>
  <c r="G26" i="44"/>
  <c r="N26" i="44" s="1"/>
  <c r="O26" i="44" s="1"/>
  <c r="N18" i="34"/>
  <c r="O18" i="34" s="1"/>
  <c r="N16" i="35"/>
  <c r="O16" i="35" s="1"/>
  <c r="M27" i="38"/>
  <c r="J26" i="40"/>
  <c r="I26" i="43"/>
  <c r="M25" i="45"/>
  <c r="O5" i="47"/>
  <c r="P5" i="47" s="1"/>
  <c r="L22" i="37"/>
  <c r="G24" i="35"/>
  <c r="K27" i="38"/>
  <c r="J27" i="38"/>
  <c r="N22" i="43"/>
  <c r="O22" i="43" s="1"/>
  <c r="G26" i="40"/>
  <c r="L20" i="41"/>
  <c r="N17" i="41"/>
  <c r="O17" i="41" s="1"/>
  <c r="M26" i="42"/>
  <c r="K27" i="46"/>
  <c r="I28" i="47"/>
  <c r="N17" i="40"/>
  <c r="O17" i="40" s="1"/>
  <c r="N5" i="44"/>
  <c r="O5" i="44" s="1"/>
  <c r="J24" i="34"/>
  <c r="N24" i="34" s="1"/>
  <c r="O24" i="34" s="1"/>
  <c r="M25" i="36"/>
  <c r="N23" i="46"/>
  <c r="O23" i="46" s="1"/>
  <c r="H26" i="42"/>
  <c r="I25" i="45"/>
  <c r="M20" i="41"/>
  <c r="K26" i="43"/>
  <c r="D26" i="44"/>
  <c r="K26" i="44"/>
  <c r="O13" i="47"/>
  <c r="P13" i="47" s="1"/>
  <c r="D24" i="34"/>
  <c r="H27" i="38"/>
  <c r="I24" i="35"/>
  <c r="H26" i="39"/>
  <c r="J26" i="43"/>
  <c r="D22" i="37"/>
  <c r="I25" i="36"/>
  <c r="E22" i="37"/>
  <c r="N12" i="37"/>
  <c r="O12" i="37" s="1"/>
  <c r="M22" i="37"/>
  <c r="L26" i="39"/>
  <c r="N24" i="39"/>
  <c r="O24" i="39" s="1"/>
  <c r="M26" i="40"/>
  <c r="L26" i="43"/>
  <c r="M27" i="46"/>
  <c r="K28" i="47"/>
  <c r="N23" i="45"/>
  <c r="O23" i="45" s="1"/>
  <c r="D26" i="40"/>
  <c r="E26" i="40"/>
  <c r="N22" i="40"/>
  <c r="O22" i="40" s="1"/>
  <c r="N17" i="43"/>
  <c r="O17" i="43" s="1"/>
  <c r="J27" i="46"/>
  <c r="F26" i="43"/>
  <c r="N22" i="34"/>
  <c r="O22" i="34" s="1"/>
  <c r="L24" i="35"/>
  <c r="I20" i="41"/>
  <c r="N21" i="36"/>
  <c r="O21" i="36" s="1"/>
  <c r="L26" i="40"/>
  <c r="N5" i="33"/>
  <c r="O5" i="33" s="1"/>
  <c r="N16" i="34"/>
  <c r="O16" i="34" s="1"/>
  <c r="N20" i="35"/>
  <c r="O20" i="35" s="1"/>
  <c r="H25" i="36"/>
  <c r="F22" i="37"/>
  <c r="N25" i="38"/>
  <c r="O25" i="38" s="1"/>
  <c r="G26" i="39"/>
  <c r="N20" i="40"/>
  <c r="O20" i="40" s="1"/>
  <c r="M26" i="43"/>
  <c r="N21" i="46"/>
  <c r="O21" i="46" s="1"/>
  <c r="O18" i="47"/>
  <c r="P18" i="47" s="1"/>
  <c r="E26" i="44"/>
  <c r="H24" i="34"/>
  <c r="N18" i="35"/>
  <c r="O18" i="35" s="1"/>
  <c r="N5" i="36"/>
  <c r="O5" i="36" s="1"/>
  <c r="N23" i="36"/>
  <c r="O23" i="36" s="1"/>
  <c r="N13" i="44"/>
  <c r="O13" i="44" s="1"/>
  <c r="N17" i="45"/>
  <c r="O17" i="45" s="1"/>
  <c r="E20" i="41"/>
  <c r="F26" i="42"/>
  <c r="G25" i="45"/>
  <c r="E27" i="46"/>
  <c r="F26" i="40"/>
  <c r="N21" i="45"/>
  <c r="O21" i="45" s="1"/>
  <c r="I22" i="37"/>
  <c r="D27" i="38"/>
  <c r="N27" i="38" s="1"/>
  <c r="O27" i="38" s="1"/>
  <c r="N16" i="33"/>
  <c r="O16" i="33" s="1"/>
  <c r="N20" i="34"/>
  <c r="O20" i="34" s="1"/>
  <c r="D25" i="36"/>
  <c r="N13" i="36"/>
  <c r="O13" i="36" s="1"/>
  <c r="N21" i="38"/>
  <c r="O21" i="38" s="1"/>
  <c r="N20" i="43"/>
  <c r="O20" i="43" s="1"/>
  <c r="N19" i="45"/>
  <c r="O19" i="45" s="1"/>
  <c r="M28" i="47"/>
  <c r="G24" i="34"/>
  <c r="F26" i="44"/>
  <c r="D26" i="39"/>
  <c r="N18" i="46"/>
  <c r="O18" i="46" s="1"/>
  <c r="J24" i="35"/>
  <c r="N22" i="35"/>
  <c r="O22" i="35" s="1"/>
  <c r="N16" i="37"/>
  <c r="O16" i="37" s="1"/>
  <c r="F26" i="39"/>
  <c r="J26" i="44"/>
  <c r="F27" i="46"/>
  <c r="H20" i="41"/>
  <c r="G27" i="46"/>
  <c r="L25" i="36"/>
  <c r="H22" i="37"/>
  <c r="N24" i="40"/>
  <c r="O24" i="40" s="1"/>
  <c r="N17" i="42"/>
  <c r="O17" i="42" s="1"/>
  <c r="N25" i="46"/>
  <c r="O25" i="46" s="1"/>
  <c r="N28" i="47"/>
  <c r="N23" i="38"/>
  <c r="O23" i="38" s="1"/>
  <c r="M26" i="39"/>
  <c r="D26" i="42"/>
  <c r="N26" i="42" s="1"/>
  <c r="O26" i="42" s="1"/>
  <c r="E25" i="45"/>
  <c r="N13" i="33"/>
  <c r="O13" i="33" s="1"/>
  <c r="N22" i="39"/>
  <c r="O22" i="39" s="1"/>
  <c r="M22" i="33"/>
  <c r="K26" i="39"/>
  <c r="F20" i="41"/>
  <c r="N20" i="41" s="1"/>
  <c r="O20" i="41" s="1"/>
  <c r="D26" i="43"/>
  <c r="N26" i="43" s="1"/>
  <c r="O26" i="43" s="1"/>
  <c r="G26" i="42"/>
  <c r="I26" i="44"/>
  <c r="H25" i="45"/>
  <c r="J25" i="45"/>
  <c r="N20" i="39"/>
  <c r="O20" i="39" s="1"/>
  <c r="D24" i="35"/>
  <c r="G25" i="36"/>
  <c r="N24" i="43"/>
  <c r="O24" i="43" s="1"/>
  <c r="N22" i="42"/>
  <c r="O22" i="42" s="1"/>
  <c r="I27" i="46"/>
  <c r="L28" i="47"/>
  <c r="O23" i="47"/>
  <c r="P23" i="47" s="1"/>
  <c r="O26" i="48"/>
  <c r="P26" i="48" s="1"/>
  <c r="O28" i="47"/>
  <c r="P28" i="47" s="1"/>
  <c r="N5" i="42"/>
  <c r="O5" i="42" s="1"/>
  <c r="K25" i="36"/>
  <c r="N5" i="37"/>
  <c r="O5" i="37" s="1"/>
  <c r="N17" i="44"/>
  <c r="O17" i="44" s="1"/>
  <c r="N5" i="43"/>
  <c r="O5" i="43" s="1"/>
  <c r="E26" i="39"/>
  <c r="N5" i="41"/>
  <c r="O5" i="41" s="1"/>
  <c r="H22" i="33"/>
  <c r="F22" i="33"/>
  <c r="D25" i="45"/>
  <c r="N19" i="36"/>
  <c r="O19" i="36" s="1"/>
  <c r="G22" i="37"/>
  <c r="N13" i="38"/>
  <c r="O13" i="38" s="1"/>
  <c r="H28" i="47"/>
  <c r="H26" i="44"/>
  <c r="N25" i="36" l="1"/>
  <c r="O25" i="36" s="1"/>
  <c r="N22" i="37"/>
  <c r="O22" i="37" s="1"/>
  <c r="N22" i="33"/>
  <c r="O22" i="33" s="1"/>
  <c r="N27" i="46"/>
  <c r="O27" i="46" s="1"/>
  <c r="N25" i="45"/>
  <c r="O25" i="45" s="1"/>
  <c r="N26" i="39"/>
  <c r="O26" i="39" s="1"/>
</calcChain>
</file>

<file path=xl/sharedStrings.xml><?xml version="1.0" encoding="utf-8"?>
<sst xmlns="http://schemas.openxmlformats.org/spreadsheetml/2006/main" count="702" uniqueCount="88">
  <si>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</si>
  <si>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</si>
  <si>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</si>
  <si>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</si>
  <si>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</si>
  <si>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</si>
  <si>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</si>
  <si>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</si>
  <si>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</si>
  <si>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</si>
  <si>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</si>
  <si>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</si>
  <si>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</si>
  <si>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</si>
  <si>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</si>
  <si>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</si>
  <si>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</si>
  <si>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</si>
  <si>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</si>
  <si>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</si>
  <si>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</si>
  <si>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</si>
  <si>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</si>
  <si>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</si>
  <si>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</si>
  <si>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</si>
  <si>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</si>
  <si>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</si>
  <si>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</si>
  <si>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Physical Environment</t>
  </si>
  <si>
    <t>Other Physical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</si>
  <si>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</si>
  <si>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</si>
  <si>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</si>
  <si>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</si>
  <si>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</si>
  <si>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Southwest Ranches Expenditures Reported by Account Code and Fund Type</t>
  </si>
  <si>
    <t>Local Fiscal Year Ended September 30, 2010</t>
  </si>
  <si>
    <t>Protective Inspections</t>
  </si>
  <si>
    <t>Transportation</t>
  </si>
  <si>
    <t>Road and Street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</si>
  <si>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</si>
  <si>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</si>
  <si>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</si>
  <si>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Garbage / Solid Waste Control Services</t>
  </si>
  <si>
    <t>2011 Municipal Population:</t>
  </si>
  <si>
    <t>Local Fiscal Year Ended September 30, 2012</t>
  </si>
  <si>
    <t>Debt Service Payments</t>
  </si>
  <si>
    <t>2012 Municipal Population:</t>
  </si>
  <si>
    <t>Local Fiscal Year Ended September 30, 2008</t>
  </si>
  <si>
    <t>2008 Municipal Population:</t>
  </si>
  <si>
    <t>Local Fiscal Year Ended September 30, 2013</t>
  </si>
  <si>
    <t>Emergency and Disaster Relief Services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</si>
  <si>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</si>
  <si>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</si>
  <si>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</si>
  <si>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</si>
  <si>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</si>
  <si>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</si>
  <si>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</si>
  <si>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</si>
  <si>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</si>
  <si>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</si>
  <si>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</si>
  <si>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</si>
  <si>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</si>
  <si>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</si>
  <si>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</si>
  <si>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</si>
  <si>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</si>
  <si>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</si>
  <si>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</si>
  <si>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</si>
  <si>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</si>
  <si>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</si>
  <si>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</si>
  <si>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</si>
  <si>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</si>
  <si>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</si>
  <si>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</si>
  <si>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</si>
  <si>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</si>
  <si>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Payment to Refunded Bond Escrow Agent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</si>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</sst>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2017-0D9C-472A-BFDE-714CF098B6D4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78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79</v>
      </c>
      <c r="N4" s="95" t="s">
        <v>5</v>
      </c>
      <c r="O4" s="95" t="s">
        <v>80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3949067</v>
      </c>
      <c r="E5" s="100">
        <f>SUM(E6:E12)</f>
        <v>0</v>
      </c>
      <c r="F5" s="100">
        <f>SUM(F6:F12)</f>
        <v>917613</v>
      </c>
      <c r="G5" s="100">
        <f>SUM(G6:G12)</f>
        <v>0</v>
      </c>
      <c r="H5" s="100">
        <f>SUM(H6:H12)</f>
        <v>0</v>
      </c>
      <c r="I5" s="100">
        <f>SUM(I6:I12)</f>
        <v>0</v>
      </c>
      <c r="J5" s="100">
        <f>SUM(J6:J12)</f>
        <v>0</v>
      </c>
      <c r="K5" s="100">
        <f>SUM(K6:K12)</f>
        <v>0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4866680</v>
      </c>
      <c r="P5" s="102">
        <f>(O5/P$29)</f>
        <v>628.20188460049053</v>
      </c>
      <c r="Q5" s="103"/>
    </row>
    <row r="6" spans="1:134">
      <c r="A6" s="105"/>
      <c r="B6" s="106">
        <v>511</v>
      </c>
      <c r="C6" s="107" t="s">
        <v>19</v>
      </c>
      <c r="D6" s="108">
        <v>174913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174913</v>
      </c>
      <c r="P6" s="109">
        <f>(O6/P$29)</f>
        <v>22.578159287466114</v>
      </c>
      <c r="Q6" s="110"/>
    </row>
    <row r="7" spans="1:134">
      <c r="A7" s="105"/>
      <c r="B7" s="106">
        <v>512</v>
      </c>
      <c r="C7" s="107" t="s">
        <v>20</v>
      </c>
      <c r="D7" s="108">
        <v>985175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985175</v>
      </c>
      <c r="P7" s="109">
        <f>(O7/P$29)</f>
        <v>127.16858138634311</v>
      </c>
      <c r="Q7" s="110"/>
    </row>
    <row r="8" spans="1:134">
      <c r="A8" s="105"/>
      <c r="B8" s="106">
        <v>513</v>
      </c>
      <c r="C8" s="107" t="s">
        <v>21</v>
      </c>
      <c r="D8" s="108">
        <v>605566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605566</v>
      </c>
      <c r="P8" s="109">
        <f>(O8/P$29)</f>
        <v>78.167806892990839</v>
      </c>
      <c r="Q8" s="110"/>
    </row>
    <row r="9" spans="1:134">
      <c r="A9" s="105"/>
      <c r="B9" s="106">
        <v>514</v>
      </c>
      <c r="C9" s="107" t="s">
        <v>22</v>
      </c>
      <c r="D9" s="108">
        <v>445146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445146</v>
      </c>
      <c r="P9" s="109">
        <f>(O9/P$29)</f>
        <v>57.460436297921774</v>
      </c>
      <c r="Q9" s="110"/>
    </row>
    <row r="10" spans="1:134">
      <c r="A10" s="105"/>
      <c r="B10" s="106">
        <v>515</v>
      </c>
      <c r="C10" s="107" t="s">
        <v>23</v>
      </c>
      <c r="D10" s="108">
        <v>554537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554537</v>
      </c>
      <c r="P10" s="109">
        <f>(O10/P$29)</f>
        <v>71.58087001419905</v>
      </c>
      <c r="Q10" s="110"/>
    </row>
    <row r="11" spans="1:134">
      <c r="A11" s="105"/>
      <c r="B11" s="106">
        <v>517</v>
      </c>
      <c r="C11" s="107" t="s">
        <v>47</v>
      </c>
      <c r="D11" s="108">
        <v>0</v>
      </c>
      <c r="E11" s="108">
        <v>0</v>
      </c>
      <c r="F11" s="108">
        <v>917613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917613</v>
      </c>
      <c r="P11" s="109">
        <f>(O11/P$29)</f>
        <v>118.44752807538401</v>
      </c>
      <c r="Q11" s="110"/>
    </row>
    <row r="12" spans="1:134">
      <c r="A12" s="105"/>
      <c r="B12" s="106">
        <v>519</v>
      </c>
      <c r="C12" s="107" t="s">
        <v>25</v>
      </c>
      <c r="D12" s="108">
        <v>1183730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1183730</v>
      </c>
      <c r="P12" s="109">
        <f>(O12/P$29)</f>
        <v>152.79850264618563</v>
      </c>
      <c r="Q12" s="110"/>
    </row>
    <row r="13" spans="1:134" ht="15.75">
      <c r="A13" s="111" t="s">
        <v>26</v>
      </c>
      <c r="B13" s="112"/>
      <c r="C13" s="113"/>
      <c r="D13" s="114">
        <f>SUM(D14:D17)</f>
        <v>10007962</v>
      </c>
      <c r="E13" s="114">
        <f>SUM(E14:E17)</f>
        <v>280430</v>
      </c>
      <c r="F13" s="114">
        <f>SUM(F14:F17)</f>
        <v>0</v>
      </c>
      <c r="G13" s="114">
        <f>SUM(G14:G17)</f>
        <v>0</v>
      </c>
      <c r="H13" s="114">
        <f>SUM(H14:H17)</f>
        <v>0</v>
      </c>
      <c r="I13" s="114">
        <f>SUM(I14:I17)</f>
        <v>0</v>
      </c>
      <c r="J13" s="114">
        <f>SUM(J14:J17)</f>
        <v>0</v>
      </c>
      <c r="K13" s="114">
        <f>SUM(K14:K17)</f>
        <v>0</v>
      </c>
      <c r="L13" s="114">
        <f>SUM(L14:L17)</f>
        <v>0</v>
      </c>
      <c r="M13" s="114">
        <f>SUM(M14:M17)</f>
        <v>0</v>
      </c>
      <c r="N13" s="114">
        <f>SUM(N14:N17)</f>
        <v>0</v>
      </c>
      <c r="O13" s="115">
        <f>SUM(D13:N13)</f>
        <v>10288392</v>
      </c>
      <c r="P13" s="116">
        <f>(O13/P$29)</f>
        <v>1328.048534916742</v>
      </c>
      <c r="Q13" s="117"/>
    </row>
    <row r="14" spans="1:134">
      <c r="A14" s="105"/>
      <c r="B14" s="106">
        <v>521</v>
      </c>
      <c r="C14" s="107" t="s">
        <v>27</v>
      </c>
      <c r="D14" s="108">
        <v>3427114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3427114</v>
      </c>
      <c r="P14" s="109">
        <f>(O14/P$29)</f>
        <v>442.37950174261005</v>
      </c>
      <c r="Q14" s="110"/>
    </row>
    <row r="15" spans="1:134">
      <c r="A15" s="105"/>
      <c r="B15" s="106">
        <v>522</v>
      </c>
      <c r="C15" s="107" t="s">
        <v>28</v>
      </c>
      <c r="D15" s="108">
        <v>4414762</v>
      </c>
      <c r="E15" s="108">
        <v>280430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ref="O15:O17" si="1">SUM(D15:N15)</f>
        <v>4695192</v>
      </c>
      <c r="P15" s="109">
        <f>(O15/P$29)</f>
        <v>606.06583193494259</v>
      </c>
      <c r="Q15" s="110"/>
    </row>
    <row r="16" spans="1:134">
      <c r="A16" s="105"/>
      <c r="B16" s="106">
        <v>524</v>
      </c>
      <c r="C16" s="107" t="s">
        <v>38</v>
      </c>
      <c r="D16" s="108">
        <v>1961135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1961135</v>
      </c>
      <c r="P16" s="109">
        <f>(O16/P$29)</f>
        <v>253.14767006583193</v>
      </c>
      <c r="Q16" s="110"/>
    </row>
    <row r="17" spans="1:120">
      <c r="A17" s="105"/>
      <c r="B17" s="106">
        <v>525</v>
      </c>
      <c r="C17" s="107" t="s">
        <v>52</v>
      </c>
      <c r="D17" s="108">
        <v>204951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1"/>
        <v>204951</v>
      </c>
      <c r="P17" s="109">
        <f>(O17/P$29)</f>
        <v>26.455531173357429</v>
      </c>
      <c r="Q17" s="110"/>
    </row>
    <row r="18" spans="1:120" ht="15.75">
      <c r="A18" s="111" t="s">
        <v>29</v>
      </c>
      <c r="B18" s="112"/>
      <c r="C18" s="113"/>
      <c r="D18" s="114">
        <f>SUM(D19:D20)</f>
        <v>0</v>
      </c>
      <c r="E18" s="114">
        <f>SUM(E19:E20)</f>
        <v>0</v>
      </c>
      <c r="F18" s="114">
        <f>SUM(F19:F20)</f>
        <v>0</v>
      </c>
      <c r="G18" s="114">
        <f>SUM(G19:G20)</f>
        <v>223348</v>
      </c>
      <c r="H18" s="114">
        <f>SUM(H19:H20)</f>
        <v>0</v>
      </c>
      <c r="I18" s="114">
        <f>SUM(I19:I20)</f>
        <v>2672779</v>
      </c>
      <c r="J18" s="114">
        <f>SUM(J19:J20)</f>
        <v>0</v>
      </c>
      <c r="K18" s="114">
        <f>SUM(K19:K20)</f>
        <v>0</v>
      </c>
      <c r="L18" s="114">
        <f>SUM(L19:L20)</f>
        <v>0</v>
      </c>
      <c r="M18" s="114">
        <f>SUM(M19:M20)</f>
        <v>0</v>
      </c>
      <c r="N18" s="114">
        <f>SUM(N19:N20)</f>
        <v>0</v>
      </c>
      <c r="O18" s="115">
        <f>SUM(D18:N18)</f>
        <v>2896127</v>
      </c>
      <c r="P18" s="116">
        <f>(O18/P$29)</f>
        <v>373.83851813605264</v>
      </c>
      <c r="Q18" s="117"/>
    </row>
    <row r="19" spans="1:120">
      <c r="A19" s="105"/>
      <c r="B19" s="106">
        <v>534</v>
      </c>
      <c r="C19" s="107" t="s">
        <v>44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2672779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ref="O19:O24" si="2">SUM(D19:N19)</f>
        <v>2672779</v>
      </c>
      <c r="P19" s="109">
        <f>(O19/P$29)</f>
        <v>345.00826126242418</v>
      </c>
      <c r="Q19" s="110"/>
    </row>
    <row r="20" spans="1:120">
      <c r="A20" s="105"/>
      <c r="B20" s="106">
        <v>539</v>
      </c>
      <c r="C20" s="107" t="s">
        <v>30</v>
      </c>
      <c r="D20" s="108">
        <v>0</v>
      </c>
      <c r="E20" s="108">
        <v>0</v>
      </c>
      <c r="F20" s="108">
        <v>0</v>
      </c>
      <c r="G20" s="108">
        <v>223348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223348</v>
      </c>
      <c r="P20" s="109">
        <f>(O20/P$29)</f>
        <v>28.8302568736285</v>
      </c>
      <c r="Q20" s="110"/>
    </row>
    <row r="21" spans="1:120" ht="15.75">
      <c r="A21" s="111" t="s">
        <v>39</v>
      </c>
      <c r="B21" s="112"/>
      <c r="C21" s="113"/>
      <c r="D21" s="114">
        <f>SUM(D22:D22)</f>
        <v>0</v>
      </c>
      <c r="E21" s="114">
        <f>SUM(E22:E22)</f>
        <v>1429465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 t="shared" si="2"/>
        <v>1429465</v>
      </c>
      <c r="P21" s="116">
        <f>(O21/P$29)</f>
        <v>184.51852329934169</v>
      </c>
      <c r="Q21" s="117"/>
    </row>
    <row r="22" spans="1:120">
      <c r="A22" s="105"/>
      <c r="B22" s="106">
        <v>541</v>
      </c>
      <c r="C22" s="107" t="s">
        <v>40</v>
      </c>
      <c r="D22" s="108">
        <v>0</v>
      </c>
      <c r="E22" s="108">
        <v>1429465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1429465</v>
      </c>
      <c r="P22" s="109">
        <f>(O22/P$29)</f>
        <v>184.51852329934169</v>
      </c>
      <c r="Q22" s="110"/>
    </row>
    <row r="23" spans="1:120" ht="15.75">
      <c r="A23" s="111" t="s">
        <v>31</v>
      </c>
      <c r="B23" s="112"/>
      <c r="C23" s="113"/>
      <c r="D23" s="114">
        <f>SUM(D24:D24)</f>
        <v>584447</v>
      </c>
      <c r="E23" s="114">
        <f>SUM(E24:E24)</f>
        <v>0</v>
      </c>
      <c r="F23" s="114">
        <f>SUM(F24:F24)</f>
        <v>0</v>
      </c>
      <c r="G23" s="114">
        <f>SUM(G24:G24)</f>
        <v>56855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>SUM(D23:N23)</f>
        <v>641302</v>
      </c>
      <c r="P23" s="116">
        <f>(O23/P$29)</f>
        <v>82.780689299083519</v>
      </c>
      <c r="Q23" s="110"/>
    </row>
    <row r="24" spans="1:120">
      <c r="A24" s="105"/>
      <c r="B24" s="106">
        <v>572</v>
      </c>
      <c r="C24" s="107" t="s">
        <v>32</v>
      </c>
      <c r="D24" s="108">
        <v>584447</v>
      </c>
      <c r="E24" s="108">
        <v>0</v>
      </c>
      <c r="F24" s="108">
        <v>0</v>
      </c>
      <c r="G24" s="108">
        <v>56855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641302</v>
      </c>
      <c r="P24" s="109">
        <f>(O24/P$29)</f>
        <v>82.780689299083519</v>
      </c>
      <c r="Q24" s="110"/>
    </row>
    <row r="25" spans="1:120" ht="15.75">
      <c r="A25" s="111" t="s">
        <v>34</v>
      </c>
      <c r="B25" s="112"/>
      <c r="C25" s="113"/>
      <c r="D25" s="114">
        <f>SUM(D26:D26)</f>
        <v>1595841</v>
      </c>
      <c r="E25" s="114">
        <f>SUM(E26:E26)</f>
        <v>0</v>
      </c>
      <c r="F25" s="114">
        <f>SUM(F26:F26)</f>
        <v>0</v>
      </c>
      <c r="G25" s="114">
        <f>SUM(G26:G26)</f>
        <v>0</v>
      </c>
      <c r="H25" s="114">
        <f>SUM(H26:H26)</f>
        <v>0</v>
      </c>
      <c r="I25" s="114">
        <f>SUM(I26:I26)</f>
        <v>283125</v>
      </c>
      <c r="J25" s="114">
        <f>SUM(J26:J26)</f>
        <v>0</v>
      </c>
      <c r="K25" s="114">
        <f>SUM(K26:K26)</f>
        <v>0</v>
      </c>
      <c r="L25" s="114">
        <f>SUM(L26:L26)</f>
        <v>0</v>
      </c>
      <c r="M25" s="114">
        <f>SUM(M26:M26)</f>
        <v>0</v>
      </c>
      <c r="N25" s="114">
        <f>SUM(N26:N26)</f>
        <v>0</v>
      </c>
      <c r="O25" s="114">
        <f>SUM(D25:N25)</f>
        <v>1878966</v>
      </c>
      <c r="P25" s="116">
        <f>(O25/P$29)</f>
        <v>242.54111268878276</v>
      </c>
      <c r="Q25" s="110"/>
    </row>
    <row r="26" spans="1:120" ht="15.75" thickBot="1">
      <c r="A26" s="105"/>
      <c r="B26" s="106">
        <v>581</v>
      </c>
      <c r="C26" s="107" t="s">
        <v>81</v>
      </c>
      <c r="D26" s="108">
        <v>1595841</v>
      </c>
      <c r="E26" s="108">
        <v>0</v>
      </c>
      <c r="F26" s="108">
        <v>0</v>
      </c>
      <c r="G26" s="108">
        <v>0</v>
      </c>
      <c r="H26" s="108">
        <v>0</v>
      </c>
      <c r="I26" s="108">
        <v>283125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SUM(D26:N26)</f>
        <v>1878966</v>
      </c>
      <c r="P26" s="109">
        <f>(O26/P$29)</f>
        <v>242.54111268878276</v>
      </c>
      <c r="Q26" s="110"/>
    </row>
    <row r="27" spans="1:120" ht="16.5" thickBot="1">
      <c r="A27" s="118" t="s">
        <v>10</v>
      </c>
      <c r="B27" s="119"/>
      <c r="C27" s="120"/>
      <c r="D27" s="121">
        <f>SUM(D5,D13,D18,D21,D23,D25)</f>
        <v>16137317</v>
      </c>
      <c r="E27" s="121">
        <f t="shared" ref="E27:N27" si="3">SUM(E5,E13,E18,E21,E23,E25)</f>
        <v>1709895</v>
      </c>
      <c r="F27" s="121">
        <f t="shared" si="3"/>
        <v>917613</v>
      </c>
      <c r="G27" s="121">
        <f t="shared" si="3"/>
        <v>280203</v>
      </c>
      <c r="H27" s="121">
        <f t="shared" si="3"/>
        <v>0</v>
      </c>
      <c r="I27" s="121">
        <f t="shared" si="3"/>
        <v>2955904</v>
      </c>
      <c r="J27" s="121">
        <f t="shared" si="3"/>
        <v>0</v>
      </c>
      <c r="K27" s="121">
        <f t="shared" si="3"/>
        <v>0</v>
      </c>
      <c r="L27" s="121">
        <f t="shared" si="3"/>
        <v>0</v>
      </c>
      <c r="M27" s="121">
        <f t="shared" si="3"/>
        <v>0</v>
      </c>
      <c r="N27" s="121">
        <f t="shared" si="3"/>
        <v>0</v>
      </c>
      <c r="O27" s="121">
        <f>SUM(D27:N27)</f>
        <v>22000932</v>
      </c>
      <c r="P27" s="122">
        <f>(O27/P$29)</f>
        <v>2839.9292629404931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87</v>
      </c>
      <c r="N29" s="133"/>
      <c r="O29" s="133"/>
      <c r="P29" s="131">
        <v>7747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2183826</v>
      </c>
      <c r="E5" s="56">
        <f t="shared" si="0"/>
        <v>0</v>
      </c>
      <c r="F5" s="56">
        <f t="shared" si="0"/>
        <v>721230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2905056</v>
      </c>
      <c r="O5" s="58">
        <f t="shared" ref="O5:O26" si="1">(N5/O$28)</f>
        <v>395.83812508516149</v>
      </c>
      <c r="P5" s="59"/>
    </row>
    <row r="6" spans="1:133">
      <c r="A6" s="61"/>
      <c r="B6" s="62">
        <v>511</v>
      </c>
      <c r="C6" s="63" t="s">
        <v>19</v>
      </c>
      <c r="D6" s="64">
        <v>112195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112195</v>
      </c>
      <c r="O6" s="65">
        <f t="shared" si="1"/>
        <v>15.287505109687968</v>
      </c>
      <c r="P6" s="66"/>
    </row>
    <row r="7" spans="1:133">
      <c r="A7" s="61"/>
      <c r="B7" s="62">
        <v>512</v>
      </c>
      <c r="C7" s="63" t="s">
        <v>20</v>
      </c>
      <c r="D7" s="64">
        <v>560743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560743</v>
      </c>
      <c r="O7" s="65">
        <f t="shared" si="1"/>
        <v>76.405913612208749</v>
      </c>
      <c r="P7" s="66"/>
    </row>
    <row r="8" spans="1:133">
      <c r="A8" s="61"/>
      <c r="B8" s="62">
        <v>513</v>
      </c>
      <c r="C8" s="63" t="s">
        <v>21</v>
      </c>
      <c r="D8" s="64">
        <v>283554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283554</v>
      </c>
      <c r="O8" s="65">
        <f t="shared" si="1"/>
        <v>38.636598991688238</v>
      </c>
      <c r="P8" s="66"/>
    </row>
    <row r="9" spans="1:133">
      <c r="A9" s="61"/>
      <c r="B9" s="62">
        <v>514</v>
      </c>
      <c r="C9" s="63" t="s">
        <v>22</v>
      </c>
      <c r="D9" s="64">
        <v>594919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594919</v>
      </c>
      <c r="O9" s="65">
        <f t="shared" si="1"/>
        <v>81.062678839078899</v>
      </c>
      <c r="P9" s="66"/>
    </row>
    <row r="10" spans="1:133">
      <c r="A10" s="61"/>
      <c r="B10" s="62">
        <v>515</v>
      </c>
      <c r="C10" s="63" t="s">
        <v>23</v>
      </c>
      <c r="D10" s="64">
        <v>352461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352461</v>
      </c>
      <c r="O10" s="65">
        <f t="shared" si="1"/>
        <v>48.025752827360677</v>
      </c>
      <c r="P10" s="66"/>
    </row>
    <row r="11" spans="1:133">
      <c r="A11" s="61"/>
      <c r="B11" s="62">
        <v>517</v>
      </c>
      <c r="C11" s="63" t="s">
        <v>47</v>
      </c>
      <c r="D11" s="64">
        <v>0</v>
      </c>
      <c r="E11" s="64">
        <v>0</v>
      </c>
      <c r="F11" s="64">
        <v>721230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721230</v>
      </c>
      <c r="O11" s="65">
        <f t="shared" si="1"/>
        <v>98.273606758413948</v>
      </c>
      <c r="P11" s="66"/>
    </row>
    <row r="12" spans="1:133">
      <c r="A12" s="61"/>
      <c r="B12" s="62">
        <v>519</v>
      </c>
      <c r="C12" s="63" t="s">
        <v>55</v>
      </c>
      <c r="D12" s="64">
        <v>279954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279954</v>
      </c>
      <c r="O12" s="65">
        <f t="shared" si="1"/>
        <v>38.146068946722984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5714102</v>
      </c>
      <c r="E13" s="70">
        <f t="shared" si="3"/>
        <v>0</v>
      </c>
      <c r="F13" s="70">
        <f t="shared" si="3"/>
        <v>0</v>
      </c>
      <c r="G13" s="70">
        <f t="shared" si="3"/>
        <v>36035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264096</v>
      </c>
      <c r="N13" s="71">
        <f t="shared" ref="N13:N26" si="4">SUM(D13:M13)</f>
        <v>6014233</v>
      </c>
      <c r="O13" s="72">
        <f t="shared" si="1"/>
        <v>819.48943997819867</v>
      </c>
      <c r="P13" s="73"/>
    </row>
    <row r="14" spans="1:133">
      <c r="A14" s="61"/>
      <c r="B14" s="62">
        <v>521</v>
      </c>
      <c r="C14" s="63" t="s">
        <v>27</v>
      </c>
      <c r="D14" s="64">
        <v>2562804</v>
      </c>
      <c r="E14" s="64">
        <v>0</v>
      </c>
      <c r="F14" s="64">
        <v>0</v>
      </c>
      <c r="G14" s="64">
        <v>36035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2598839</v>
      </c>
      <c r="O14" s="65">
        <f t="shared" si="1"/>
        <v>354.11350320207112</v>
      </c>
      <c r="P14" s="66"/>
    </row>
    <row r="15" spans="1:133">
      <c r="A15" s="61"/>
      <c r="B15" s="62">
        <v>522</v>
      </c>
      <c r="C15" s="63" t="s">
        <v>28</v>
      </c>
      <c r="D15" s="64">
        <v>2726458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264096</v>
      </c>
      <c r="N15" s="64">
        <f t="shared" si="4"/>
        <v>2990554</v>
      </c>
      <c r="O15" s="65">
        <f t="shared" si="1"/>
        <v>407.48794113639462</v>
      </c>
      <c r="P15" s="66"/>
    </row>
    <row r="16" spans="1:133">
      <c r="A16" s="61"/>
      <c r="B16" s="62">
        <v>524</v>
      </c>
      <c r="C16" s="63" t="s">
        <v>38</v>
      </c>
      <c r="D16" s="64">
        <v>424840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424840</v>
      </c>
      <c r="O16" s="65">
        <f t="shared" si="1"/>
        <v>57.887995639732935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SUM(D18:D19)</f>
        <v>0</v>
      </c>
      <c r="E17" s="70">
        <f t="shared" si="5"/>
        <v>0</v>
      </c>
      <c r="F17" s="70">
        <f t="shared" si="5"/>
        <v>0</v>
      </c>
      <c r="G17" s="70">
        <f t="shared" si="5"/>
        <v>8824</v>
      </c>
      <c r="H17" s="70">
        <f t="shared" si="5"/>
        <v>0</v>
      </c>
      <c r="I17" s="70">
        <f t="shared" si="5"/>
        <v>781764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790588</v>
      </c>
      <c r="O17" s="72">
        <f t="shared" si="1"/>
        <v>107.72421310805287</v>
      </c>
      <c r="P17" s="73"/>
    </row>
    <row r="18" spans="1:119">
      <c r="A18" s="61"/>
      <c r="B18" s="62">
        <v>534</v>
      </c>
      <c r="C18" s="63" t="s">
        <v>56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781764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781764</v>
      </c>
      <c r="O18" s="65">
        <f t="shared" si="1"/>
        <v>106.5218694645047</v>
      </c>
      <c r="P18" s="66"/>
    </row>
    <row r="19" spans="1:119">
      <c r="A19" s="61"/>
      <c r="B19" s="62">
        <v>539</v>
      </c>
      <c r="C19" s="63" t="s">
        <v>30</v>
      </c>
      <c r="D19" s="64">
        <v>0</v>
      </c>
      <c r="E19" s="64">
        <v>0</v>
      </c>
      <c r="F19" s="64">
        <v>0</v>
      </c>
      <c r="G19" s="64">
        <v>8824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8824</v>
      </c>
      <c r="O19" s="65">
        <f t="shared" si="1"/>
        <v>1.2023436435481674</v>
      </c>
      <c r="P19" s="66"/>
    </row>
    <row r="20" spans="1:119" ht="15.75">
      <c r="A20" s="67" t="s">
        <v>39</v>
      </c>
      <c r="B20" s="68"/>
      <c r="C20" s="69"/>
      <c r="D20" s="70">
        <f t="shared" ref="D20:M20" si="6">SUM(D21:D21)</f>
        <v>0</v>
      </c>
      <c r="E20" s="70">
        <f t="shared" si="6"/>
        <v>306783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4"/>
        <v>306783</v>
      </c>
      <c r="O20" s="72">
        <f t="shared" si="1"/>
        <v>41.80174410682654</v>
      </c>
      <c r="P20" s="73"/>
    </row>
    <row r="21" spans="1:119">
      <c r="A21" s="61"/>
      <c r="B21" s="62">
        <v>541</v>
      </c>
      <c r="C21" s="63" t="s">
        <v>57</v>
      </c>
      <c r="D21" s="64">
        <v>0</v>
      </c>
      <c r="E21" s="64">
        <v>306783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306783</v>
      </c>
      <c r="O21" s="65">
        <f t="shared" si="1"/>
        <v>41.80174410682654</v>
      </c>
      <c r="P21" s="66"/>
    </row>
    <row r="22" spans="1:119" ht="15.75">
      <c r="A22" s="67" t="s">
        <v>31</v>
      </c>
      <c r="B22" s="68"/>
      <c r="C22" s="69"/>
      <c r="D22" s="70">
        <f t="shared" ref="D22:M22" si="7">SUM(D23:D23)</f>
        <v>195826</v>
      </c>
      <c r="E22" s="70">
        <f t="shared" si="7"/>
        <v>0</v>
      </c>
      <c r="F22" s="70">
        <f t="shared" si="7"/>
        <v>0</v>
      </c>
      <c r="G22" s="70">
        <f t="shared" si="7"/>
        <v>458647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4"/>
        <v>654473</v>
      </c>
      <c r="O22" s="72">
        <f t="shared" si="1"/>
        <v>89.177408366262441</v>
      </c>
      <c r="P22" s="66"/>
    </row>
    <row r="23" spans="1:119">
      <c r="A23" s="61"/>
      <c r="B23" s="62">
        <v>572</v>
      </c>
      <c r="C23" s="63" t="s">
        <v>58</v>
      </c>
      <c r="D23" s="64">
        <v>195826</v>
      </c>
      <c r="E23" s="64">
        <v>0</v>
      </c>
      <c r="F23" s="64">
        <v>0</v>
      </c>
      <c r="G23" s="64">
        <v>458647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654473</v>
      </c>
      <c r="O23" s="65">
        <f t="shared" si="1"/>
        <v>89.177408366262441</v>
      </c>
      <c r="P23" s="66"/>
    </row>
    <row r="24" spans="1:119" ht="15.75">
      <c r="A24" s="67" t="s">
        <v>59</v>
      </c>
      <c r="B24" s="68"/>
      <c r="C24" s="69"/>
      <c r="D24" s="70">
        <f t="shared" ref="D24:M24" si="8">SUM(D25:D25)</f>
        <v>1374547</v>
      </c>
      <c r="E24" s="70">
        <f t="shared" si="8"/>
        <v>0</v>
      </c>
      <c r="F24" s="70">
        <f t="shared" si="8"/>
        <v>0</v>
      </c>
      <c r="G24" s="70">
        <f t="shared" si="8"/>
        <v>0</v>
      </c>
      <c r="H24" s="70">
        <f t="shared" si="8"/>
        <v>0</v>
      </c>
      <c r="I24" s="70">
        <f t="shared" si="8"/>
        <v>183327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 t="shared" si="8"/>
        <v>0</v>
      </c>
      <c r="N24" s="70">
        <f t="shared" si="4"/>
        <v>1557874</v>
      </c>
      <c r="O24" s="72">
        <f t="shared" si="1"/>
        <v>212.2733342417223</v>
      </c>
      <c r="P24" s="66"/>
    </row>
    <row r="25" spans="1:119" ht="15.75" thickBot="1">
      <c r="A25" s="61"/>
      <c r="B25" s="62">
        <v>581</v>
      </c>
      <c r="C25" s="63" t="s">
        <v>60</v>
      </c>
      <c r="D25" s="64">
        <v>1374547</v>
      </c>
      <c r="E25" s="64">
        <v>0</v>
      </c>
      <c r="F25" s="64">
        <v>0</v>
      </c>
      <c r="G25" s="64">
        <v>0</v>
      </c>
      <c r="H25" s="64">
        <v>0</v>
      </c>
      <c r="I25" s="64">
        <v>183327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1557874</v>
      </c>
      <c r="O25" s="65">
        <f t="shared" si="1"/>
        <v>212.2733342417223</v>
      </c>
      <c r="P25" s="66"/>
    </row>
    <row r="26" spans="1:119" ht="16.5" thickBot="1">
      <c r="A26" s="74" t="s">
        <v>10</v>
      </c>
      <c r="B26" s="75"/>
      <c r="C26" s="76"/>
      <c r="D26" s="77">
        <f>SUM(D5,D13,D17,D20,D22,D24)</f>
        <v>9468301</v>
      </c>
      <c r="E26" s="77">
        <f t="shared" ref="E26:M26" si="9">SUM(E5,E13,E17,E20,E22,E24)</f>
        <v>306783</v>
      </c>
      <c r="F26" s="77">
        <f t="shared" si="9"/>
        <v>721230</v>
      </c>
      <c r="G26" s="77">
        <f t="shared" si="9"/>
        <v>503506</v>
      </c>
      <c r="H26" s="77">
        <f t="shared" si="9"/>
        <v>0</v>
      </c>
      <c r="I26" s="77">
        <f t="shared" si="9"/>
        <v>965091</v>
      </c>
      <c r="J26" s="77">
        <f t="shared" si="9"/>
        <v>0</v>
      </c>
      <c r="K26" s="77">
        <f t="shared" si="9"/>
        <v>0</v>
      </c>
      <c r="L26" s="77">
        <f t="shared" si="9"/>
        <v>0</v>
      </c>
      <c r="M26" s="77">
        <f t="shared" si="9"/>
        <v>264096</v>
      </c>
      <c r="N26" s="77">
        <f t="shared" si="4"/>
        <v>12229007</v>
      </c>
      <c r="O26" s="78">
        <f t="shared" si="1"/>
        <v>1666.3042648862242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71" t="s">
        <v>61</v>
      </c>
      <c r="M28" s="171"/>
      <c r="N28" s="171"/>
      <c r="O28" s="88">
        <v>7339</v>
      </c>
    </row>
    <row r="29" spans="1:119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4"/>
    </row>
    <row r="30" spans="1:119" ht="15.75" customHeight="1" thickBot="1">
      <c r="A30" s="175" t="s">
        <v>42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2190142</v>
      </c>
      <c r="E5" s="24">
        <f t="shared" si="0"/>
        <v>0</v>
      </c>
      <c r="F5" s="24">
        <f t="shared" si="0"/>
        <v>3097517</v>
      </c>
      <c r="G5" s="24">
        <f t="shared" si="0"/>
        <v>5039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5292698</v>
      </c>
      <c r="O5" s="30">
        <f t="shared" ref="O5:O27" si="1">(N5/O$29)</f>
        <v>715.61627906976742</v>
      </c>
      <c r="P5" s="6"/>
    </row>
    <row r="6" spans="1:133">
      <c r="A6" s="12"/>
      <c r="B6" s="42">
        <v>511</v>
      </c>
      <c r="C6" s="19" t="s">
        <v>19</v>
      </c>
      <c r="D6" s="43">
        <v>112287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112287</v>
      </c>
      <c r="O6" s="44">
        <f t="shared" si="1"/>
        <v>15.182125473228773</v>
      </c>
      <c r="P6" s="9"/>
    </row>
    <row r="7" spans="1:133">
      <c r="A7" s="12"/>
      <c r="B7" s="42">
        <v>512</v>
      </c>
      <c r="C7" s="19" t="s">
        <v>20</v>
      </c>
      <c r="D7" s="43">
        <v>540026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540026</v>
      </c>
      <c r="O7" s="44">
        <f t="shared" si="1"/>
        <v>73.015954570037863</v>
      </c>
      <c r="P7" s="9"/>
    </row>
    <row r="8" spans="1:133">
      <c r="A8" s="12"/>
      <c r="B8" s="42">
        <v>513</v>
      </c>
      <c r="C8" s="19" t="s">
        <v>21</v>
      </c>
      <c r="D8" s="43">
        <v>247653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247653</v>
      </c>
      <c r="O8" s="44">
        <f t="shared" si="1"/>
        <v>33.484721471065441</v>
      </c>
      <c r="P8" s="9"/>
    </row>
    <row r="9" spans="1:133">
      <c r="A9" s="12"/>
      <c r="B9" s="42">
        <v>514</v>
      </c>
      <c r="C9" s="19" t="s">
        <v>22</v>
      </c>
      <c r="D9" s="43">
        <v>438400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438400</v>
      </c>
      <c r="O9" s="44">
        <f t="shared" si="1"/>
        <v>59.275283937263389</v>
      </c>
      <c r="P9" s="9"/>
    </row>
    <row r="10" spans="1:133">
      <c r="A10" s="12"/>
      <c r="B10" s="42">
        <v>515</v>
      </c>
      <c r="C10" s="19" t="s">
        <v>23</v>
      </c>
      <c r="D10" s="43">
        <v>297113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297113</v>
      </c>
      <c r="O10" s="44">
        <f t="shared" si="1"/>
        <v>40.172120064899943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3097517</v>
      </c>
      <c r="G11" s="43">
        <v>5039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3102556</v>
      </c>
      <c r="O11" s="44">
        <f t="shared" si="1"/>
        <v>419.49107625743648</v>
      </c>
      <c r="P11" s="9"/>
    </row>
    <row r="12" spans="1:133">
      <c r="A12" s="12"/>
      <c r="B12" s="42">
        <v>519</v>
      </c>
      <c r="C12" s="19" t="s">
        <v>25</v>
      </c>
      <c r="D12" s="43">
        <v>554663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554663</v>
      </c>
      <c r="O12" s="44">
        <f t="shared" si="1"/>
        <v>74.994997295835589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5021922</v>
      </c>
      <c r="E13" s="29">
        <f t="shared" si="3"/>
        <v>0</v>
      </c>
      <c r="F13" s="29">
        <f t="shared" si="3"/>
        <v>0</v>
      </c>
      <c r="G13" s="29">
        <f t="shared" si="3"/>
        <v>249397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261872</v>
      </c>
      <c r="N13" s="40">
        <f t="shared" ref="N13:N27" si="4">SUM(D13:M13)</f>
        <v>5533191</v>
      </c>
      <c r="O13" s="41">
        <f t="shared" si="1"/>
        <v>748.1329096809086</v>
      </c>
      <c r="P13" s="10"/>
    </row>
    <row r="14" spans="1:133">
      <c r="A14" s="12"/>
      <c r="B14" s="42">
        <v>521</v>
      </c>
      <c r="C14" s="19" t="s">
        <v>27</v>
      </c>
      <c r="D14" s="43">
        <v>1992844</v>
      </c>
      <c r="E14" s="43">
        <v>0</v>
      </c>
      <c r="F14" s="43">
        <v>0</v>
      </c>
      <c r="G14" s="43">
        <v>124397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2117241</v>
      </c>
      <c r="O14" s="44">
        <f t="shared" si="1"/>
        <v>286.26838831800973</v>
      </c>
      <c r="P14" s="9"/>
    </row>
    <row r="15" spans="1:133">
      <c r="A15" s="12"/>
      <c r="B15" s="42">
        <v>522</v>
      </c>
      <c r="C15" s="19" t="s">
        <v>28</v>
      </c>
      <c r="D15" s="43">
        <v>2606702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261872</v>
      </c>
      <c r="N15" s="43">
        <f t="shared" si="4"/>
        <v>2868574</v>
      </c>
      <c r="O15" s="44">
        <f t="shared" si="1"/>
        <v>387.85478637101136</v>
      </c>
      <c r="P15" s="9"/>
    </row>
    <row r="16" spans="1:133">
      <c r="A16" s="12"/>
      <c r="B16" s="42">
        <v>524</v>
      </c>
      <c r="C16" s="19" t="s">
        <v>38</v>
      </c>
      <c r="D16" s="43">
        <v>422376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422376</v>
      </c>
      <c r="O16" s="44">
        <f t="shared" si="1"/>
        <v>57.108707409410492</v>
      </c>
      <c r="P16" s="9"/>
    </row>
    <row r="17" spans="1:119">
      <c r="A17" s="12"/>
      <c r="B17" s="42">
        <v>525</v>
      </c>
      <c r="C17" s="19" t="s">
        <v>52</v>
      </c>
      <c r="D17" s="43">
        <v>0</v>
      </c>
      <c r="E17" s="43">
        <v>0</v>
      </c>
      <c r="F17" s="43">
        <v>0</v>
      </c>
      <c r="G17" s="43">
        <v>125000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125000</v>
      </c>
      <c r="O17" s="44">
        <f t="shared" si="1"/>
        <v>16.901027582477013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133047</v>
      </c>
      <c r="H18" s="29">
        <f t="shared" si="5"/>
        <v>0</v>
      </c>
      <c r="I18" s="29">
        <f t="shared" si="5"/>
        <v>966722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1099769</v>
      </c>
      <c r="O18" s="41">
        <f t="shared" si="1"/>
        <v>148.69780962682532</v>
      </c>
      <c r="P18" s="10"/>
    </row>
    <row r="19" spans="1:119">
      <c r="A19" s="12"/>
      <c r="B19" s="42">
        <v>534</v>
      </c>
      <c r="C19" s="19" t="s">
        <v>44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966722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966722</v>
      </c>
      <c r="O19" s="44">
        <f t="shared" si="1"/>
        <v>130.70876149269876</v>
      </c>
      <c r="P19" s="9"/>
    </row>
    <row r="20" spans="1:119">
      <c r="A20" s="12"/>
      <c r="B20" s="42">
        <v>539</v>
      </c>
      <c r="C20" s="19" t="s">
        <v>30</v>
      </c>
      <c r="D20" s="43">
        <v>0</v>
      </c>
      <c r="E20" s="43">
        <v>0</v>
      </c>
      <c r="F20" s="43">
        <v>0</v>
      </c>
      <c r="G20" s="43">
        <v>133047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133047</v>
      </c>
      <c r="O20" s="44">
        <f t="shared" si="1"/>
        <v>17.989048134126556</v>
      </c>
      <c r="P20" s="9"/>
    </row>
    <row r="21" spans="1:119" ht="15.75">
      <c r="A21" s="26" t="s">
        <v>39</v>
      </c>
      <c r="B21" s="27"/>
      <c r="C21" s="28"/>
      <c r="D21" s="29">
        <f t="shared" ref="D21:M21" si="6">SUM(D22:D22)</f>
        <v>0</v>
      </c>
      <c r="E21" s="29">
        <f t="shared" si="6"/>
        <v>493511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493511</v>
      </c>
      <c r="O21" s="41">
        <f t="shared" si="1"/>
        <v>66.726744186046517</v>
      </c>
      <c r="P21" s="10"/>
    </row>
    <row r="22" spans="1:119">
      <c r="A22" s="12"/>
      <c r="B22" s="42">
        <v>541</v>
      </c>
      <c r="C22" s="19" t="s">
        <v>40</v>
      </c>
      <c r="D22" s="43">
        <v>0</v>
      </c>
      <c r="E22" s="43">
        <v>493511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493511</v>
      </c>
      <c r="O22" s="44">
        <f t="shared" si="1"/>
        <v>66.726744186046517</v>
      </c>
      <c r="P22" s="9"/>
    </row>
    <row r="23" spans="1:119" ht="15.75">
      <c r="A23" s="26" t="s">
        <v>31</v>
      </c>
      <c r="B23" s="27"/>
      <c r="C23" s="28"/>
      <c r="D23" s="29">
        <f t="shared" ref="D23:M23" si="7">SUM(D24:D24)</f>
        <v>223462</v>
      </c>
      <c r="E23" s="29">
        <f t="shared" si="7"/>
        <v>0</v>
      </c>
      <c r="F23" s="29">
        <f t="shared" si="7"/>
        <v>0</v>
      </c>
      <c r="G23" s="29">
        <f t="shared" si="7"/>
        <v>312749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536211</v>
      </c>
      <c r="O23" s="41">
        <f t="shared" si="1"/>
        <v>72.500135208220655</v>
      </c>
      <c r="P23" s="9"/>
    </row>
    <row r="24" spans="1:119">
      <c r="A24" s="12"/>
      <c r="B24" s="42">
        <v>572</v>
      </c>
      <c r="C24" s="19" t="s">
        <v>32</v>
      </c>
      <c r="D24" s="43">
        <v>223462</v>
      </c>
      <c r="E24" s="43">
        <v>0</v>
      </c>
      <c r="F24" s="43">
        <v>0</v>
      </c>
      <c r="G24" s="43">
        <v>312749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536211</v>
      </c>
      <c r="O24" s="44">
        <f t="shared" si="1"/>
        <v>72.500135208220655</v>
      </c>
      <c r="P24" s="9"/>
    </row>
    <row r="25" spans="1:119" ht="15.75">
      <c r="A25" s="26" t="s">
        <v>34</v>
      </c>
      <c r="B25" s="27"/>
      <c r="C25" s="28"/>
      <c r="D25" s="29">
        <f t="shared" ref="D25:M25" si="8">SUM(D26:D26)</f>
        <v>1236152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174492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1410644</v>
      </c>
      <c r="O25" s="41">
        <f t="shared" si="1"/>
        <v>190.73066522444566</v>
      </c>
      <c r="P25" s="9"/>
    </row>
    <row r="26" spans="1:119" ht="15.75" thickBot="1">
      <c r="A26" s="12"/>
      <c r="B26" s="42">
        <v>581</v>
      </c>
      <c r="C26" s="19" t="s">
        <v>33</v>
      </c>
      <c r="D26" s="43">
        <v>1236152</v>
      </c>
      <c r="E26" s="43">
        <v>0</v>
      </c>
      <c r="F26" s="43">
        <v>0</v>
      </c>
      <c r="G26" s="43">
        <v>0</v>
      </c>
      <c r="H26" s="43">
        <v>0</v>
      </c>
      <c r="I26" s="43">
        <v>174492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1410644</v>
      </c>
      <c r="O26" s="44">
        <f t="shared" si="1"/>
        <v>190.73066522444566</v>
      </c>
      <c r="P26" s="9"/>
    </row>
    <row r="27" spans="1:119" ht="16.5" thickBot="1">
      <c r="A27" s="13" t="s">
        <v>10</v>
      </c>
      <c r="B27" s="21"/>
      <c r="C27" s="20"/>
      <c r="D27" s="14">
        <f>SUM(D5,D13,D18,D21,D23,D25)</f>
        <v>8671678</v>
      </c>
      <c r="E27" s="14">
        <f t="shared" ref="E27:M27" si="9">SUM(E5,E13,E18,E21,E23,E25)</f>
        <v>493511</v>
      </c>
      <c r="F27" s="14">
        <f t="shared" si="9"/>
        <v>3097517</v>
      </c>
      <c r="G27" s="14">
        <f t="shared" si="9"/>
        <v>700232</v>
      </c>
      <c r="H27" s="14">
        <f t="shared" si="9"/>
        <v>0</v>
      </c>
      <c r="I27" s="14">
        <f t="shared" si="9"/>
        <v>1141214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261872</v>
      </c>
      <c r="N27" s="14">
        <f t="shared" si="4"/>
        <v>14366024</v>
      </c>
      <c r="O27" s="35">
        <f t="shared" si="1"/>
        <v>1942.4045429962141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53</v>
      </c>
      <c r="M29" s="157"/>
      <c r="N29" s="157"/>
      <c r="O29" s="39">
        <v>7396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2509164</v>
      </c>
      <c r="E5" s="24">
        <f t="shared" si="0"/>
        <v>0</v>
      </c>
      <c r="F5" s="24">
        <f t="shared" si="0"/>
        <v>630627</v>
      </c>
      <c r="G5" s="24">
        <f t="shared" si="0"/>
        <v>2648915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3971</v>
      </c>
      <c r="N5" s="25">
        <f>SUM(D5:M5)</f>
        <v>5792677</v>
      </c>
      <c r="O5" s="30">
        <f t="shared" ref="O5:O25" si="1">(N5/O$27)</f>
        <v>784.3841570751523</v>
      </c>
      <c r="P5" s="6"/>
    </row>
    <row r="6" spans="1:133">
      <c r="A6" s="12"/>
      <c r="B6" s="42">
        <v>511</v>
      </c>
      <c r="C6" s="19" t="s">
        <v>19</v>
      </c>
      <c r="D6" s="43">
        <v>76475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76475</v>
      </c>
      <c r="O6" s="44">
        <f t="shared" si="1"/>
        <v>10.355450236966824</v>
      </c>
      <c r="P6" s="9"/>
    </row>
    <row r="7" spans="1:133">
      <c r="A7" s="12"/>
      <c r="B7" s="42">
        <v>512</v>
      </c>
      <c r="C7" s="19" t="s">
        <v>20</v>
      </c>
      <c r="D7" s="43">
        <v>427651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427651</v>
      </c>
      <c r="O7" s="44">
        <f t="shared" si="1"/>
        <v>57.908056872037918</v>
      </c>
      <c r="P7" s="9"/>
    </row>
    <row r="8" spans="1:133">
      <c r="A8" s="12"/>
      <c r="B8" s="42">
        <v>513</v>
      </c>
      <c r="C8" s="19" t="s">
        <v>21</v>
      </c>
      <c r="D8" s="43">
        <v>236792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236792</v>
      </c>
      <c r="O8" s="44">
        <f t="shared" si="1"/>
        <v>32.063913337846984</v>
      </c>
      <c r="P8" s="9"/>
    </row>
    <row r="9" spans="1:133">
      <c r="A9" s="12"/>
      <c r="B9" s="42">
        <v>514</v>
      </c>
      <c r="C9" s="19" t="s">
        <v>22</v>
      </c>
      <c r="D9" s="43">
        <v>625149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625149</v>
      </c>
      <c r="O9" s="44">
        <f t="shared" si="1"/>
        <v>84.651184834123228</v>
      </c>
      <c r="P9" s="9"/>
    </row>
    <row r="10" spans="1:133">
      <c r="A10" s="12"/>
      <c r="B10" s="42">
        <v>515</v>
      </c>
      <c r="C10" s="19" t="s">
        <v>23</v>
      </c>
      <c r="D10" s="43">
        <v>659540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659540</v>
      </c>
      <c r="O10" s="44">
        <f t="shared" si="1"/>
        <v>89.308056872037909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630627</v>
      </c>
      <c r="G11" s="43">
        <v>2500000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3971</v>
      </c>
      <c r="N11" s="43">
        <f t="shared" si="2"/>
        <v>3134598</v>
      </c>
      <c r="O11" s="44">
        <f t="shared" si="1"/>
        <v>424.45470548408935</v>
      </c>
      <c r="P11" s="9"/>
    </row>
    <row r="12" spans="1:133">
      <c r="A12" s="12"/>
      <c r="B12" s="42">
        <v>519</v>
      </c>
      <c r="C12" s="19" t="s">
        <v>25</v>
      </c>
      <c r="D12" s="43">
        <v>483557</v>
      </c>
      <c r="E12" s="43">
        <v>0</v>
      </c>
      <c r="F12" s="43">
        <v>0</v>
      </c>
      <c r="G12" s="43">
        <v>148915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632472</v>
      </c>
      <c r="O12" s="44">
        <f t="shared" si="1"/>
        <v>85.642789438050102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5067660</v>
      </c>
      <c r="E13" s="29">
        <f t="shared" si="3"/>
        <v>0</v>
      </c>
      <c r="F13" s="29">
        <f t="shared" si="3"/>
        <v>0</v>
      </c>
      <c r="G13" s="29">
        <f t="shared" si="3"/>
        <v>173236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255063</v>
      </c>
      <c r="N13" s="40">
        <f t="shared" ref="N13:N25" si="4">SUM(D13:M13)</f>
        <v>5495959</v>
      </c>
      <c r="O13" s="41">
        <f t="shared" si="1"/>
        <v>744.20568720379151</v>
      </c>
      <c r="P13" s="10"/>
    </row>
    <row r="14" spans="1:133">
      <c r="A14" s="12"/>
      <c r="B14" s="42">
        <v>521</v>
      </c>
      <c r="C14" s="19" t="s">
        <v>27</v>
      </c>
      <c r="D14" s="43">
        <v>2109604</v>
      </c>
      <c r="E14" s="43">
        <v>0</v>
      </c>
      <c r="F14" s="43">
        <v>0</v>
      </c>
      <c r="G14" s="43">
        <v>158536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2268140</v>
      </c>
      <c r="O14" s="44">
        <f t="shared" si="1"/>
        <v>307.12796208530807</v>
      </c>
      <c r="P14" s="9"/>
    </row>
    <row r="15" spans="1:133">
      <c r="A15" s="12"/>
      <c r="B15" s="42">
        <v>522</v>
      </c>
      <c r="C15" s="19" t="s">
        <v>28</v>
      </c>
      <c r="D15" s="43">
        <v>2729846</v>
      </c>
      <c r="E15" s="43">
        <v>0</v>
      </c>
      <c r="F15" s="43">
        <v>0</v>
      </c>
      <c r="G15" s="43">
        <v>14700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255063</v>
      </c>
      <c r="N15" s="43">
        <f t="shared" si="4"/>
        <v>2999609</v>
      </c>
      <c r="O15" s="44">
        <f t="shared" si="1"/>
        <v>406.17589708869332</v>
      </c>
      <c r="P15" s="9"/>
    </row>
    <row r="16" spans="1:133">
      <c r="A16" s="12"/>
      <c r="B16" s="42">
        <v>524</v>
      </c>
      <c r="C16" s="19" t="s">
        <v>38</v>
      </c>
      <c r="D16" s="43">
        <v>228210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228210</v>
      </c>
      <c r="O16" s="44">
        <f t="shared" si="1"/>
        <v>30.901828029790114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1401456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1401456</v>
      </c>
      <c r="O17" s="41">
        <f t="shared" si="1"/>
        <v>189.77061611374407</v>
      </c>
      <c r="P17" s="10"/>
    </row>
    <row r="18" spans="1:119">
      <c r="A18" s="12"/>
      <c r="B18" s="42">
        <v>534</v>
      </c>
      <c r="C18" s="19" t="s">
        <v>44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1401456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1401456</v>
      </c>
      <c r="O18" s="44">
        <f t="shared" si="1"/>
        <v>189.77061611374407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751868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751868</v>
      </c>
      <c r="O19" s="41">
        <f t="shared" si="1"/>
        <v>101.81015572105619</v>
      </c>
      <c r="P19" s="10"/>
    </row>
    <row r="20" spans="1:119">
      <c r="A20" s="12"/>
      <c r="B20" s="42">
        <v>541</v>
      </c>
      <c r="C20" s="19" t="s">
        <v>40</v>
      </c>
      <c r="D20" s="43">
        <v>0</v>
      </c>
      <c r="E20" s="43">
        <v>751868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751868</v>
      </c>
      <c r="O20" s="44">
        <f t="shared" si="1"/>
        <v>101.81015572105619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SUM(D22:D22)</f>
        <v>184401</v>
      </c>
      <c r="E21" s="29">
        <f t="shared" si="7"/>
        <v>0</v>
      </c>
      <c r="F21" s="29">
        <f t="shared" si="7"/>
        <v>0</v>
      </c>
      <c r="G21" s="29">
        <f t="shared" si="7"/>
        <v>40171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224572</v>
      </c>
      <c r="O21" s="41">
        <f t="shared" si="1"/>
        <v>30.409207853757618</v>
      </c>
      <c r="P21" s="9"/>
    </row>
    <row r="22" spans="1:119">
      <c r="A22" s="12"/>
      <c r="B22" s="42">
        <v>572</v>
      </c>
      <c r="C22" s="19" t="s">
        <v>32</v>
      </c>
      <c r="D22" s="43">
        <v>184401</v>
      </c>
      <c r="E22" s="43">
        <v>0</v>
      </c>
      <c r="F22" s="43">
        <v>0</v>
      </c>
      <c r="G22" s="43">
        <v>40171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224572</v>
      </c>
      <c r="O22" s="44">
        <f t="shared" si="1"/>
        <v>30.409207853757618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SUM(D24:D24)</f>
        <v>1115490</v>
      </c>
      <c r="E23" s="29">
        <f t="shared" si="8"/>
        <v>0</v>
      </c>
      <c r="F23" s="29">
        <f t="shared" si="8"/>
        <v>150000</v>
      </c>
      <c r="G23" s="29">
        <f t="shared" si="8"/>
        <v>0</v>
      </c>
      <c r="H23" s="29">
        <f t="shared" si="8"/>
        <v>0</v>
      </c>
      <c r="I23" s="29">
        <f t="shared" si="8"/>
        <v>128701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1394191</v>
      </c>
      <c r="O23" s="41">
        <f t="shared" si="1"/>
        <v>188.786865267434</v>
      </c>
      <c r="P23" s="9"/>
    </row>
    <row r="24" spans="1:119" ht="15.75" thickBot="1">
      <c r="A24" s="12"/>
      <c r="B24" s="42">
        <v>581</v>
      </c>
      <c r="C24" s="19" t="s">
        <v>33</v>
      </c>
      <c r="D24" s="43">
        <v>1115490</v>
      </c>
      <c r="E24" s="43">
        <v>0</v>
      </c>
      <c r="F24" s="43">
        <v>150000</v>
      </c>
      <c r="G24" s="43">
        <v>0</v>
      </c>
      <c r="H24" s="43">
        <v>0</v>
      </c>
      <c r="I24" s="43">
        <v>128701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1394191</v>
      </c>
      <c r="O24" s="44">
        <f t="shared" si="1"/>
        <v>188.786865267434</v>
      </c>
      <c r="P24" s="9"/>
    </row>
    <row r="25" spans="1:119" ht="16.5" thickBot="1">
      <c r="A25" s="13" t="s">
        <v>10</v>
      </c>
      <c r="B25" s="21"/>
      <c r="C25" s="20"/>
      <c r="D25" s="14">
        <f>SUM(D5,D13,D17,D19,D21,D23)</f>
        <v>8876715</v>
      </c>
      <c r="E25" s="14">
        <f t="shared" ref="E25:M25" si="9">SUM(E5,E13,E17,E19,E21,E23)</f>
        <v>751868</v>
      </c>
      <c r="F25" s="14">
        <f t="shared" si="9"/>
        <v>780627</v>
      </c>
      <c r="G25" s="14">
        <f t="shared" si="9"/>
        <v>2862322</v>
      </c>
      <c r="H25" s="14">
        <f t="shared" si="9"/>
        <v>0</v>
      </c>
      <c r="I25" s="14">
        <f t="shared" si="9"/>
        <v>1530157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259034</v>
      </c>
      <c r="N25" s="14">
        <f t="shared" si="4"/>
        <v>15060723</v>
      </c>
      <c r="O25" s="35">
        <f t="shared" si="1"/>
        <v>2039.3666892349356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48</v>
      </c>
      <c r="M27" s="157"/>
      <c r="N27" s="157"/>
      <c r="O27" s="39">
        <v>7385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2011252</v>
      </c>
      <c r="E5" s="24">
        <f t="shared" si="0"/>
        <v>0</v>
      </c>
      <c r="F5" s="24">
        <f t="shared" si="0"/>
        <v>0</v>
      </c>
      <c r="G5" s="24">
        <f t="shared" si="0"/>
        <v>365090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2376342</v>
      </c>
      <c r="O5" s="30">
        <f t="shared" ref="O5:O24" si="2">(N5/O$26)</f>
        <v>323.53192648059905</v>
      </c>
      <c r="P5" s="6"/>
    </row>
    <row r="6" spans="1:133">
      <c r="A6" s="12"/>
      <c r="B6" s="42">
        <v>511</v>
      </c>
      <c r="C6" s="19" t="s">
        <v>19</v>
      </c>
      <c r="D6" s="43">
        <v>75518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75518</v>
      </c>
      <c r="O6" s="44">
        <f t="shared" si="2"/>
        <v>10.281552076242342</v>
      </c>
      <c r="P6" s="9"/>
    </row>
    <row r="7" spans="1:133">
      <c r="A7" s="12"/>
      <c r="B7" s="42">
        <v>512</v>
      </c>
      <c r="C7" s="19" t="s">
        <v>20</v>
      </c>
      <c r="D7" s="43">
        <v>273575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273575</v>
      </c>
      <c r="O7" s="44">
        <f t="shared" si="2"/>
        <v>37.246426140231449</v>
      </c>
      <c r="P7" s="9"/>
    </row>
    <row r="8" spans="1:133">
      <c r="A8" s="12"/>
      <c r="B8" s="42">
        <v>513</v>
      </c>
      <c r="C8" s="19" t="s">
        <v>21</v>
      </c>
      <c r="D8" s="43">
        <v>229267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229267</v>
      </c>
      <c r="O8" s="44">
        <f t="shared" si="2"/>
        <v>31.214023144996595</v>
      </c>
      <c r="P8" s="9"/>
    </row>
    <row r="9" spans="1:133">
      <c r="A9" s="12"/>
      <c r="B9" s="42">
        <v>514</v>
      </c>
      <c r="C9" s="19" t="s">
        <v>22</v>
      </c>
      <c r="D9" s="43">
        <v>512565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512565</v>
      </c>
      <c r="O9" s="44">
        <f t="shared" si="2"/>
        <v>69.784206943498972</v>
      </c>
      <c r="P9" s="9"/>
    </row>
    <row r="10" spans="1:133">
      <c r="A10" s="12"/>
      <c r="B10" s="42">
        <v>515</v>
      </c>
      <c r="C10" s="19" t="s">
        <v>23</v>
      </c>
      <c r="D10" s="43">
        <v>267599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267599</v>
      </c>
      <c r="O10" s="44">
        <f t="shared" si="2"/>
        <v>36.432811436351258</v>
      </c>
      <c r="P10" s="9"/>
    </row>
    <row r="11" spans="1:133">
      <c r="A11" s="12"/>
      <c r="B11" s="42">
        <v>519</v>
      </c>
      <c r="C11" s="19" t="s">
        <v>25</v>
      </c>
      <c r="D11" s="43">
        <v>652728</v>
      </c>
      <c r="E11" s="43">
        <v>0</v>
      </c>
      <c r="F11" s="43">
        <v>0</v>
      </c>
      <c r="G11" s="43">
        <v>365090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1017818</v>
      </c>
      <c r="O11" s="44">
        <f t="shared" si="2"/>
        <v>138.57290673927841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5727791</v>
      </c>
      <c r="E12" s="29">
        <f t="shared" si="3"/>
        <v>0</v>
      </c>
      <c r="F12" s="29">
        <f t="shared" si="3"/>
        <v>0</v>
      </c>
      <c r="G12" s="29">
        <f t="shared" si="3"/>
        <v>58800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90132</v>
      </c>
      <c r="N12" s="40">
        <f t="shared" si="1"/>
        <v>5876723</v>
      </c>
      <c r="O12" s="41">
        <f t="shared" si="2"/>
        <v>800.0984343090538</v>
      </c>
      <c r="P12" s="10"/>
    </row>
    <row r="13" spans="1:133">
      <c r="A13" s="12"/>
      <c r="B13" s="42">
        <v>521</v>
      </c>
      <c r="C13" s="19" t="s">
        <v>27</v>
      </c>
      <c r="D13" s="43">
        <v>2125522</v>
      </c>
      <c r="E13" s="43">
        <v>0</v>
      </c>
      <c r="F13" s="43">
        <v>0</v>
      </c>
      <c r="G13" s="43">
        <v>58800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2184322</v>
      </c>
      <c r="O13" s="44">
        <f t="shared" si="2"/>
        <v>297.38897208985702</v>
      </c>
      <c r="P13" s="9"/>
    </row>
    <row r="14" spans="1:133">
      <c r="A14" s="12"/>
      <c r="B14" s="42">
        <v>522</v>
      </c>
      <c r="C14" s="19" t="s">
        <v>28</v>
      </c>
      <c r="D14" s="43">
        <v>3073011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90132</v>
      </c>
      <c r="N14" s="43">
        <f t="shared" si="1"/>
        <v>3163143</v>
      </c>
      <c r="O14" s="44">
        <f t="shared" si="2"/>
        <v>430.65255275697751</v>
      </c>
      <c r="P14" s="9"/>
    </row>
    <row r="15" spans="1:133">
      <c r="A15" s="12"/>
      <c r="B15" s="42">
        <v>524</v>
      </c>
      <c r="C15" s="19" t="s">
        <v>38</v>
      </c>
      <c r="D15" s="43">
        <v>529258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529258</v>
      </c>
      <c r="O15" s="44">
        <f t="shared" si="2"/>
        <v>72.056909462219195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1582464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1582464</v>
      </c>
      <c r="O16" s="41">
        <f t="shared" si="2"/>
        <v>215.44778761061946</v>
      </c>
      <c r="P16" s="10"/>
    </row>
    <row r="17" spans="1:119">
      <c r="A17" s="12"/>
      <c r="B17" s="42">
        <v>534</v>
      </c>
      <c r="C17" s="19" t="s">
        <v>44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1582464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1582464</v>
      </c>
      <c r="O17" s="44">
        <f t="shared" si="2"/>
        <v>215.44778761061946</v>
      </c>
      <c r="P17" s="9"/>
    </row>
    <row r="18" spans="1:119" ht="15.75">
      <c r="A18" s="26" t="s">
        <v>39</v>
      </c>
      <c r="B18" s="27"/>
      <c r="C18" s="28"/>
      <c r="D18" s="29">
        <f t="shared" ref="D18:M18" si="5">SUM(D19:D19)</f>
        <v>0</v>
      </c>
      <c r="E18" s="29">
        <f t="shared" si="5"/>
        <v>532779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532779</v>
      </c>
      <c r="O18" s="41">
        <f t="shared" si="2"/>
        <v>72.536283185840702</v>
      </c>
      <c r="P18" s="10"/>
    </row>
    <row r="19" spans="1:119">
      <c r="A19" s="12"/>
      <c r="B19" s="42">
        <v>541</v>
      </c>
      <c r="C19" s="19" t="s">
        <v>40</v>
      </c>
      <c r="D19" s="43">
        <v>0</v>
      </c>
      <c r="E19" s="43">
        <v>532779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532779</v>
      </c>
      <c r="O19" s="44">
        <f t="shared" si="2"/>
        <v>72.536283185840702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155031</v>
      </c>
      <c r="E20" s="29">
        <f t="shared" si="6"/>
        <v>0</v>
      </c>
      <c r="F20" s="29">
        <f t="shared" si="6"/>
        <v>365464</v>
      </c>
      <c r="G20" s="29">
        <f t="shared" si="6"/>
        <v>114178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634673</v>
      </c>
      <c r="O20" s="41">
        <f t="shared" si="2"/>
        <v>86.408849557522117</v>
      </c>
      <c r="P20" s="9"/>
    </row>
    <row r="21" spans="1:119">
      <c r="A21" s="12"/>
      <c r="B21" s="42">
        <v>572</v>
      </c>
      <c r="C21" s="19" t="s">
        <v>32</v>
      </c>
      <c r="D21" s="43">
        <v>155031</v>
      </c>
      <c r="E21" s="43">
        <v>0</v>
      </c>
      <c r="F21" s="43">
        <v>365464</v>
      </c>
      <c r="G21" s="43">
        <v>114178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634673</v>
      </c>
      <c r="O21" s="44">
        <f t="shared" si="2"/>
        <v>86.408849557522117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775176</v>
      </c>
      <c r="E22" s="29">
        <f t="shared" si="7"/>
        <v>0</v>
      </c>
      <c r="F22" s="29">
        <f t="shared" si="7"/>
        <v>400000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1175176</v>
      </c>
      <c r="O22" s="41">
        <f t="shared" si="2"/>
        <v>159.99673247106875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775176</v>
      </c>
      <c r="E23" s="43">
        <v>0</v>
      </c>
      <c r="F23" s="43">
        <v>400000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1175176</v>
      </c>
      <c r="O23" s="44">
        <f t="shared" si="2"/>
        <v>159.99673247106875</v>
      </c>
      <c r="P23" s="9"/>
    </row>
    <row r="24" spans="1:119" ht="16.5" thickBot="1">
      <c r="A24" s="13" t="s">
        <v>10</v>
      </c>
      <c r="B24" s="21"/>
      <c r="C24" s="20"/>
      <c r="D24" s="14">
        <f>SUM(D5,D12,D16,D18,D20,D22)</f>
        <v>8669250</v>
      </c>
      <c r="E24" s="14">
        <f t="shared" ref="E24:M24" si="8">SUM(E5,E12,E16,E18,E20,E22)</f>
        <v>532779</v>
      </c>
      <c r="F24" s="14">
        <f t="shared" si="8"/>
        <v>765464</v>
      </c>
      <c r="G24" s="14">
        <f t="shared" si="8"/>
        <v>538068</v>
      </c>
      <c r="H24" s="14">
        <f t="shared" si="8"/>
        <v>0</v>
      </c>
      <c r="I24" s="14">
        <f t="shared" si="8"/>
        <v>1582464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90132</v>
      </c>
      <c r="N24" s="14">
        <f t="shared" si="1"/>
        <v>12178157</v>
      </c>
      <c r="O24" s="35">
        <f t="shared" si="2"/>
        <v>1658.0200136147039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45</v>
      </c>
      <c r="M26" s="157"/>
      <c r="N26" s="157"/>
      <c r="O26" s="39">
        <v>7345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2281457</v>
      </c>
      <c r="E5" s="24">
        <f t="shared" si="0"/>
        <v>870843</v>
      </c>
      <c r="F5" s="24">
        <f t="shared" si="0"/>
        <v>0</v>
      </c>
      <c r="G5" s="24">
        <f t="shared" si="0"/>
        <v>1937915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5090215</v>
      </c>
      <c r="O5" s="30">
        <f t="shared" ref="O5:O24" si="2">(N5/O$26)</f>
        <v>693.01769911504425</v>
      </c>
      <c r="P5" s="6"/>
    </row>
    <row r="6" spans="1:133">
      <c r="A6" s="12"/>
      <c r="B6" s="42">
        <v>511</v>
      </c>
      <c r="C6" s="19" t="s">
        <v>19</v>
      </c>
      <c r="D6" s="43">
        <v>77931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77931</v>
      </c>
      <c r="O6" s="44">
        <f t="shared" si="2"/>
        <v>10.610074880871341</v>
      </c>
      <c r="P6" s="9"/>
    </row>
    <row r="7" spans="1:133">
      <c r="A7" s="12"/>
      <c r="B7" s="42">
        <v>512</v>
      </c>
      <c r="C7" s="19" t="s">
        <v>20</v>
      </c>
      <c r="D7" s="43">
        <v>445858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445858</v>
      </c>
      <c r="O7" s="44">
        <f t="shared" si="2"/>
        <v>60.702246426140235</v>
      </c>
      <c r="P7" s="9"/>
    </row>
    <row r="8" spans="1:133">
      <c r="A8" s="12"/>
      <c r="B8" s="42">
        <v>513</v>
      </c>
      <c r="C8" s="19" t="s">
        <v>21</v>
      </c>
      <c r="D8" s="43">
        <v>275445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275445</v>
      </c>
      <c r="O8" s="44">
        <f t="shared" si="2"/>
        <v>37.501021102791015</v>
      </c>
      <c r="P8" s="9"/>
    </row>
    <row r="9" spans="1:133">
      <c r="A9" s="12"/>
      <c r="B9" s="42">
        <v>514</v>
      </c>
      <c r="C9" s="19" t="s">
        <v>22</v>
      </c>
      <c r="D9" s="43">
        <v>458307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458307</v>
      </c>
      <c r="O9" s="44">
        <f t="shared" si="2"/>
        <v>62.397140912185158</v>
      </c>
      <c r="P9" s="9"/>
    </row>
    <row r="10" spans="1:133">
      <c r="A10" s="12"/>
      <c r="B10" s="42">
        <v>515</v>
      </c>
      <c r="C10" s="19" t="s">
        <v>23</v>
      </c>
      <c r="D10" s="43">
        <v>672014</v>
      </c>
      <c r="E10" s="43">
        <v>870843</v>
      </c>
      <c r="F10" s="43">
        <v>0</v>
      </c>
      <c r="G10" s="43">
        <v>980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1543837</v>
      </c>
      <c r="O10" s="44">
        <f t="shared" si="2"/>
        <v>210.18883594281823</v>
      </c>
      <c r="P10" s="9"/>
    </row>
    <row r="11" spans="1:133">
      <c r="A11" s="12"/>
      <c r="B11" s="42">
        <v>519</v>
      </c>
      <c r="C11" s="19" t="s">
        <v>25</v>
      </c>
      <c r="D11" s="43">
        <v>351902</v>
      </c>
      <c r="E11" s="43">
        <v>0</v>
      </c>
      <c r="F11" s="43">
        <v>0</v>
      </c>
      <c r="G11" s="43">
        <v>1936935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2288837</v>
      </c>
      <c r="O11" s="44">
        <f t="shared" si="2"/>
        <v>311.61837985023828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5836560</v>
      </c>
      <c r="E12" s="29">
        <f t="shared" si="3"/>
        <v>0</v>
      </c>
      <c r="F12" s="29">
        <f t="shared" si="3"/>
        <v>0</v>
      </c>
      <c r="G12" s="29">
        <f t="shared" si="3"/>
        <v>24450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61102</v>
      </c>
      <c r="N12" s="40">
        <f t="shared" si="1"/>
        <v>5922112</v>
      </c>
      <c r="O12" s="41">
        <f t="shared" si="2"/>
        <v>806.27801225323344</v>
      </c>
      <c r="P12" s="10"/>
    </row>
    <row r="13" spans="1:133">
      <c r="A13" s="12"/>
      <c r="B13" s="42">
        <v>521</v>
      </c>
      <c r="C13" s="19" t="s">
        <v>27</v>
      </c>
      <c r="D13" s="43">
        <v>2087873</v>
      </c>
      <c r="E13" s="43">
        <v>0</v>
      </c>
      <c r="F13" s="43">
        <v>0</v>
      </c>
      <c r="G13" s="43">
        <v>24450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2112323</v>
      </c>
      <c r="O13" s="44">
        <f t="shared" si="2"/>
        <v>287.58652144315863</v>
      </c>
      <c r="P13" s="9"/>
    </row>
    <row r="14" spans="1:133">
      <c r="A14" s="12"/>
      <c r="B14" s="42">
        <v>522</v>
      </c>
      <c r="C14" s="19" t="s">
        <v>28</v>
      </c>
      <c r="D14" s="43">
        <v>3517956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61102</v>
      </c>
      <c r="N14" s="43">
        <f t="shared" si="1"/>
        <v>3579058</v>
      </c>
      <c r="O14" s="44">
        <f t="shared" si="2"/>
        <v>487.2781484002723</v>
      </c>
      <c r="P14" s="9"/>
    </row>
    <row r="15" spans="1:133">
      <c r="A15" s="12"/>
      <c r="B15" s="42">
        <v>524</v>
      </c>
      <c r="C15" s="19" t="s">
        <v>38</v>
      </c>
      <c r="D15" s="43">
        <v>230731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230731</v>
      </c>
      <c r="O15" s="44">
        <f t="shared" si="2"/>
        <v>31.413342409802588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1417368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1417368</v>
      </c>
      <c r="O16" s="41">
        <f t="shared" si="2"/>
        <v>192.97045609257998</v>
      </c>
      <c r="P16" s="10"/>
    </row>
    <row r="17" spans="1:119">
      <c r="A17" s="12"/>
      <c r="B17" s="42">
        <v>539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1417368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1417368</v>
      </c>
      <c r="O17" s="44">
        <f t="shared" si="2"/>
        <v>192.97045609257998</v>
      </c>
      <c r="P17" s="9"/>
    </row>
    <row r="18" spans="1:119" ht="15.75">
      <c r="A18" s="26" t="s">
        <v>39</v>
      </c>
      <c r="B18" s="27"/>
      <c r="C18" s="28"/>
      <c r="D18" s="29">
        <f t="shared" ref="D18:M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14658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14658</v>
      </c>
      <c r="O18" s="41">
        <f t="shared" si="2"/>
        <v>1.9956432947583389</v>
      </c>
      <c r="P18" s="10"/>
    </row>
    <row r="19" spans="1:119">
      <c r="A19" s="12"/>
      <c r="B19" s="42">
        <v>541</v>
      </c>
      <c r="C19" s="19" t="s">
        <v>40</v>
      </c>
      <c r="D19" s="43">
        <v>0</v>
      </c>
      <c r="E19" s="43">
        <v>0</v>
      </c>
      <c r="F19" s="43">
        <v>0</v>
      </c>
      <c r="G19" s="43">
        <v>14658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14658</v>
      </c>
      <c r="O19" s="44">
        <f t="shared" si="2"/>
        <v>1.9956432947583389</v>
      </c>
      <c r="P19" s="9"/>
    </row>
    <row r="20" spans="1:119" ht="15.75">
      <c r="A20" s="26" t="s">
        <v>31</v>
      </c>
      <c r="B20" s="27"/>
      <c r="C20" s="28"/>
      <c r="D20" s="29">
        <f t="shared" ref="D20:M20" si="6">SUM(D21:D21)</f>
        <v>285500</v>
      </c>
      <c r="E20" s="29">
        <f t="shared" si="6"/>
        <v>0</v>
      </c>
      <c r="F20" s="29">
        <f t="shared" si="6"/>
        <v>374967</v>
      </c>
      <c r="G20" s="29">
        <f t="shared" si="6"/>
        <v>18384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8917</v>
      </c>
      <c r="N20" s="29">
        <f t="shared" si="1"/>
        <v>687768</v>
      </c>
      <c r="O20" s="41">
        <f t="shared" si="2"/>
        <v>93.637576582709329</v>
      </c>
      <c r="P20" s="9"/>
    </row>
    <row r="21" spans="1:119">
      <c r="A21" s="12"/>
      <c r="B21" s="42">
        <v>572</v>
      </c>
      <c r="C21" s="19" t="s">
        <v>32</v>
      </c>
      <c r="D21" s="43">
        <v>285500</v>
      </c>
      <c r="E21" s="43">
        <v>0</v>
      </c>
      <c r="F21" s="43">
        <v>374967</v>
      </c>
      <c r="G21" s="43">
        <v>18384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8917</v>
      </c>
      <c r="N21" s="43">
        <f t="shared" si="1"/>
        <v>687768</v>
      </c>
      <c r="O21" s="44">
        <f t="shared" si="2"/>
        <v>93.637576582709329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1042483</v>
      </c>
      <c r="E22" s="29">
        <f t="shared" si="7"/>
        <v>0</v>
      </c>
      <c r="F22" s="29">
        <f t="shared" si="7"/>
        <v>1903656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2946139</v>
      </c>
      <c r="O22" s="41">
        <f t="shared" si="2"/>
        <v>401.10810074880874</v>
      </c>
      <c r="P22" s="9"/>
    </row>
    <row r="23" spans="1:119" ht="15.75" thickBot="1">
      <c r="A23" s="12"/>
      <c r="B23" s="42">
        <v>581</v>
      </c>
      <c r="C23" s="19" t="s">
        <v>33</v>
      </c>
      <c r="D23" s="43">
        <v>1042483</v>
      </c>
      <c r="E23" s="43">
        <v>0</v>
      </c>
      <c r="F23" s="43">
        <v>1903656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2946139</v>
      </c>
      <c r="O23" s="44">
        <f t="shared" si="2"/>
        <v>401.10810074880874</v>
      </c>
      <c r="P23" s="9"/>
    </row>
    <row r="24" spans="1:119" ht="16.5" thickBot="1">
      <c r="A24" s="13" t="s">
        <v>10</v>
      </c>
      <c r="B24" s="21"/>
      <c r="C24" s="20"/>
      <c r="D24" s="14">
        <f>SUM(D5,D12,D16,D18,D20,D22)</f>
        <v>9446000</v>
      </c>
      <c r="E24" s="14">
        <f t="shared" ref="E24:M24" si="8">SUM(E5,E12,E16,E18,E20,E22)</f>
        <v>870843</v>
      </c>
      <c r="F24" s="14">
        <f t="shared" si="8"/>
        <v>2278623</v>
      </c>
      <c r="G24" s="14">
        <f t="shared" si="8"/>
        <v>1995407</v>
      </c>
      <c r="H24" s="14">
        <f t="shared" si="8"/>
        <v>0</v>
      </c>
      <c r="I24" s="14">
        <f t="shared" si="8"/>
        <v>1417368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70019</v>
      </c>
      <c r="N24" s="14">
        <f t="shared" si="1"/>
        <v>16078260</v>
      </c>
      <c r="O24" s="35">
        <f t="shared" si="2"/>
        <v>2189.0074880871339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41</v>
      </c>
      <c r="M26" s="157"/>
      <c r="N26" s="157"/>
      <c r="O26" s="39">
        <v>7345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2821511</v>
      </c>
      <c r="E5" s="24">
        <f t="shared" si="0"/>
        <v>253394</v>
      </c>
      <c r="F5" s="24">
        <f t="shared" si="0"/>
        <v>0</v>
      </c>
      <c r="G5" s="24">
        <f t="shared" si="0"/>
        <v>392465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3467370</v>
      </c>
      <c r="O5" s="30">
        <f t="shared" ref="O5:O22" si="1">(N5/O$24)</f>
        <v>404.59393232205366</v>
      </c>
      <c r="P5" s="6"/>
    </row>
    <row r="6" spans="1:133">
      <c r="A6" s="12"/>
      <c r="B6" s="42">
        <v>511</v>
      </c>
      <c r="C6" s="19" t="s">
        <v>19</v>
      </c>
      <c r="D6" s="43">
        <v>111674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111674</v>
      </c>
      <c r="O6" s="44">
        <f t="shared" si="1"/>
        <v>13.030805134189032</v>
      </c>
      <c r="P6" s="9"/>
    </row>
    <row r="7" spans="1:133">
      <c r="A7" s="12"/>
      <c r="B7" s="42">
        <v>512</v>
      </c>
      <c r="C7" s="19" t="s">
        <v>20</v>
      </c>
      <c r="D7" s="43">
        <v>235828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235828</v>
      </c>
      <c r="O7" s="44">
        <f t="shared" si="1"/>
        <v>27.517852975495916</v>
      </c>
      <c r="P7" s="9"/>
    </row>
    <row r="8" spans="1:133">
      <c r="A8" s="12"/>
      <c r="B8" s="42">
        <v>513</v>
      </c>
      <c r="C8" s="19" t="s">
        <v>21</v>
      </c>
      <c r="D8" s="43">
        <v>257609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257609</v>
      </c>
      <c r="O8" s="44">
        <f t="shared" si="1"/>
        <v>30.059393232205366</v>
      </c>
      <c r="P8" s="9"/>
    </row>
    <row r="9" spans="1:133">
      <c r="A9" s="12"/>
      <c r="B9" s="42">
        <v>514</v>
      </c>
      <c r="C9" s="19" t="s">
        <v>22</v>
      </c>
      <c r="D9" s="43">
        <v>292868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292868</v>
      </c>
      <c r="O9" s="44">
        <f t="shared" si="1"/>
        <v>34.173628938156362</v>
      </c>
      <c r="P9" s="9"/>
    </row>
    <row r="10" spans="1:133">
      <c r="A10" s="12"/>
      <c r="B10" s="42">
        <v>515</v>
      </c>
      <c r="C10" s="19" t="s">
        <v>23</v>
      </c>
      <c r="D10" s="43">
        <v>1446553</v>
      </c>
      <c r="E10" s="43">
        <v>253394</v>
      </c>
      <c r="F10" s="43">
        <v>0</v>
      </c>
      <c r="G10" s="43">
        <v>392465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2092412</v>
      </c>
      <c r="O10" s="44">
        <f t="shared" si="1"/>
        <v>244.15542590431738</v>
      </c>
      <c r="P10" s="9"/>
    </row>
    <row r="11" spans="1:133">
      <c r="A11" s="12"/>
      <c r="B11" s="42">
        <v>516</v>
      </c>
      <c r="C11" s="19" t="s">
        <v>24</v>
      </c>
      <c r="D11" s="43">
        <v>130121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130121</v>
      </c>
      <c r="O11" s="44">
        <f t="shared" si="1"/>
        <v>15.183313885647609</v>
      </c>
      <c r="P11" s="9"/>
    </row>
    <row r="12" spans="1:133">
      <c r="A12" s="12"/>
      <c r="B12" s="42">
        <v>519</v>
      </c>
      <c r="C12" s="19" t="s">
        <v>25</v>
      </c>
      <c r="D12" s="43">
        <v>346858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346858</v>
      </c>
      <c r="O12" s="44">
        <f t="shared" si="1"/>
        <v>40.473512252042006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5579359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5579359</v>
      </c>
      <c r="O13" s="41">
        <f t="shared" si="1"/>
        <v>651.03372228704779</v>
      </c>
      <c r="P13" s="10"/>
    </row>
    <row r="14" spans="1:133">
      <c r="A14" s="12"/>
      <c r="B14" s="42">
        <v>521</v>
      </c>
      <c r="C14" s="19" t="s">
        <v>27</v>
      </c>
      <c r="D14" s="43">
        <v>1965310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1965310</v>
      </c>
      <c r="O14" s="44">
        <f t="shared" si="1"/>
        <v>229.32438739789964</v>
      </c>
      <c r="P14" s="9"/>
    </row>
    <row r="15" spans="1:133">
      <c r="A15" s="12"/>
      <c r="B15" s="42">
        <v>522</v>
      </c>
      <c r="C15" s="19" t="s">
        <v>28</v>
      </c>
      <c r="D15" s="43">
        <v>3614049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3614049</v>
      </c>
      <c r="O15" s="44">
        <f t="shared" si="1"/>
        <v>421.70933488914818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1425587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1425587</v>
      </c>
      <c r="O16" s="41">
        <f t="shared" si="1"/>
        <v>166.34620770128356</v>
      </c>
      <c r="P16" s="10"/>
    </row>
    <row r="17" spans="1:119">
      <c r="A17" s="12"/>
      <c r="B17" s="42">
        <v>539</v>
      </c>
      <c r="C17" s="19" t="s">
        <v>30</v>
      </c>
      <c r="D17" s="43">
        <v>1425587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1425587</v>
      </c>
      <c r="O17" s="44">
        <f t="shared" si="1"/>
        <v>166.34620770128356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344832</v>
      </c>
      <c r="E18" s="29">
        <f t="shared" si="6"/>
        <v>0</v>
      </c>
      <c r="F18" s="29">
        <f t="shared" si="6"/>
        <v>376981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721813</v>
      </c>
      <c r="O18" s="41">
        <f t="shared" si="1"/>
        <v>84.225554259043179</v>
      </c>
      <c r="P18" s="9"/>
    </row>
    <row r="19" spans="1:119">
      <c r="A19" s="12"/>
      <c r="B19" s="42">
        <v>572</v>
      </c>
      <c r="C19" s="19" t="s">
        <v>32</v>
      </c>
      <c r="D19" s="43">
        <v>344832</v>
      </c>
      <c r="E19" s="43">
        <v>0</v>
      </c>
      <c r="F19" s="43">
        <v>376981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721813</v>
      </c>
      <c r="O19" s="44">
        <f t="shared" si="1"/>
        <v>84.225554259043179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713259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713259</v>
      </c>
      <c r="O20" s="41">
        <f t="shared" si="1"/>
        <v>83.227421236872814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713259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713259</v>
      </c>
      <c r="O21" s="44">
        <f t="shared" si="1"/>
        <v>83.227421236872814</v>
      </c>
      <c r="P21" s="9"/>
    </row>
    <row r="22" spans="1:119" ht="16.5" thickBot="1">
      <c r="A22" s="13" t="s">
        <v>10</v>
      </c>
      <c r="B22" s="21"/>
      <c r="C22" s="20"/>
      <c r="D22" s="14">
        <f>SUM(D5,D13,D16,D18,D20)</f>
        <v>10884548</v>
      </c>
      <c r="E22" s="14">
        <f t="shared" ref="E22:M22" si="8">SUM(E5,E13,E16,E18,E20)</f>
        <v>253394</v>
      </c>
      <c r="F22" s="14">
        <f t="shared" si="8"/>
        <v>376981</v>
      </c>
      <c r="G22" s="14">
        <f t="shared" si="8"/>
        <v>392465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4"/>
        <v>11907388</v>
      </c>
      <c r="O22" s="35">
        <f t="shared" si="1"/>
        <v>1389.4268378063011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8570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1:O1"/>
    <mergeCell ref="D3:H3"/>
    <mergeCell ref="I3:J3"/>
    <mergeCell ref="K3:L3"/>
    <mergeCell ref="O3:O4"/>
    <mergeCell ref="A2:O2"/>
    <mergeCell ref="A3:C4"/>
    <mergeCell ref="A25:O25"/>
    <mergeCell ref="L24:N2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3303834</v>
      </c>
      <c r="E5" s="24">
        <f t="shared" si="0"/>
        <v>0</v>
      </c>
      <c r="F5" s="24">
        <f t="shared" si="0"/>
        <v>0</v>
      </c>
      <c r="G5" s="24">
        <f t="shared" si="0"/>
        <v>561314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3865148</v>
      </c>
      <c r="O5" s="30">
        <f t="shared" ref="O5:O22" si="2">(N5/O$24)</f>
        <v>455.31252208740722</v>
      </c>
      <c r="P5" s="6"/>
    </row>
    <row r="6" spans="1:133">
      <c r="A6" s="12"/>
      <c r="B6" s="42">
        <v>511</v>
      </c>
      <c r="C6" s="19" t="s">
        <v>19</v>
      </c>
      <c r="D6" s="43">
        <v>126188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126188</v>
      </c>
      <c r="O6" s="44">
        <f t="shared" si="2"/>
        <v>14.864883967487337</v>
      </c>
      <c r="P6" s="9"/>
    </row>
    <row r="7" spans="1:133">
      <c r="A7" s="12"/>
      <c r="B7" s="42">
        <v>512</v>
      </c>
      <c r="C7" s="19" t="s">
        <v>20</v>
      </c>
      <c r="D7" s="43">
        <v>246176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246176</v>
      </c>
      <c r="O7" s="44">
        <f t="shared" si="2"/>
        <v>28.999411002473789</v>
      </c>
      <c r="P7" s="9"/>
    </row>
    <row r="8" spans="1:133">
      <c r="A8" s="12"/>
      <c r="B8" s="42">
        <v>513</v>
      </c>
      <c r="C8" s="19" t="s">
        <v>21</v>
      </c>
      <c r="D8" s="43">
        <v>250917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250917</v>
      </c>
      <c r="O8" s="44">
        <f t="shared" si="2"/>
        <v>29.557898456826482</v>
      </c>
      <c r="P8" s="9"/>
    </row>
    <row r="9" spans="1:133">
      <c r="A9" s="12"/>
      <c r="B9" s="42">
        <v>514</v>
      </c>
      <c r="C9" s="19" t="s">
        <v>22</v>
      </c>
      <c r="D9" s="43">
        <v>416814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416814</v>
      </c>
      <c r="O9" s="44">
        <f t="shared" si="2"/>
        <v>49.100482977971495</v>
      </c>
      <c r="P9" s="9"/>
    </row>
    <row r="10" spans="1:133">
      <c r="A10" s="12"/>
      <c r="B10" s="42">
        <v>515</v>
      </c>
      <c r="C10" s="19" t="s">
        <v>23</v>
      </c>
      <c r="D10" s="43">
        <v>1816605</v>
      </c>
      <c r="E10" s="43">
        <v>0</v>
      </c>
      <c r="F10" s="43">
        <v>0</v>
      </c>
      <c r="G10" s="43">
        <v>561314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2377919</v>
      </c>
      <c r="O10" s="44">
        <f t="shared" si="2"/>
        <v>280.11768170573686</v>
      </c>
      <c r="P10" s="9"/>
    </row>
    <row r="11" spans="1:133">
      <c r="A11" s="12"/>
      <c r="B11" s="42">
        <v>519</v>
      </c>
      <c r="C11" s="19" t="s">
        <v>25</v>
      </c>
      <c r="D11" s="43">
        <v>447134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447134</v>
      </c>
      <c r="O11" s="44">
        <f t="shared" si="2"/>
        <v>52.6721639769113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3833807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3833807</v>
      </c>
      <c r="O12" s="41">
        <f t="shared" si="2"/>
        <v>451.62056779361529</v>
      </c>
      <c r="P12" s="10"/>
    </row>
    <row r="13" spans="1:133">
      <c r="A13" s="12"/>
      <c r="B13" s="42">
        <v>521</v>
      </c>
      <c r="C13" s="19" t="s">
        <v>27</v>
      </c>
      <c r="D13" s="43">
        <v>1886554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1886554</v>
      </c>
      <c r="O13" s="44">
        <f t="shared" si="2"/>
        <v>222.23512781246319</v>
      </c>
      <c r="P13" s="9"/>
    </row>
    <row r="14" spans="1:133">
      <c r="A14" s="12"/>
      <c r="B14" s="42">
        <v>522</v>
      </c>
      <c r="C14" s="19" t="s">
        <v>28</v>
      </c>
      <c r="D14" s="43">
        <v>1726925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1726925</v>
      </c>
      <c r="O14" s="44">
        <f t="shared" si="2"/>
        <v>203.43091059017553</v>
      </c>
      <c r="P14" s="9"/>
    </row>
    <row r="15" spans="1:133">
      <c r="A15" s="12"/>
      <c r="B15" s="42">
        <v>524</v>
      </c>
      <c r="C15" s="19" t="s">
        <v>38</v>
      </c>
      <c r="D15" s="43">
        <v>220328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220328</v>
      </c>
      <c r="O15" s="44">
        <f t="shared" si="2"/>
        <v>25.954529390976557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1164999</v>
      </c>
      <c r="E16" s="29">
        <f t="shared" si="4"/>
        <v>261536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1426535</v>
      </c>
      <c r="O16" s="41">
        <f t="shared" si="2"/>
        <v>168.04511721050773</v>
      </c>
      <c r="P16" s="10"/>
    </row>
    <row r="17" spans="1:119">
      <c r="A17" s="12"/>
      <c r="B17" s="42">
        <v>539</v>
      </c>
      <c r="C17" s="19" t="s">
        <v>30</v>
      </c>
      <c r="D17" s="43">
        <v>1164999</v>
      </c>
      <c r="E17" s="43">
        <v>261536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1426535</v>
      </c>
      <c r="O17" s="44">
        <f t="shared" si="2"/>
        <v>168.04511721050773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333340</v>
      </c>
      <c r="E18" s="29">
        <f t="shared" si="5"/>
        <v>0</v>
      </c>
      <c r="F18" s="29">
        <f t="shared" si="5"/>
        <v>3431756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3765096</v>
      </c>
      <c r="O18" s="41">
        <f t="shared" si="2"/>
        <v>443.52644598892687</v>
      </c>
      <c r="P18" s="9"/>
    </row>
    <row r="19" spans="1:119">
      <c r="A19" s="12"/>
      <c r="B19" s="42">
        <v>572</v>
      </c>
      <c r="C19" s="19" t="s">
        <v>32</v>
      </c>
      <c r="D19" s="43">
        <v>333340</v>
      </c>
      <c r="E19" s="43">
        <v>0</v>
      </c>
      <c r="F19" s="43">
        <v>3431756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3765096</v>
      </c>
      <c r="O19" s="44">
        <f t="shared" si="2"/>
        <v>443.52644598892687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1285562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1285562</v>
      </c>
      <c r="O20" s="41">
        <f t="shared" si="2"/>
        <v>151.43856755801625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1285562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1285562</v>
      </c>
      <c r="O21" s="44">
        <f t="shared" si="2"/>
        <v>151.43856755801625</v>
      </c>
      <c r="P21" s="9"/>
    </row>
    <row r="22" spans="1:119" ht="16.5" thickBot="1">
      <c r="A22" s="13" t="s">
        <v>10</v>
      </c>
      <c r="B22" s="21"/>
      <c r="C22" s="20"/>
      <c r="D22" s="14">
        <f>SUM(D5,D12,D16,D18,D20)</f>
        <v>9921542</v>
      </c>
      <c r="E22" s="14">
        <f t="shared" ref="E22:M22" si="7">SUM(E5,E12,E16,E18,E20)</f>
        <v>261536</v>
      </c>
      <c r="F22" s="14">
        <f t="shared" si="7"/>
        <v>3431756</v>
      </c>
      <c r="G22" s="14">
        <f t="shared" si="7"/>
        <v>561314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14176148</v>
      </c>
      <c r="O22" s="35">
        <f t="shared" si="2"/>
        <v>1669.9432206384733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50</v>
      </c>
      <c r="M24" s="157"/>
      <c r="N24" s="157"/>
      <c r="O24" s="39">
        <v>8489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3531300</v>
      </c>
      <c r="E5" s="24">
        <f t="shared" si="0"/>
        <v>0</v>
      </c>
      <c r="F5" s="24">
        <f t="shared" si="0"/>
        <v>1188297</v>
      </c>
      <c r="G5" s="24">
        <f t="shared" si="0"/>
        <v>842178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5561775</v>
      </c>
      <c r="O5" s="30">
        <f t="shared" ref="O5:O20" si="2">(N5/O$22)</f>
        <v>657.34251270535401</v>
      </c>
      <c r="P5" s="6"/>
    </row>
    <row r="6" spans="1:133">
      <c r="A6" s="12"/>
      <c r="B6" s="42">
        <v>511</v>
      </c>
      <c r="C6" s="19" t="s">
        <v>19</v>
      </c>
      <c r="D6" s="43">
        <v>245499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245499</v>
      </c>
      <c r="O6" s="44">
        <f t="shared" si="2"/>
        <v>29.015364614111807</v>
      </c>
      <c r="P6" s="9"/>
    </row>
    <row r="7" spans="1:133">
      <c r="A7" s="12"/>
      <c r="B7" s="42">
        <v>512</v>
      </c>
      <c r="C7" s="19" t="s">
        <v>20</v>
      </c>
      <c r="D7" s="43">
        <v>1208673</v>
      </c>
      <c r="E7" s="43">
        <v>0</v>
      </c>
      <c r="F7" s="43">
        <v>1188297</v>
      </c>
      <c r="G7" s="43">
        <v>842178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3239148</v>
      </c>
      <c r="O7" s="44">
        <f t="shared" si="2"/>
        <v>382.83276208485995</v>
      </c>
      <c r="P7" s="9"/>
    </row>
    <row r="8" spans="1:133">
      <c r="A8" s="12"/>
      <c r="B8" s="42">
        <v>514</v>
      </c>
      <c r="C8" s="19" t="s">
        <v>22</v>
      </c>
      <c r="D8" s="43">
        <v>287270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287270</v>
      </c>
      <c r="O8" s="44">
        <f t="shared" si="2"/>
        <v>33.952251506914074</v>
      </c>
      <c r="P8" s="9"/>
    </row>
    <row r="9" spans="1:133">
      <c r="A9" s="12"/>
      <c r="B9" s="42">
        <v>515</v>
      </c>
      <c r="C9" s="19" t="s">
        <v>23</v>
      </c>
      <c r="D9" s="43">
        <v>1789858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1789858</v>
      </c>
      <c r="O9" s="44">
        <f t="shared" si="2"/>
        <v>211.54213449946815</v>
      </c>
      <c r="P9" s="9"/>
    </row>
    <row r="10" spans="1:133" ht="15.75">
      <c r="A10" s="26" t="s">
        <v>26</v>
      </c>
      <c r="B10" s="27"/>
      <c r="C10" s="28"/>
      <c r="D10" s="29">
        <f t="shared" ref="D10:M10" si="3">SUM(D11:D12)</f>
        <v>2513851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2513851</v>
      </c>
      <c r="O10" s="41">
        <f t="shared" si="2"/>
        <v>297.11038884292634</v>
      </c>
      <c r="P10" s="10"/>
    </row>
    <row r="11" spans="1:133">
      <c r="A11" s="12"/>
      <c r="B11" s="42">
        <v>521</v>
      </c>
      <c r="C11" s="19" t="s">
        <v>27</v>
      </c>
      <c r="D11" s="43">
        <v>1406995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1406995</v>
      </c>
      <c r="O11" s="44">
        <f t="shared" si="2"/>
        <v>166.29180947878501</v>
      </c>
      <c r="P11" s="9"/>
    </row>
    <row r="12" spans="1:133">
      <c r="A12" s="12"/>
      <c r="B12" s="42">
        <v>522</v>
      </c>
      <c r="C12" s="19" t="s">
        <v>28</v>
      </c>
      <c r="D12" s="43">
        <v>1106856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1106856</v>
      </c>
      <c r="O12" s="44">
        <f t="shared" si="2"/>
        <v>130.81857936414136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SUM(D14:D14)</f>
        <v>613822</v>
      </c>
      <c r="E13" s="29">
        <f t="shared" si="4"/>
        <v>332569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946391</v>
      </c>
      <c r="O13" s="41">
        <f t="shared" si="2"/>
        <v>111.85332702990191</v>
      </c>
      <c r="P13" s="10"/>
    </row>
    <row r="14" spans="1:133">
      <c r="A14" s="12"/>
      <c r="B14" s="42">
        <v>539</v>
      </c>
      <c r="C14" s="19" t="s">
        <v>30</v>
      </c>
      <c r="D14" s="43">
        <v>613822</v>
      </c>
      <c r="E14" s="43">
        <v>332569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946391</v>
      </c>
      <c r="O14" s="44">
        <f t="shared" si="2"/>
        <v>111.85332702990191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256775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256775</v>
      </c>
      <c r="O15" s="41">
        <f t="shared" si="2"/>
        <v>30.348067604302091</v>
      </c>
      <c r="P15" s="9"/>
    </row>
    <row r="16" spans="1:133">
      <c r="A16" s="12"/>
      <c r="B16" s="42">
        <v>572</v>
      </c>
      <c r="C16" s="19" t="s">
        <v>32</v>
      </c>
      <c r="D16" s="43">
        <v>256775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256775</v>
      </c>
      <c r="O16" s="44">
        <f t="shared" si="2"/>
        <v>30.348067604302091</v>
      </c>
      <c r="P16" s="9"/>
    </row>
    <row r="17" spans="1:119" ht="15.75">
      <c r="A17" s="26" t="s">
        <v>34</v>
      </c>
      <c r="B17" s="27"/>
      <c r="C17" s="28"/>
      <c r="D17" s="29">
        <f t="shared" ref="D17:M17" si="6">SUM(D18:D19)</f>
        <v>1197133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1197133</v>
      </c>
      <c r="O17" s="41">
        <f t="shared" si="2"/>
        <v>141.48835835007682</v>
      </c>
      <c r="P17" s="9"/>
    </row>
    <row r="18" spans="1:119">
      <c r="A18" s="12"/>
      <c r="B18" s="42">
        <v>581</v>
      </c>
      <c r="C18" s="19" t="s">
        <v>33</v>
      </c>
      <c r="D18" s="43">
        <v>1163929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1163929</v>
      </c>
      <c r="O18" s="44">
        <f t="shared" si="2"/>
        <v>137.56399952724263</v>
      </c>
      <c r="P18" s="9"/>
    </row>
    <row r="19" spans="1:119" ht="15.75" thickBot="1">
      <c r="A19" s="12"/>
      <c r="B19" s="42">
        <v>590</v>
      </c>
      <c r="C19" s="19" t="s">
        <v>65</v>
      </c>
      <c r="D19" s="43">
        <v>33204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33204</v>
      </c>
      <c r="O19" s="44">
        <f t="shared" si="2"/>
        <v>3.9243588228341801</v>
      </c>
      <c r="P19" s="9"/>
    </row>
    <row r="20" spans="1:119" ht="16.5" thickBot="1">
      <c r="A20" s="13" t="s">
        <v>10</v>
      </c>
      <c r="B20" s="21"/>
      <c r="C20" s="20"/>
      <c r="D20" s="14">
        <f>SUM(D5,D10,D13,D15,D17)</f>
        <v>8112881</v>
      </c>
      <c r="E20" s="14">
        <f t="shared" ref="E20:M20" si="7">SUM(E5,E10,E13,E15,E17)</f>
        <v>332569</v>
      </c>
      <c r="F20" s="14">
        <f t="shared" si="7"/>
        <v>1188297</v>
      </c>
      <c r="G20" s="14">
        <f t="shared" si="7"/>
        <v>842178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10475925</v>
      </c>
      <c r="O20" s="35">
        <f t="shared" si="2"/>
        <v>1238.1426545325612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66</v>
      </c>
      <c r="M22" s="157"/>
      <c r="N22" s="157"/>
      <c r="O22" s="39">
        <v>8461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3312689</v>
      </c>
      <c r="E5" s="24">
        <f t="shared" si="0"/>
        <v>0</v>
      </c>
      <c r="F5" s="24">
        <f t="shared" si="0"/>
        <v>1001569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4314258</v>
      </c>
      <c r="P5" s="30">
        <f t="shared" ref="P5:P26" si="1">(O5/P$28)</f>
        <v>559.13141524105754</v>
      </c>
      <c r="Q5" s="6"/>
    </row>
    <row r="6" spans="1:134">
      <c r="A6" s="12"/>
      <c r="B6" s="42">
        <v>511</v>
      </c>
      <c r="C6" s="19" t="s">
        <v>19</v>
      </c>
      <c r="D6" s="43">
        <v>185565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185565</v>
      </c>
      <c r="P6" s="44">
        <f t="shared" si="1"/>
        <v>24.049377916018663</v>
      </c>
      <c r="Q6" s="9"/>
    </row>
    <row r="7" spans="1:134">
      <c r="A7" s="12"/>
      <c r="B7" s="42">
        <v>512</v>
      </c>
      <c r="C7" s="19" t="s">
        <v>20</v>
      </c>
      <c r="D7" s="43">
        <v>904152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904152</v>
      </c>
      <c r="P7" s="44">
        <f t="shared" si="1"/>
        <v>117.17884914463453</v>
      </c>
      <c r="Q7" s="9"/>
    </row>
    <row r="8" spans="1:134">
      <c r="A8" s="12"/>
      <c r="B8" s="42">
        <v>513</v>
      </c>
      <c r="C8" s="19" t="s">
        <v>21</v>
      </c>
      <c r="D8" s="43">
        <v>573238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573238</v>
      </c>
      <c r="P8" s="44">
        <f t="shared" si="1"/>
        <v>74.292120269569722</v>
      </c>
      <c r="Q8" s="9"/>
    </row>
    <row r="9" spans="1:134">
      <c r="A9" s="12"/>
      <c r="B9" s="42">
        <v>514</v>
      </c>
      <c r="C9" s="19" t="s">
        <v>22</v>
      </c>
      <c r="D9" s="43">
        <v>684895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684895</v>
      </c>
      <c r="P9" s="44">
        <f t="shared" si="1"/>
        <v>88.762960082944531</v>
      </c>
      <c r="Q9" s="9"/>
    </row>
    <row r="10" spans="1:134">
      <c r="A10" s="12"/>
      <c r="B10" s="42">
        <v>515</v>
      </c>
      <c r="C10" s="19" t="s">
        <v>23</v>
      </c>
      <c r="D10" s="43">
        <v>552744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552744</v>
      </c>
      <c r="P10" s="44">
        <f t="shared" si="1"/>
        <v>71.636080870917567</v>
      </c>
      <c r="Q10" s="9"/>
    </row>
    <row r="11" spans="1:134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1001569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1001569</v>
      </c>
      <c r="P11" s="44">
        <f t="shared" si="1"/>
        <v>129.80417314670814</v>
      </c>
      <c r="Q11" s="9"/>
    </row>
    <row r="12" spans="1:134">
      <c r="A12" s="12"/>
      <c r="B12" s="42">
        <v>519</v>
      </c>
      <c r="C12" s="19" t="s">
        <v>25</v>
      </c>
      <c r="D12" s="43">
        <v>412095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412095</v>
      </c>
      <c r="P12" s="44">
        <f t="shared" si="1"/>
        <v>53.407853810264385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8979793</v>
      </c>
      <c r="E13" s="29">
        <f t="shared" si="3"/>
        <v>224098</v>
      </c>
      <c r="F13" s="29">
        <f t="shared" si="3"/>
        <v>0</v>
      </c>
      <c r="G13" s="29">
        <f t="shared" si="3"/>
        <v>1500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9205391</v>
      </c>
      <c r="P13" s="41">
        <f t="shared" si="1"/>
        <v>1193.0263089683774</v>
      </c>
      <c r="Q13" s="10"/>
    </row>
    <row r="14" spans="1:134">
      <c r="A14" s="12"/>
      <c r="B14" s="42">
        <v>521</v>
      </c>
      <c r="C14" s="19" t="s">
        <v>27</v>
      </c>
      <c r="D14" s="43">
        <v>3290380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3290380</v>
      </c>
      <c r="P14" s="44">
        <f t="shared" si="1"/>
        <v>426.43597719025399</v>
      </c>
      <c r="Q14" s="9"/>
    </row>
    <row r="15" spans="1:134">
      <c r="A15" s="12"/>
      <c r="B15" s="42">
        <v>522</v>
      </c>
      <c r="C15" s="19" t="s">
        <v>28</v>
      </c>
      <c r="D15" s="43">
        <v>3971999</v>
      </c>
      <c r="E15" s="43">
        <v>224098</v>
      </c>
      <c r="F15" s="43">
        <v>0</v>
      </c>
      <c r="G15" s="43">
        <v>1500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4197597</v>
      </c>
      <c r="P15" s="44">
        <f t="shared" si="1"/>
        <v>544.01205287713844</v>
      </c>
      <c r="Q15" s="9"/>
    </row>
    <row r="16" spans="1:134">
      <c r="A16" s="12"/>
      <c r="B16" s="42">
        <v>524</v>
      </c>
      <c r="C16" s="19" t="s">
        <v>38</v>
      </c>
      <c r="D16" s="43">
        <v>1641012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1641012</v>
      </c>
      <c r="P16" s="44">
        <f t="shared" si="1"/>
        <v>212.6765163297045</v>
      </c>
      <c r="Q16" s="9"/>
    </row>
    <row r="17" spans="1:120">
      <c r="A17" s="12"/>
      <c r="B17" s="42">
        <v>525</v>
      </c>
      <c r="C17" s="19" t="s">
        <v>52</v>
      </c>
      <c r="D17" s="43">
        <v>76402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76402</v>
      </c>
      <c r="P17" s="44">
        <f t="shared" si="1"/>
        <v>9.9017625712804556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SUM(D19:D19)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1444112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1444112</v>
      </c>
      <c r="P18" s="41">
        <f t="shared" si="1"/>
        <v>187.15811301192326</v>
      </c>
      <c r="Q18" s="10"/>
    </row>
    <row r="19" spans="1:120">
      <c r="A19" s="12"/>
      <c r="B19" s="42">
        <v>534</v>
      </c>
      <c r="C19" s="19" t="s">
        <v>44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1444112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3" si="6">SUM(D19:N19)</f>
        <v>1444112</v>
      </c>
      <c r="P19" s="44">
        <f t="shared" si="1"/>
        <v>187.15811301192326</v>
      </c>
      <c r="Q19" s="9"/>
    </row>
    <row r="20" spans="1:120" ht="15.75">
      <c r="A20" s="26" t="s">
        <v>39</v>
      </c>
      <c r="B20" s="27"/>
      <c r="C20" s="28"/>
      <c r="D20" s="29">
        <f t="shared" ref="D20:N20" si="7">SUM(D21:D21)</f>
        <v>0</v>
      </c>
      <c r="E20" s="29">
        <f t="shared" si="7"/>
        <v>3568072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3568072</v>
      </c>
      <c r="P20" s="41">
        <f t="shared" si="1"/>
        <v>462.42509072058061</v>
      </c>
      <c r="Q20" s="10"/>
    </row>
    <row r="21" spans="1:120">
      <c r="A21" s="12"/>
      <c r="B21" s="42">
        <v>541</v>
      </c>
      <c r="C21" s="19" t="s">
        <v>40</v>
      </c>
      <c r="D21" s="43">
        <v>0</v>
      </c>
      <c r="E21" s="43">
        <v>3568072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3568072</v>
      </c>
      <c r="P21" s="44">
        <f t="shared" si="1"/>
        <v>462.42509072058061</v>
      </c>
      <c r="Q21" s="9"/>
    </row>
    <row r="22" spans="1:120" ht="15.75">
      <c r="A22" s="26" t="s">
        <v>31</v>
      </c>
      <c r="B22" s="27"/>
      <c r="C22" s="28"/>
      <c r="D22" s="29">
        <f t="shared" ref="D22:N22" si="8">SUM(D23:D23)</f>
        <v>545891</v>
      </c>
      <c r="E22" s="29">
        <f t="shared" si="8"/>
        <v>0</v>
      </c>
      <c r="F22" s="29">
        <f t="shared" si="8"/>
        <v>0</v>
      </c>
      <c r="G22" s="29">
        <f t="shared" si="8"/>
        <v>36001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581892</v>
      </c>
      <c r="P22" s="41">
        <f t="shared" si="1"/>
        <v>75.41368584758942</v>
      </c>
      <c r="Q22" s="9"/>
    </row>
    <row r="23" spans="1:120">
      <c r="A23" s="12"/>
      <c r="B23" s="42">
        <v>572</v>
      </c>
      <c r="C23" s="19" t="s">
        <v>32</v>
      </c>
      <c r="D23" s="43">
        <v>545891</v>
      </c>
      <c r="E23" s="43">
        <v>0</v>
      </c>
      <c r="F23" s="43">
        <v>0</v>
      </c>
      <c r="G23" s="43">
        <v>36001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581892</v>
      </c>
      <c r="P23" s="44">
        <f t="shared" si="1"/>
        <v>75.41368584758942</v>
      </c>
      <c r="Q23" s="9"/>
    </row>
    <row r="24" spans="1:120" ht="15.75">
      <c r="A24" s="26" t="s">
        <v>34</v>
      </c>
      <c r="B24" s="27"/>
      <c r="C24" s="28"/>
      <c r="D24" s="29">
        <f t="shared" ref="D24:N24" si="9">SUM(D25:D25)</f>
        <v>2222055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243032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2465087</v>
      </c>
      <c r="P24" s="41">
        <f t="shared" si="1"/>
        <v>319.47731985484705</v>
      </c>
      <c r="Q24" s="9"/>
    </row>
    <row r="25" spans="1:120" ht="15.75" thickBot="1">
      <c r="A25" s="12"/>
      <c r="B25" s="42">
        <v>581</v>
      </c>
      <c r="C25" s="19" t="s">
        <v>81</v>
      </c>
      <c r="D25" s="43">
        <v>2222055</v>
      </c>
      <c r="E25" s="43">
        <v>0</v>
      </c>
      <c r="F25" s="43">
        <v>0</v>
      </c>
      <c r="G25" s="43">
        <v>0</v>
      </c>
      <c r="H25" s="43">
        <v>0</v>
      </c>
      <c r="I25" s="43">
        <v>243032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2465087</v>
      </c>
      <c r="P25" s="44">
        <f t="shared" si="1"/>
        <v>319.47731985484705</v>
      </c>
      <c r="Q25" s="9"/>
    </row>
    <row r="26" spans="1:120" ht="16.5" thickBot="1">
      <c r="A26" s="13" t="s">
        <v>10</v>
      </c>
      <c r="B26" s="21"/>
      <c r="C26" s="20"/>
      <c r="D26" s="14">
        <f>SUM(D5,D13,D18,D20,D22,D24)</f>
        <v>15060428</v>
      </c>
      <c r="E26" s="14">
        <f t="shared" ref="E26:N26" si="10">SUM(E5,E13,E18,E20,E22,E24)</f>
        <v>3792170</v>
      </c>
      <c r="F26" s="14">
        <f t="shared" si="10"/>
        <v>1001569</v>
      </c>
      <c r="G26" s="14">
        <f t="shared" si="10"/>
        <v>37501</v>
      </c>
      <c r="H26" s="14">
        <f t="shared" si="10"/>
        <v>0</v>
      </c>
      <c r="I26" s="14">
        <f t="shared" si="10"/>
        <v>1687144</v>
      </c>
      <c r="J26" s="14">
        <f t="shared" si="10"/>
        <v>0</v>
      </c>
      <c r="K26" s="14">
        <f t="shared" si="10"/>
        <v>0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21578812</v>
      </c>
      <c r="P26" s="35">
        <f t="shared" si="1"/>
        <v>2796.6319336443753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157" t="s">
        <v>85</v>
      </c>
      <c r="N28" s="157"/>
      <c r="O28" s="157"/>
      <c r="P28" s="39">
        <v>7716</v>
      </c>
    </row>
    <row r="29" spans="1:120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3008184</v>
      </c>
      <c r="E5" s="24">
        <f t="shared" si="0"/>
        <v>0</v>
      </c>
      <c r="F5" s="24">
        <f t="shared" si="0"/>
        <v>954195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3962379</v>
      </c>
      <c r="P5" s="30">
        <f t="shared" ref="P5:P28" si="1">(O5/P$30)</f>
        <v>516.2708794788274</v>
      </c>
      <c r="Q5" s="6"/>
    </row>
    <row r="6" spans="1:134">
      <c r="A6" s="12"/>
      <c r="B6" s="42">
        <v>511</v>
      </c>
      <c r="C6" s="19" t="s">
        <v>19</v>
      </c>
      <c r="D6" s="43">
        <v>187412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187412</v>
      </c>
      <c r="P6" s="44">
        <f t="shared" si="1"/>
        <v>24.418501628664494</v>
      </c>
      <c r="Q6" s="9"/>
    </row>
    <row r="7" spans="1:134">
      <c r="A7" s="12"/>
      <c r="B7" s="42">
        <v>512</v>
      </c>
      <c r="C7" s="19" t="s">
        <v>20</v>
      </c>
      <c r="D7" s="43">
        <v>817726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817726</v>
      </c>
      <c r="P7" s="44">
        <f t="shared" si="1"/>
        <v>106.54410423452769</v>
      </c>
      <c r="Q7" s="9"/>
    </row>
    <row r="8" spans="1:134">
      <c r="A8" s="12"/>
      <c r="B8" s="42">
        <v>513</v>
      </c>
      <c r="C8" s="19" t="s">
        <v>21</v>
      </c>
      <c r="D8" s="43">
        <v>465674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465674</v>
      </c>
      <c r="P8" s="44">
        <f t="shared" si="1"/>
        <v>60.67413680781759</v>
      </c>
      <c r="Q8" s="9"/>
    </row>
    <row r="9" spans="1:134">
      <c r="A9" s="12"/>
      <c r="B9" s="42">
        <v>514</v>
      </c>
      <c r="C9" s="19" t="s">
        <v>22</v>
      </c>
      <c r="D9" s="43">
        <v>557144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557144</v>
      </c>
      <c r="P9" s="44">
        <f t="shared" si="1"/>
        <v>72.592052117263847</v>
      </c>
      <c r="Q9" s="9"/>
    </row>
    <row r="10" spans="1:134">
      <c r="A10" s="12"/>
      <c r="B10" s="42">
        <v>515</v>
      </c>
      <c r="C10" s="19" t="s">
        <v>23</v>
      </c>
      <c r="D10" s="43">
        <v>561752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561752</v>
      </c>
      <c r="P10" s="44">
        <f t="shared" si="1"/>
        <v>73.19244299674267</v>
      </c>
      <c r="Q10" s="9"/>
    </row>
    <row r="11" spans="1:134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954195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954195</v>
      </c>
      <c r="P11" s="44">
        <f t="shared" si="1"/>
        <v>124.32508143322475</v>
      </c>
      <c r="Q11" s="9"/>
    </row>
    <row r="12" spans="1:134">
      <c r="A12" s="12"/>
      <c r="B12" s="42">
        <v>519</v>
      </c>
      <c r="C12" s="19" t="s">
        <v>25</v>
      </c>
      <c r="D12" s="43">
        <v>418476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418476</v>
      </c>
      <c r="P12" s="44">
        <f t="shared" si="1"/>
        <v>54.52456026058632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8919184</v>
      </c>
      <c r="E13" s="29">
        <f t="shared" si="3"/>
        <v>0</v>
      </c>
      <c r="F13" s="29">
        <f t="shared" si="3"/>
        <v>0</v>
      </c>
      <c r="G13" s="29">
        <f t="shared" si="3"/>
        <v>50200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8" si="4">SUM(D13:N13)</f>
        <v>8969384</v>
      </c>
      <c r="P13" s="41">
        <f t="shared" si="1"/>
        <v>1168.6493811074918</v>
      </c>
      <c r="Q13" s="10"/>
    </row>
    <row r="14" spans="1:134">
      <c r="A14" s="12"/>
      <c r="B14" s="42">
        <v>521</v>
      </c>
      <c r="C14" s="19" t="s">
        <v>27</v>
      </c>
      <c r="D14" s="43">
        <v>2921729</v>
      </c>
      <c r="E14" s="43">
        <v>0</v>
      </c>
      <c r="F14" s="43">
        <v>0</v>
      </c>
      <c r="G14" s="43">
        <v>28093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2949822</v>
      </c>
      <c r="P14" s="44">
        <f t="shared" si="1"/>
        <v>384.34162866449509</v>
      </c>
      <c r="Q14" s="9"/>
    </row>
    <row r="15" spans="1:134">
      <c r="A15" s="12"/>
      <c r="B15" s="42">
        <v>522</v>
      </c>
      <c r="C15" s="19" t="s">
        <v>28</v>
      </c>
      <c r="D15" s="43">
        <v>4172629</v>
      </c>
      <c r="E15" s="43">
        <v>0</v>
      </c>
      <c r="F15" s="43">
        <v>0</v>
      </c>
      <c r="G15" s="43">
        <v>22107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4194736</v>
      </c>
      <c r="P15" s="44">
        <f t="shared" si="1"/>
        <v>546.54540716612382</v>
      </c>
      <c r="Q15" s="9"/>
    </row>
    <row r="16" spans="1:134">
      <c r="A16" s="12"/>
      <c r="B16" s="42">
        <v>524</v>
      </c>
      <c r="C16" s="19" t="s">
        <v>38</v>
      </c>
      <c r="D16" s="43">
        <v>1740750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1740750</v>
      </c>
      <c r="P16" s="44">
        <f t="shared" si="1"/>
        <v>226.80781758957656</v>
      </c>
      <c r="Q16" s="9"/>
    </row>
    <row r="17" spans="1:120">
      <c r="A17" s="12"/>
      <c r="B17" s="42">
        <v>525</v>
      </c>
      <c r="C17" s="19" t="s">
        <v>52</v>
      </c>
      <c r="D17" s="43">
        <v>84076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84076</v>
      </c>
      <c r="P17" s="44">
        <f t="shared" si="1"/>
        <v>10.954527687296418</v>
      </c>
      <c r="Q17" s="9"/>
    </row>
    <row r="18" spans="1:120" ht="15.75">
      <c r="A18" s="26" t="s">
        <v>29</v>
      </c>
      <c r="B18" s="27"/>
      <c r="C18" s="28"/>
      <c r="D18" s="29">
        <f t="shared" ref="D18:N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14895</v>
      </c>
      <c r="H18" s="29">
        <f t="shared" si="5"/>
        <v>0</v>
      </c>
      <c r="I18" s="29">
        <f t="shared" si="5"/>
        <v>1437043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1451938</v>
      </c>
      <c r="P18" s="41">
        <f t="shared" si="1"/>
        <v>189.17758957654723</v>
      </c>
      <c r="Q18" s="10"/>
    </row>
    <row r="19" spans="1:120">
      <c r="A19" s="12"/>
      <c r="B19" s="42">
        <v>534</v>
      </c>
      <c r="C19" s="19" t="s">
        <v>44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1437043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1437043</v>
      </c>
      <c r="P19" s="44">
        <f t="shared" si="1"/>
        <v>187.23687296416938</v>
      </c>
      <c r="Q19" s="9"/>
    </row>
    <row r="20" spans="1:120">
      <c r="A20" s="12"/>
      <c r="B20" s="42">
        <v>539</v>
      </c>
      <c r="C20" s="19" t="s">
        <v>30</v>
      </c>
      <c r="D20" s="43">
        <v>0</v>
      </c>
      <c r="E20" s="43">
        <v>0</v>
      </c>
      <c r="F20" s="43">
        <v>0</v>
      </c>
      <c r="G20" s="43">
        <v>14895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14895</v>
      </c>
      <c r="P20" s="44">
        <f t="shared" si="1"/>
        <v>1.9407166123778501</v>
      </c>
      <c r="Q20" s="9"/>
    </row>
    <row r="21" spans="1:120" ht="15.75">
      <c r="A21" s="26" t="s">
        <v>39</v>
      </c>
      <c r="B21" s="27"/>
      <c r="C21" s="28"/>
      <c r="D21" s="29">
        <f t="shared" ref="D21:N21" si="6">SUM(D22:D22)</f>
        <v>0</v>
      </c>
      <c r="E21" s="29">
        <f t="shared" si="6"/>
        <v>1545571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1545571</v>
      </c>
      <c r="P21" s="41">
        <f t="shared" si="1"/>
        <v>201.37732899022802</v>
      </c>
      <c r="Q21" s="10"/>
    </row>
    <row r="22" spans="1:120">
      <c r="A22" s="12"/>
      <c r="B22" s="42">
        <v>541</v>
      </c>
      <c r="C22" s="19" t="s">
        <v>40</v>
      </c>
      <c r="D22" s="43">
        <v>0</v>
      </c>
      <c r="E22" s="43">
        <v>1545571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1545571</v>
      </c>
      <c r="P22" s="44">
        <f t="shared" si="1"/>
        <v>201.37732899022802</v>
      </c>
      <c r="Q22" s="9"/>
    </row>
    <row r="23" spans="1:120" ht="15.75">
      <c r="A23" s="26" t="s">
        <v>31</v>
      </c>
      <c r="B23" s="27"/>
      <c r="C23" s="28"/>
      <c r="D23" s="29">
        <f t="shared" ref="D23:N23" si="7">SUM(D24:D24)</f>
        <v>453488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453488</v>
      </c>
      <c r="P23" s="41">
        <f t="shared" si="1"/>
        <v>59.086384364820844</v>
      </c>
      <c r="Q23" s="9"/>
    </row>
    <row r="24" spans="1:120">
      <c r="A24" s="12"/>
      <c r="B24" s="42">
        <v>572</v>
      </c>
      <c r="C24" s="19" t="s">
        <v>32</v>
      </c>
      <c r="D24" s="43">
        <v>453488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453488</v>
      </c>
      <c r="P24" s="44">
        <f t="shared" si="1"/>
        <v>59.086384364820844</v>
      </c>
      <c r="Q24" s="9"/>
    </row>
    <row r="25" spans="1:120" ht="15.75">
      <c r="A25" s="26" t="s">
        <v>34</v>
      </c>
      <c r="B25" s="27"/>
      <c r="C25" s="28"/>
      <c r="D25" s="29">
        <f t="shared" ref="D25:N25" si="8">SUM(D26:D27)</f>
        <v>2298507</v>
      </c>
      <c r="E25" s="29">
        <f t="shared" si="8"/>
        <v>0</v>
      </c>
      <c r="F25" s="29">
        <f t="shared" si="8"/>
        <v>7750000</v>
      </c>
      <c r="G25" s="29">
        <f t="shared" si="8"/>
        <v>0</v>
      </c>
      <c r="H25" s="29">
        <f t="shared" si="8"/>
        <v>0</v>
      </c>
      <c r="I25" s="29">
        <f t="shared" si="8"/>
        <v>263917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10312424</v>
      </c>
      <c r="P25" s="41">
        <f t="shared" si="1"/>
        <v>1343.6383061889251</v>
      </c>
      <c r="Q25" s="9"/>
    </row>
    <row r="26" spans="1:120">
      <c r="A26" s="12"/>
      <c r="B26" s="42">
        <v>581</v>
      </c>
      <c r="C26" s="19" t="s">
        <v>81</v>
      </c>
      <c r="D26" s="43">
        <v>2298507</v>
      </c>
      <c r="E26" s="43">
        <v>0</v>
      </c>
      <c r="F26" s="43">
        <v>0</v>
      </c>
      <c r="G26" s="43">
        <v>0</v>
      </c>
      <c r="H26" s="43">
        <v>0</v>
      </c>
      <c r="I26" s="43">
        <v>263917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2562424</v>
      </c>
      <c r="P26" s="44">
        <f t="shared" si="1"/>
        <v>333.86631921824102</v>
      </c>
      <c r="Q26" s="9"/>
    </row>
    <row r="27" spans="1:120" ht="15.75" thickBot="1">
      <c r="A27" s="12"/>
      <c r="B27" s="42">
        <v>585</v>
      </c>
      <c r="C27" s="19" t="s">
        <v>82</v>
      </c>
      <c r="D27" s="43">
        <v>0</v>
      </c>
      <c r="E27" s="43">
        <v>0</v>
      </c>
      <c r="F27" s="43">
        <v>7750000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7750000</v>
      </c>
      <c r="P27" s="44">
        <f t="shared" si="1"/>
        <v>1009.771986970684</v>
      </c>
      <c r="Q27" s="9"/>
    </row>
    <row r="28" spans="1:120" ht="16.5" thickBot="1">
      <c r="A28" s="13" t="s">
        <v>10</v>
      </c>
      <c r="B28" s="21"/>
      <c r="C28" s="20"/>
      <c r="D28" s="14">
        <f>SUM(D5,D13,D18,D21,D23,D25)</f>
        <v>14679363</v>
      </c>
      <c r="E28" s="14">
        <f t="shared" ref="E28:N28" si="9">SUM(E5,E13,E18,E21,E23,E25)</f>
        <v>1545571</v>
      </c>
      <c r="F28" s="14">
        <f t="shared" si="9"/>
        <v>8704195</v>
      </c>
      <c r="G28" s="14">
        <f t="shared" si="9"/>
        <v>65095</v>
      </c>
      <c r="H28" s="14">
        <f t="shared" si="9"/>
        <v>0</v>
      </c>
      <c r="I28" s="14">
        <f t="shared" si="9"/>
        <v>1700960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4"/>
        <v>26695184</v>
      </c>
      <c r="P28" s="35">
        <f t="shared" si="1"/>
        <v>3478.1998697068402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57" t="s">
        <v>83</v>
      </c>
      <c r="N30" s="157"/>
      <c r="O30" s="157"/>
      <c r="P30" s="39">
        <v>7675</v>
      </c>
    </row>
    <row r="31" spans="1:120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59" t="s">
        <v>42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2740965</v>
      </c>
      <c r="E5" s="24">
        <f t="shared" si="0"/>
        <v>0</v>
      </c>
      <c r="F5" s="24">
        <f t="shared" si="0"/>
        <v>905967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3646932</v>
      </c>
      <c r="O5" s="30">
        <f t="shared" ref="O5:O27" si="1">(N5/O$29)</f>
        <v>468.3960955561264</v>
      </c>
      <c r="P5" s="6"/>
    </row>
    <row r="6" spans="1:133">
      <c r="A6" s="12"/>
      <c r="B6" s="42">
        <v>511</v>
      </c>
      <c r="C6" s="19" t="s">
        <v>19</v>
      </c>
      <c r="D6" s="43">
        <v>184398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184398</v>
      </c>
      <c r="O6" s="44">
        <f t="shared" si="1"/>
        <v>23.683277677883382</v>
      </c>
      <c r="P6" s="9"/>
    </row>
    <row r="7" spans="1:133">
      <c r="A7" s="12"/>
      <c r="B7" s="42">
        <v>512</v>
      </c>
      <c r="C7" s="19" t="s">
        <v>20</v>
      </c>
      <c r="D7" s="43">
        <v>812496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812496</v>
      </c>
      <c r="O7" s="44">
        <f t="shared" si="1"/>
        <v>104.35345491908554</v>
      </c>
      <c r="P7" s="9"/>
    </row>
    <row r="8" spans="1:133">
      <c r="A8" s="12"/>
      <c r="B8" s="42">
        <v>513</v>
      </c>
      <c r="C8" s="19" t="s">
        <v>21</v>
      </c>
      <c r="D8" s="43">
        <v>430754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430754</v>
      </c>
      <c r="O8" s="44">
        <f t="shared" si="1"/>
        <v>55.324171590033394</v>
      </c>
      <c r="P8" s="9"/>
    </row>
    <row r="9" spans="1:133">
      <c r="A9" s="12"/>
      <c r="B9" s="42">
        <v>514</v>
      </c>
      <c r="C9" s="19" t="s">
        <v>22</v>
      </c>
      <c r="D9" s="43">
        <v>512359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512359</v>
      </c>
      <c r="O9" s="44">
        <f t="shared" si="1"/>
        <v>65.805163113280244</v>
      </c>
      <c r="P9" s="9"/>
    </row>
    <row r="10" spans="1:133">
      <c r="A10" s="12"/>
      <c r="B10" s="42">
        <v>515</v>
      </c>
      <c r="C10" s="19" t="s">
        <v>23</v>
      </c>
      <c r="D10" s="43">
        <v>481210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481210</v>
      </c>
      <c r="O10" s="44">
        <f t="shared" si="1"/>
        <v>61.80452093501156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905967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905967</v>
      </c>
      <c r="O11" s="44">
        <f t="shared" si="1"/>
        <v>116.3584639095813</v>
      </c>
      <c r="P11" s="9"/>
    </row>
    <row r="12" spans="1:133">
      <c r="A12" s="12"/>
      <c r="B12" s="42">
        <v>519</v>
      </c>
      <c r="C12" s="19" t="s">
        <v>55</v>
      </c>
      <c r="D12" s="43">
        <v>319748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319748</v>
      </c>
      <c r="O12" s="44">
        <f t="shared" si="1"/>
        <v>41.067043411250964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7804655</v>
      </c>
      <c r="E13" s="29">
        <f t="shared" si="3"/>
        <v>0</v>
      </c>
      <c r="F13" s="29">
        <f t="shared" si="3"/>
        <v>0</v>
      </c>
      <c r="G13" s="29">
        <f t="shared" si="3"/>
        <v>5818</v>
      </c>
      <c r="H13" s="29">
        <f t="shared" si="3"/>
        <v>0</v>
      </c>
      <c r="I13" s="29">
        <f t="shared" si="3"/>
        <v>16267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200456</v>
      </c>
      <c r="N13" s="40">
        <f t="shared" ref="N13:N27" si="4">SUM(D13:M13)</f>
        <v>8027196</v>
      </c>
      <c r="O13" s="41">
        <f t="shared" si="1"/>
        <v>1030.9781659388645</v>
      </c>
      <c r="P13" s="10"/>
    </row>
    <row r="14" spans="1:133">
      <c r="A14" s="12"/>
      <c r="B14" s="42">
        <v>521</v>
      </c>
      <c r="C14" s="19" t="s">
        <v>27</v>
      </c>
      <c r="D14" s="43">
        <v>2899711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2899711</v>
      </c>
      <c r="O14" s="44">
        <f t="shared" si="1"/>
        <v>372.42627793475469</v>
      </c>
      <c r="P14" s="9"/>
    </row>
    <row r="15" spans="1:133">
      <c r="A15" s="12"/>
      <c r="B15" s="42">
        <v>522</v>
      </c>
      <c r="C15" s="19" t="s">
        <v>28</v>
      </c>
      <c r="D15" s="43">
        <v>3631209</v>
      </c>
      <c r="E15" s="43">
        <v>0</v>
      </c>
      <c r="F15" s="43">
        <v>0</v>
      </c>
      <c r="G15" s="43">
        <v>5818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200456</v>
      </c>
      <c r="N15" s="43">
        <f t="shared" si="4"/>
        <v>3837483</v>
      </c>
      <c r="O15" s="44">
        <f t="shared" si="1"/>
        <v>492.86963781145647</v>
      </c>
      <c r="P15" s="9"/>
    </row>
    <row r="16" spans="1:133">
      <c r="A16" s="12"/>
      <c r="B16" s="42">
        <v>524</v>
      </c>
      <c r="C16" s="19" t="s">
        <v>38</v>
      </c>
      <c r="D16" s="43">
        <v>1250309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1250309</v>
      </c>
      <c r="O16" s="44">
        <f t="shared" si="1"/>
        <v>160.58425378885178</v>
      </c>
      <c r="P16" s="9"/>
    </row>
    <row r="17" spans="1:119">
      <c r="A17" s="12"/>
      <c r="B17" s="42">
        <v>525</v>
      </c>
      <c r="C17" s="19" t="s">
        <v>52</v>
      </c>
      <c r="D17" s="43">
        <v>23426</v>
      </c>
      <c r="E17" s="43">
        <v>0</v>
      </c>
      <c r="F17" s="43">
        <v>0</v>
      </c>
      <c r="G17" s="43">
        <v>0</v>
      </c>
      <c r="H17" s="43">
        <v>0</v>
      </c>
      <c r="I17" s="43">
        <v>16267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39693</v>
      </c>
      <c r="O17" s="44">
        <f t="shared" si="1"/>
        <v>5.0979964038016954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SUM(D19:D20)</f>
        <v>0</v>
      </c>
      <c r="E18" s="29">
        <f t="shared" si="5"/>
        <v>0</v>
      </c>
      <c r="F18" s="29">
        <f t="shared" si="5"/>
        <v>0</v>
      </c>
      <c r="G18" s="29">
        <f t="shared" si="5"/>
        <v>6250</v>
      </c>
      <c r="H18" s="29">
        <f t="shared" si="5"/>
        <v>0</v>
      </c>
      <c r="I18" s="29">
        <f t="shared" si="5"/>
        <v>1419210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1425460</v>
      </c>
      <c r="O18" s="41">
        <f t="shared" si="1"/>
        <v>183.07988697662472</v>
      </c>
      <c r="P18" s="10"/>
    </row>
    <row r="19" spans="1:119">
      <c r="A19" s="12"/>
      <c r="B19" s="42">
        <v>534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1419210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1419210</v>
      </c>
      <c r="O19" s="44">
        <f t="shared" si="1"/>
        <v>182.27716414076548</v>
      </c>
      <c r="P19" s="9"/>
    </row>
    <row r="20" spans="1:119">
      <c r="A20" s="12"/>
      <c r="B20" s="42">
        <v>539</v>
      </c>
      <c r="C20" s="19" t="s">
        <v>30</v>
      </c>
      <c r="D20" s="43">
        <v>0</v>
      </c>
      <c r="E20" s="43">
        <v>0</v>
      </c>
      <c r="F20" s="43">
        <v>0</v>
      </c>
      <c r="G20" s="43">
        <v>6250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6250</v>
      </c>
      <c r="O20" s="44">
        <f t="shared" si="1"/>
        <v>0.80272283585923454</v>
      </c>
      <c r="P20" s="9"/>
    </row>
    <row r="21" spans="1:119" ht="15.75">
      <c r="A21" s="26" t="s">
        <v>39</v>
      </c>
      <c r="B21" s="27"/>
      <c r="C21" s="28"/>
      <c r="D21" s="29">
        <f t="shared" ref="D21:M21" si="6">SUM(D22:D22)</f>
        <v>0</v>
      </c>
      <c r="E21" s="29">
        <f t="shared" si="6"/>
        <v>1310239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1310239</v>
      </c>
      <c r="O21" s="41">
        <f t="shared" si="1"/>
        <v>168.28140251733882</v>
      </c>
      <c r="P21" s="10"/>
    </row>
    <row r="22" spans="1:119">
      <c r="A22" s="12"/>
      <c r="B22" s="42">
        <v>541</v>
      </c>
      <c r="C22" s="19" t="s">
        <v>57</v>
      </c>
      <c r="D22" s="43">
        <v>0</v>
      </c>
      <c r="E22" s="43">
        <v>1310239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1310239</v>
      </c>
      <c r="O22" s="44">
        <f t="shared" si="1"/>
        <v>168.28140251733882</v>
      </c>
      <c r="P22" s="9"/>
    </row>
    <row r="23" spans="1:119" ht="15.75">
      <c r="A23" s="26" t="s">
        <v>31</v>
      </c>
      <c r="B23" s="27"/>
      <c r="C23" s="28"/>
      <c r="D23" s="29">
        <f t="shared" ref="D23:M23" si="7">SUM(D24:D24)</f>
        <v>407634</v>
      </c>
      <c r="E23" s="29">
        <f t="shared" si="7"/>
        <v>0</v>
      </c>
      <c r="F23" s="29">
        <f t="shared" si="7"/>
        <v>0</v>
      </c>
      <c r="G23" s="29">
        <f t="shared" si="7"/>
        <v>60720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468354</v>
      </c>
      <c r="O23" s="41">
        <f t="shared" si="1"/>
        <v>60.153352170562549</v>
      </c>
      <c r="P23" s="9"/>
    </row>
    <row r="24" spans="1:119">
      <c r="A24" s="12"/>
      <c r="B24" s="42">
        <v>572</v>
      </c>
      <c r="C24" s="19" t="s">
        <v>58</v>
      </c>
      <c r="D24" s="43">
        <v>407634</v>
      </c>
      <c r="E24" s="43">
        <v>0</v>
      </c>
      <c r="F24" s="43">
        <v>0</v>
      </c>
      <c r="G24" s="43">
        <v>60720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468354</v>
      </c>
      <c r="O24" s="44">
        <f t="shared" si="1"/>
        <v>60.153352170562549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SUM(D26:D26)</f>
        <v>2618208</v>
      </c>
      <c r="E25" s="29">
        <f t="shared" si="8"/>
        <v>0</v>
      </c>
      <c r="F25" s="29">
        <f t="shared" si="8"/>
        <v>29868</v>
      </c>
      <c r="G25" s="29">
        <f t="shared" si="8"/>
        <v>0</v>
      </c>
      <c r="H25" s="29">
        <f t="shared" si="8"/>
        <v>0</v>
      </c>
      <c r="I25" s="29">
        <f t="shared" si="8"/>
        <v>251160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2899236</v>
      </c>
      <c r="O25" s="41">
        <f t="shared" si="1"/>
        <v>372.36527099922938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2618208</v>
      </c>
      <c r="E26" s="43">
        <v>0</v>
      </c>
      <c r="F26" s="43">
        <v>29868</v>
      </c>
      <c r="G26" s="43">
        <v>0</v>
      </c>
      <c r="H26" s="43">
        <v>0</v>
      </c>
      <c r="I26" s="43">
        <v>251160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2899236</v>
      </c>
      <c r="O26" s="44">
        <f t="shared" si="1"/>
        <v>372.36527099922938</v>
      </c>
      <c r="P26" s="9"/>
    </row>
    <row r="27" spans="1:119" ht="16.5" thickBot="1">
      <c r="A27" s="13" t="s">
        <v>10</v>
      </c>
      <c r="B27" s="21"/>
      <c r="C27" s="20"/>
      <c r="D27" s="14">
        <f>SUM(D5,D13,D18,D21,D23,D25)</f>
        <v>13571462</v>
      </c>
      <c r="E27" s="14">
        <f t="shared" ref="E27:M27" si="9">SUM(E5,E13,E18,E21,E23,E25)</f>
        <v>1310239</v>
      </c>
      <c r="F27" s="14">
        <f t="shared" si="9"/>
        <v>935835</v>
      </c>
      <c r="G27" s="14">
        <f t="shared" si="9"/>
        <v>72788</v>
      </c>
      <c r="H27" s="14">
        <f t="shared" si="9"/>
        <v>0</v>
      </c>
      <c r="I27" s="14">
        <f t="shared" si="9"/>
        <v>1686637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200456</v>
      </c>
      <c r="N27" s="14">
        <f t="shared" si="4"/>
        <v>17777417</v>
      </c>
      <c r="O27" s="35">
        <f t="shared" si="1"/>
        <v>2283.2541741587465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76</v>
      </c>
      <c r="M29" s="157"/>
      <c r="N29" s="157"/>
      <c r="O29" s="39">
        <v>7786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2527180</v>
      </c>
      <c r="E5" s="24">
        <f t="shared" si="0"/>
        <v>0</v>
      </c>
      <c r="F5" s="24">
        <f t="shared" si="0"/>
        <v>984397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3511577</v>
      </c>
      <c r="O5" s="30">
        <f t="shared" ref="O5:O25" si="1">(N5/O$27)</f>
        <v>455.81217549325027</v>
      </c>
      <c r="P5" s="6"/>
    </row>
    <row r="6" spans="1:133">
      <c r="A6" s="12"/>
      <c r="B6" s="42">
        <v>511</v>
      </c>
      <c r="C6" s="19" t="s">
        <v>19</v>
      </c>
      <c r="D6" s="43">
        <v>173851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173851</v>
      </c>
      <c r="O6" s="44">
        <f t="shared" si="1"/>
        <v>22.566329179646935</v>
      </c>
      <c r="P6" s="9"/>
    </row>
    <row r="7" spans="1:133">
      <c r="A7" s="12"/>
      <c r="B7" s="42">
        <v>512</v>
      </c>
      <c r="C7" s="19" t="s">
        <v>20</v>
      </c>
      <c r="D7" s="43">
        <v>759063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759063</v>
      </c>
      <c r="O7" s="44">
        <f t="shared" si="1"/>
        <v>98.528426791277255</v>
      </c>
      <c r="P7" s="9"/>
    </row>
    <row r="8" spans="1:133">
      <c r="A8" s="12"/>
      <c r="B8" s="42">
        <v>513</v>
      </c>
      <c r="C8" s="19" t="s">
        <v>21</v>
      </c>
      <c r="D8" s="43">
        <v>439039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439039</v>
      </c>
      <c r="O8" s="44">
        <f t="shared" si="1"/>
        <v>56.988447559709243</v>
      </c>
      <c r="P8" s="9"/>
    </row>
    <row r="9" spans="1:133">
      <c r="A9" s="12"/>
      <c r="B9" s="42">
        <v>514</v>
      </c>
      <c r="C9" s="19" t="s">
        <v>22</v>
      </c>
      <c r="D9" s="43">
        <v>436597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436597</v>
      </c>
      <c r="O9" s="44">
        <f t="shared" si="1"/>
        <v>56.671469366562825</v>
      </c>
      <c r="P9" s="9"/>
    </row>
    <row r="10" spans="1:133">
      <c r="A10" s="12"/>
      <c r="B10" s="42">
        <v>515</v>
      </c>
      <c r="C10" s="19" t="s">
        <v>23</v>
      </c>
      <c r="D10" s="43">
        <v>392354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392354</v>
      </c>
      <c r="O10" s="44">
        <f t="shared" si="1"/>
        <v>50.928608515057114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984397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984397</v>
      </c>
      <c r="O11" s="44">
        <f t="shared" si="1"/>
        <v>127.77738836967809</v>
      </c>
      <c r="P11" s="9"/>
    </row>
    <row r="12" spans="1:133">
      <c r="A12" s="12"/>
      <c r="B12" s="42">
        <v>519</v>
      </c>
      <c r="C12" s="19" t="s">
        <v>55</v>
      </c>
      <c r="D12" s="43">
        <v>326276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326276</v>
      </c>
      <c r="O12" s="44">
        <f t="shared" si="1"/>
        <v>42.351505711318794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7355708</v>
      </c>
      <c r="E13" s="29">
        <f t="shared" si="3"/>
        <v>0</v>
      </c>
      <c r="F13" s="29">
        <f t="shared" si="3"/>
        <v>0</v>
      </c>
      <c r="G13" s="29">
        <f t="shared" si="3"/>
        <v>147666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194862</v>
      </c>
      <c r="N13" s="40">
        <f t="shared" ref="N13:N25" si="4">SUM(D13:M13)</f>
        <v>7698236</v>
      </c>
      <c r="O13" s="41">
        <f t="shared" si="1"/>
        <v>999.25181723779849</v>
      </c>
      <c r="P13" s="10"/>
    </row>
    <row r="14" spans="1:133">
      <c r="A14" s="12"/>
      <c r="B14" s="42">
        <v>521</v>
      </c>
      <c r="C14" s="19" t="s">
        <v>27</v>
      </c>
      <c r="D14" s="43">
        <v>2722974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2722974</v>
      </c>
      <c r="O14" s="44">
        <f t="shared" si="1"/>
        <v>353.44937694704049</v>
      </c>
      <c r="P14" s="9"/>
    </row>
    <row r="15" spans="1:133">
      <c r="A15" s="12"/>
      <c r="B15" s="42">
        <v>522</v>
      </c>
      <c r="C15" s="19" t="s">
        <v>28</v>
      </c>
      <c r="D15" s="43">
        <v>3573638</v>
      </c>
      <c r="E15" s="43">
        <v>0</v>
      </c>
      <c r="F15" s="43">
        <v>0</v>
      </c>
      <c r="G15" s="43">
        <v>147666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194862</v>
      </c>
      <c r="N15" s="43">
        <f t="shared" si="4"/>
        <v>3916166</v>
      </c>
      <c r="O15" s="44">
        <f t="shared" si="1"/>
        <v>508.32892004153689</v>
      </c>
      <c r="P15" s="9"/>
    </row>
    <row r="16" spans="1:133">
      <c r="A16" s="12"/>
      <c r="B16" s="42">
        <v>524</v>
      </c>
      <c r="C16" s="19" t="s">
        <v>38</v>
      </c>
      <c r="D16" s="43">
        <v>1059096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1059096</v>
      </c>
      <c r="O16" s="44">
        <f t="shared" si="1"/>
        <v>137.4735202492212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1515255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1515255</v>
      </c>
      <c r="O17" s="41">
        <f t="shared" si="1"/>
        <v>196.68419003115264</v>
      </c>
      <c r="P17" s="10"/>
    </row>
    <row r="18" spans="1:119">
      <c r="A18" s="12"/>
      <c r="B18" s="42">
        <v>534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1515255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1515255</v>
      </c>
      <c r="O18" s="44">
        <f t="shared" si="1"/>
        <v>196.68419003115264</v>
      </c>
      <c r="P18" s="9"/>
    </row>
    <row r="19" spans="1:119" ht="15.75">
      <c r="A19" s="26" t="s">
        <v>39</v>
      </c>
      <c r="B19" s="27"/>
      <c r="C19" s="28"/>
      <c r="D19" s="29">
        <f t="shared" ref="D19:M19" si="6">SUM(D20:D20)</f>
        <v>0</v>
      </c>
      <c r="E19" s="29">
        <f t="shared" si="6"/>
        <v>917816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917816</v>
      </c>
      <c r="O19" s="41">
        <f t="shared" si="1"/>
        <v>119.134994807892</v>
      </c>
      <c r="P19" s="10"/>
    </row>
    <row r="20" spans="1:119">
      <c r="A20" s="12"/>
      <c r="B20" s="42">
        <v>541</v>
      </c>
      <c r="C20" s="19" t="s">
        <v>57</v>
      </c>
      <c r="D20" s="43">
        <v>0</v>
      </c>
      <c r="E20" s="43">
        <v>917816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917816</v>
      </c>
      <c r="O20" s="44">
        <f t="shared" si="1"/>
        <v>119.134994807892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SUM(D22:D22)</f>
        <v>386701</v>
      </c>
      <c r="E21" s="29">
        <f t="shared" si="7"/>
        <v>0</v>
      </c>
      <c r="F21" s="29">
        <f t="shared" si="7"/>
        <v>0</v>
      </c>
      <c r="G21" s="29">
        <f t="shared" si="7"/>
        <v>10533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397234</v>
      </c>
      <c r="O21" s="41">
        <f t="shared" si="1"/>
        <v>51.562045690550363</v>
      </c>
      <c r="P21" s="9"/>
    </row>
    <row r="22" spans="1:119">
      <c r="A22" s="12"/>
      <c r="B22" s="42">
        <v>572</v>
      </c>
      <c r="C22" s="19" t="s">
        <v>58</v>
      </c>
      <c r="D22" s="43">
        <v>386701</v>
      </c>
      <c r="E22" s="43">
        <v>0</v>
      </c>
      <c r="F22" s="43">
        <v>0</v>
      </c>
      <c r="G22" s="43">
        <v>10533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397234</v>
      </c>
      <c r="O22" s="44">
        <f t="shared" si="1"/>
        <v>51.562045690550363</v>
      </c>
      <c r="P22" s="9"/>
    </row>
    <row r="23" spans="1:119" ht="15.75">
      <c r="A23" s="26" t="s">
        <v>59</v>
      </c>
      <c r="B23" s="27"/>
      <c r="C23" s="28"/>
      <c r="D23" s="29">
        <f t="shared" ref="D23:M23" si="8">SUM(D24:D24)</f>
        <v>2384897</v>
      </c>
      <c r="E23" s="29">
        <f t="shared" si="8"/>
        <v>0</v>
      </c>
      <c r="F23" s="29">
        <f t="shared" si="8"/>
        <v>117253</v>
      </c>
      <c r="G23" s="29">
        <f t="shared" si="8"/>
        <v>0</v>
      </c>
      <c r="H23" s="29">
        <f t="shared" si="8"/>
        <v>0</v>
      </c>
      <c r="I23" s="29">
        <f t="shared" si="8"/>
        <v>258313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2760463</v>
      </c>
      <c r="O23" s="41">
        <f t="shared" si="1"/>
        <v>358.31555036344758</v>
      </c>
      <c r="P23" s="9"/>
    </row>
    <row r="24" spans="1:119" ht="15.75" thickBot="1">
      <c r="A24" s="12"/>
      <c r="B24" s="42">
        <v>581</v>
      </c>
      <c r="C24" s="19" t="s">
        <v>60</v>
      </c>
      <c r="D24" s="43">
        <v>2384897</v>
      </c>
      <c r="E24" s="43">
        <v>0</v>
      </c>
      <c r="F24" s="43">
        <v>117253</v>
      </c>
      <c r="G24" s="43">
        <v>0</v>
      </c>
      <c r="H24" s="43">
        <v>0</v>
      </c>
      <c r="I24" s="43">
        <v>258313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2760463</v>
      </c>
      <c r="O24" s="44">
        <f t="shared" si="1"/>
        <v>358.31555036344758</v>
      </c>
      <c r="P24" s="9"/>
    </row>
    <row r="25" spans="1:119" ht="16.5" thickBot="1">
      <c r="A25" s="13" t="s">
        <v>10</v>
      </c>
      <c r="B25" s="21"/>
      <c r="C25" s="20"/>
      <c r="D25" s="14">
        <f>SUM(D5,D13,D17,D19,D21,D23)</f>
        <v>12654486</v>
      </c>
      <c r="E25" s="14">
        <f t="shared" ref="E25:M25" si="9">SUM(E5,E13,E17,E19,E21,E23)</f>
        <v>917816</v>
      </c>
      <c r="F25" s="14">
        <f t="shared" si="9"/>
        <v>1101650</v>
      </c>
      <c r="G25" s="14">
        <f t="shared" si="9"/>
        <v>158199</v>
      </c>
      <c r="H25" s="14">
        <f t="shared" si="9"/>
        <v>0</v>
      </c>
      <c r="I25" s="14">
        <f t="shared" si="9"/>
        <v>1773568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194862</v>
      </c>
      <c r="N25" s="14">
        <f t="shared" si="4"/>
        <v>16800581</v>
      </c>
      <c r="O25" s="35">
        <f t="shared" si="1"/>
        <v>2180.7607736240916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74</v>
      </c>
      <c r="M27" s="157"/>
      <c r="N27" s="157"/>
      <c r="O27" s="39">
        <v>7704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2660172</v>
      </c>
      <c r="E5" s="24">
        <f t="shared" si="0"/>
        <v>0</v>
      </c>
      <c r="F5" s="24">
        <f t="shared" si="0"/>
        <v>968483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3628655</v>
      </c>
      <c r="O5" s="30">
        <f t="shared" ref="O5:O26" si="1">(N5/O$28)</f>
        <v>470.88697119127954</v>
      </c>
      <c r="P5" s="6"/>
    </row>
    <row r="6" spans="1:133">
      <c r="A6" s="12"/>
      <c r="B6" s="42">
        <v>511</v>
      </c>
      <c r="C6" s="19" t="s">
        <v>19</v>
      </c>
      <c r="D6" s="43">
        <v>147363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147363</v>
      </c>
      <c r="O6" s="44">
        <f t="shared" si="1"/>
        <v>19.12315079159097</v>
      </c>
      <c r="P6" s="9"/>
    </row>
    <row r="7" spans="1:133">
      <c r="A7" s="12"/>
      <c r="B7" s="42">
        <v>512</v>
      </c>
      <c r="C7" s="19" t="s">
        <v>20</v>
      </c>
      <c r="D7" s="43">
        <v>724330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724330</v>
      </c>
      <c r="O7" s="44">
        <f t="shared" si="1"/>
        <v>93.995587853620549</v>
      </c>
      <c r="P7" s="9"/>
    </row>
    <row r="8" spans="1:133">
      <c r="A8" s="12"/>
      <c r="B8" s="42">
        <v>513</v>
      </c>
      <c r="C8" s="19" t="s">
        <v>21</v>
      </c>
      <c r="D8" s="43">
        <v>435714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435714</v>
      </c>
      <c r="O8" s="44">
        <f t="shared" si="1"/>
        <v>56.542174928627041</v>
      </c>
      <c r="P8" s="9"/>
    </row>
    <row r="9" spans="1:133">
      <c r="A9" s="12"/>
      <c r="B9" s="42">
        <v>514</v>
      </c>
      <c r="C9" s="19" t="s">
        <v>22</v>
      </c>
      <c r="D9" s="43">
        <v>646917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646917</v>
      </c>
      <c r="O9" s="44">
        <f t="shared" si="1"/>
        <v>83.949779392681023</v>
      </c>
      <c r="P9" s="9"/>
    </row>
    <row r="10" spans="1:133">
      <c r="A10" s="12"/>
      <c r="B10" s="42">
        <v>515</v>
      </c>
      <c r="C10" s="19" t="s">
        <v>23</v>
      </c>
      <c r="D10" s="43">
        <v>350313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350313</v>
      </c>
      <c r="O10" s="44">
        <f t="shared" si="1"/>
        <v>45.459771606540357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968483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968483</v>
      </c>
      <c r="O11" s="44">
        <f t="shared" si="1"/>
        <v>125.67908123540099</v>
      </c>
      <c r="P11" s="9"/>
    </row>
    <row r="12" spans="1:133">
      <c r="A12" s="12"/>
      <c r="B12" s="42">
        <v>519</v>
      </c>
      <c r="C12" s="19" t="s">
        <v>55</v>
      </c>
      <c r="D12" s="43">
        <v>355535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355535</v>
      </c>
      <c r="O12" s="44">
        <f t="shared" si="1"/>
        <v>46.137425382818584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6922448</v>
      </c>
      <c r="E13" s="29">
        <f t="shared" si="3"/>
        <v>0</v>
      </c>
      <c r="F13" s="29">
        <f t="shared" si="3"/>
        <v>0</v>
      </c>
      <c r="G13" s="29">
        <f t="shared" si="3"/>
        <v>292486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146902</v>
      </c>
      <c r="N13" s="40">
        <f t="shared" ref="N13:N26" si="4">SUM(D13:M13)</f>
        <v>7361836</v>
      </c>
      <c r="O13" s="41">
        <f t="shared" si="1"/>
        <v>955.3381780430833</v>
      </c>
      <c r="P13" s="10"/>
    </row>
    <row r="14" spans="1:133">
      <c r="A14" s="12"/>
      <c r="B14" s="42">
        <v>521</v>
      </c>
      <c r="C14" s="19" t="s">
        <v>27</v>
      </c>
      <c r="D14" s="43">
        <v>2607035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2607035</v>
      </c>
      <c r="O14" s="44">
        <f t="shared" si="1"/>
        <v>338.31235400986242</v>
      </c>
      <c r="P14" s="9"/>
    </row>
    <row r="15" spans="1:133">
      <c r="A15" s="12"/>
      <c r="B15" s="42">
        <v>522</v>
      </c>
      <c r="C15" s="19" t="s">
        <v>28</v>
      </c>
      <c r="D15" s="43">
        <v>3407455</v>
      </c>
      <c r="E15" s="43">
        <v>0</v>
      </c>
      <c r="F15" s="43">
        <v>0</v>
      </c>
      <c r="G15" s="43">
        <v>292486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146902</v>
      </c>
      <c r="N15" s="43">
        <f t="shared" si="4"/>
        <v>3846843</v>
      </c>
      <c r="O15" s="44">
        <f t="shared" si="1"/>
        <v>499.20101219828706</v>
      </c>
      <c r="P15" s="9"/>
    </row>
    <row r="16" spans="1:133">
      <c r="A16" s="12"/>
      <c r="B16" s="42">
        <v>524</v>
      </c>
      <c r="C16" s="19" t="s">
        <v>38</v>
      </c>
      <c r="D16" s="43">
        <v>907958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907958</v>
      </c>
      <c r="O16" s="44">
        <f t="shared" si="1"/>
        <v>117.82481183493381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7489</v>
      </c>
      <c r="H17" s="29">
        <f t="shared" si="5"/>
        <v>0</v>
      </c>
      <c r="I17" s="29">
        <f t="shared" si="5"/>
        <v>5012880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5020369</v>
      </c>
      <c r="O17" s="41">
        <f t="shared" si="1"/>
        <v>651.48832078899557</v>
      </c>
      <c r="P17" s="10"/>
    </row>
    <row r="18" spans="1:119">
      <c r="A18" s="12"/>
      <c r="B18" s="42">
        <v>534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5012880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5012880</v>
      </c>
      <c r="O18" s="44">
        <f t="shared" si="1"/>
        <v>650.51648066441737</v>
      </c>
      <c r="P18" s="9"/>
    </row>
    <row r="19" spans="1:119">
      <c r="A19" s="12"/>
      <c r="B19" s="42">
        <v>539</v>
      </c>
      <c r="C19" s="19" t="s">
        <v>30</v>
      </c>
      <c r="D19" s="43">
        <v>0</v>
      </c>
      <c r="E19" s="43">
        <v>0</v>
      </c>
      <c r="F19" s="43">
        <v>0</v>
      </c>
      <c r="G19" s="43">
        <v>7489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7489</v>
      </c>
      <c r="O19" s="44">
        <f t="shared" si="1"/>
        <v>0.97184012457825075</v>
      </c>
      <c r="P19" s="9"/>
    </row>
    <row r="20" spans="1:119" ht="15.75">
      <c r="A20" s="26" t="s">
        <v>39</v>
      </c>
      <c r="B20" s="27"/>
      <c r="C20" s="28"/>
      <c r="D20" s="29">
        <f t="shared" ref="D20:M20" si="6">SUM(D21:D21)</f>
        <v>0</v>
      </c>
      <c r="E20" s="29">
        <f t="shared" si="6"/>
        <v>1863616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1863616</v>
      </c>
      <c r="O20" s="41">
        <f t="shared" si="1"/>
        <v>241.83960550220607</v>
      </c>
      <c r="P20" s="10"/>
    </row>
    <row r="21" spans="1:119">
      <c r="A21" s="12"/>
      <c r="B21" s="42">
        <v>541</v>
      </c>
      <c r="C21" s="19" t="s">
        <v>57</v>
      </c>
      <c r="D21" s="43">
        <v>0</v>
      </c>
      <c r="E21" s="43">
        <v>1863616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1863616</v>
      </c>
      <c r="O21" s="44">
        <f t="shared" si="1"/>
        <v>241.83960550220607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408985</v>
      </c>
      <c r="E22" s="29">
        <f t="shared" si="7"/>
        <v>0</v>
      </c>
      <c r="F22" s="29">
        <f t="shared" si="7"/>
        <v>0</v>
      </c>
      <c r="G22" s="29">
        <f t="shared" si="7"/>
        <v>53365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462350</v>
      </c>
      <c r="O22" s="41">
        <f t="shared" si="1"/>
        <v>59.998702309888401</v>
      </c>
      <c r="P22" s="9"/>
    </row>
    <row r="23" spans="1:119">
      <c r="A23" s="12"/>
      <c r="B23" s="42">
        <v>572</v>
      </c>
      <c r="C23" s="19" t="s">
        <v>58</v>
      </c>
      <c r="D23" s="43">
        <v>408985</v>
      </c>
      <c r="E23" s="43">
        <v>0</v>
      </c>
      <c r="F23" s="43">
        <v>0</v>
      </c>
      <c r="G23" s="43">
        <v>53365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462350</v>
      </c>
      <c r="O23" s="44">
        <f t="shared" si="1"/>
        <v>59.998702309888401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SUM(D25:D25)</f>
        <v>2435533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225765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36049</v>
      </c>
      <c r="N24" s="29">
        <f t="shared" si="4"/>
        <v>2697347</v>
      </c>
      <c r="O24" s="41">
        <f t="shared" si="1"/>
        <v>350.03205294575656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2435533</v>
      </c>
      <c r="E25" s="43">
        <v>0</v>
      </c>
      <c r="F25" s="43">
        <v>0</v>
      </c>
      <c r="G25" s="43">
        <v>0</v>
      </c>
      <c r="H25" s="43">
        <v>0</v>
      </c>
      <c r="I25" s="43">
        <v>225765</v>
      </c>
      <c r="J25" s="43">
        <v>0</v>
      </c>
      <c r="K25" s="43">
        <v>0</v>
      </c>
      <c r="L25" s="43">
        <v>0</v>
      </c>
      <c r="M25" s="43">
        <v>36049</v>
      </c>
      <c r="N25" s="43">
        <f t="shared" si="4"/>
        <v>2697347</v>
      </c>
      <c r="O25" s="44">
        <f t="shared" si="1"/>
        <v>350.03205294575656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12427138</v>
      </c>
      <c r="E26" s="14">
        <f t="shared" ref="E26:M26" si="9">SUM(E5,E13,E17,E20,E22,E24)</f>
        <v>1863616</v>
      </c>
      <c r="F26" s="14">
        <f t="shared" si="9"/>
        <v>968483</v>
      </c>
      <c r="G26" s="14">
        <f t="shared" si="9"/>
        <v>353340</v>
      </c>
      <c r="H26" s="14">
        <f t="shared" si="9"/>
        <v>0</v>
      </c>
      <c r="I26" s="14">
        <f t="shared" si="9"/>
        <v>5238645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182951</v>
      </c>
      <c r="N26" s="14">
        <f t="shared" si="4"/>
        <v>21034173</v>
      </c>
      <c r="O26" s="35">
        <f t="shared" si="1"/>
        <v>2729.5838307812096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72</v>
      </c>
      <c r="M28" s="157"/>
      <c r="N28" s="157"/>
      <c r="O28" s="39">
        <v>7706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2479780</v>
      </c>
      <c r="E5" s="24">
        <f t="shared" si="0"/>
        <v>0</v>
      </c>
      <c r="F5" s="24">
        <f t="shared" si="0"/>
        <v>925160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3404940</v>
      </c>
      <c r="O5" s="30">
        <f t="shared" ref="O5:O26" si="1">(N5/O$28)</f>
        <v>447.19464144996061</v>
      </c>
      <c r="P5" s="6"/>
    </row>
    <row r="6" spans="1:133">
      <c r="A6" s="12"/>
      <c r="B6" s="42">
        <v>511</v>
      </c>
      <c r="C6" s="19" t="s">
        <v>19</v>
      </c>
      <c r="D6" s="43">
        <v>160171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160171</v>
      </c>
      <c r="O6" s="44">
        <f t="shared" si="1"/>
        <v>21.03638035198319</v>
      </c>
      <c r="P6" s="9"/>
    </row>
    <row r="7" spans="1:133">
      <c r="A7" s="12"/>
      <c r="B7" s="42">
        <v>512</v>
      </c>
      <c r="C7" s="19" t="s">
        <v>20</v>
      </c>
      <c r="D7" s="43">
        <v>700288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700288</v>
      </c>
      <c r="O7" s="44">
        <f t="shared" si="1"/>
        <v>91.973732597846066</v>
      </c>
      <c r="P7" s="9"/>
    </row>
    <row r="8" spans="1:133">
      <c r="A8" s="12"/>
      <c r="B8" s="42">
        <v>513</v>
      </c>
      <c r="C8" s="19" t="s">
        <v>21</v>
      </c>
      <c r="D8" s="43">
        <v>395973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395973</v>
      </c>
      <c r="O8" s="44">
        <f t="shared" si="1"/>
        <v>52.005910165484636</v>
      </c>
      <c r="P8" s="9"/>
    </row>
    <row r="9" spans="1:133">
      <c r="A9" s="12"/>
      <c r="B9" s="42">
        <v>514</v>
      </c>
      <c r="C9" s="19" t="s">
        <v>22</v>
      </c>
      <c r="D9" s="43">
        <v>546907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546907</v>
      </c>
      <c r="O9" s="44">
        <f t="shared" si="1"/>
        <v>71.829130548988701</v>
      </c>
      <c r="P9" s="9"/>
    </row>
    <row r="10" spans="1:133">
      <c r="A10" s="12"/>
      <c r="B10" s="42">
        <v>515</v>
      </c>
      <c r="C10" s="19" t="s">
        <v>23</v>
      </c>
      <c r="D10" s="43">
        <v>351862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351862</v>
      </c>
      <c r="O10" s="44">
        <f t="shared" si="1"/>
        <v>46.212503283425271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925160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925160</v>
      </c>
      <c r="O11" s="44">
        <f t="shared" si="1"/>
        <v>121.50774888363541</v>
      </c>
      <c r="P11" s="9"/>
    </row>
    <row r="12" spans="1:133">
      <c r="A12" s="12"/>
      <c r="B12" s="42">
        <v>519</v>
      </c>
      <c r="C12" s="19" t="s">
        <v>55</v>
      </c>
      <c r="D12" s="43">
        <v>324579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324579</v>
      </c>
      <c r="O12" s="44">
        <f t="shared" si="1"/>
        <v>42.62923561859732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5862816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149381</v>
      </c>
      <c r="N13" s="40">
        <f t="shared" ref="N13:N26" si="4">SUM(D13:M13)</f>
        <v>6012197</v>
      </c>
      <c r="O13" s="41">
        <f t="shared" si="1"/>
        <v>789.62398213816653</v>
      </c>
      <c r="P13" s="10"/>
    </row>
    <row r="14" spans="1:133">
      <c r="A14" s="12"/>
      <c r="B14" s="42">
        <v>521</v>
      </c>
      <c r="C14" s="19" t="s">
        <v>27</v>
      </c>
      <c r="D14" s="43">
        <v>2386777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2386777</v>
      </c>
      <c r="O14" s="44">
        <f t="shared" si="1"/>
        <v>313.47215655371684</v>
      </c>
      <c r="P14" s="9"/>
    </row>
    <row r="15" spans="1:133">
      <c r="A15" s="12"/>
      <c r="B15" s="42">
        <v>522</v>
      </c>
      <c r="C15" s="19" t="s">
        <v>28</v>
      </c>
      <c r="D15" s="43">
        <v>2900069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149381</v>
      </c>
      <c r="N15" s="43">
        <f t="shared" si="4"/>
        <v>3049450</v>
      </c>
      <c r="O15" s="44">
        <f t="shared" si="1"/>
        <v>400.50564749146309</v>
      </c>
      <c r="P15" s="9"/>
    </row>
    <row r="16" spans="1:133">
      <c r="A16" s="12"/>
      <c r="B16" s="42">
        <v>524</v>
      </c>
      <c r="C16" s="19" t="s">
        <v>38</v>
      </c>
      <c r="D16" s="43">
        <v>575970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575970</v>
      </c>
      <c r="O16" s="44">
        <f t="shared" si="1"/>
        <v>75.646178092986602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11510</v>
      </c>
      <c r="H17" s="29">
        <f t="shared" si="5"/>
        <v>0</v>
      </c>
      <c r="I17" s="29">
        <f t="shared" si="5"/>
        <v>1437778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1449288</v>
      </c>
      <c r="O17" s="41">
        <f t="shared" si="1"/>
        <v>190.34515366430261</v>
      </c>
      <c r="P17" s="10"/>
    </row>
    <row r="18" spans="1:119">
      <c r="A18" s="12"/>
      <c r="B18" s="42">
        <v>534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1437778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1437778</v>
      </c>
      <c r="O18" s="44">
        <f t="shared" si="1"/>
        <v>188.83346467034411</v>
      </c>
      <c r="P18" s="9"/>
    </row>
    <row r="19" spans="1:119">
      <c r="A19" s="12"/>
      <c r="B19" s="42">
        <v>539</v>
      </c>
      <c r="C19" s="19" t="s">
        <v>30</v>
      </c>
      <c r="D19" s="43">
        <v>0</v>
      </c>
      <c r="E19" s="43">
        <v>0</v>
      </c>
      <c r="F19" s="43">
        <v>0</v>
      </c>
      <c r="G19" s="43">
        <v>11510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11510</v>
      </c>
      <c r="O19" s="44">
        <f t="shared" si="1"/>
        <v>1.5116889939584974</v>
      </c>
      <c r="P19" s="9"/>
    </row>
    <row r="20" spans="1:119" ht="15.75">
      <c r="A20" s="26" t="s">
        <v>39</v>
      </c>
      <c r="B20" s="27"/>
      <c r="C20" s="28"/>
      <c r="D20" s="29">
        <f t="shared" ref="D20:M20" si="6">SUM(D21:D21)</f>
        <v>0</v>
      </c>
      <c r="E20" s="29">
        <f t="shared" si="6"/>
        <v>820071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820071</v>
      </c>
      <c r="O20" s="41">
        <f t="shared" si="1"/>
        <v>107.70567375886525</v>
      </c>
      <c r="P20" s="10"/>
    </row>
    <row r="21" spans="1:119">
      <c r="A21" s="12"/>
      <c r="B21" s="42">
        <v>541</v>
      </c>
      <c r="C21" s="19" t="s">
        <v>57</v>
      </c>
      <c r="D21" s="43">
        <v>0</v>
      </c>
      <c r="E21" s="43">
        <v>820071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820071</v>
      </c>
      <c r="O21" s="44">
        <f t="shared" si="1"/>
        <v>107.70567375886525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411897</v>
      </c>
      <c r="E22" s="29">
        <f t="shared" si="7"/>
        <v>0</v>
      </c>
      <c r="F22" s="29">
        <f t="shared" si="7"/>
        <v>0</v>
      </c>
      <c r="G22" s="29">
        <f t="shared" si="7"/>
        <v>365177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777074</v>
      </c>
      <c r="O22" s="41">
        <f t="shared" si="1"/>
        <v>102.05857630680326</v>
      </c>
      <c r="P22" s="9"/>
    </row>
    <row r="23" spans="1:119">
      <c r="A23" s="12"/>
      <c r="B23" s="42">
        <v>572</v>
      </c>
      <c r="C23" s="19" t="s">
        <v>58</v>
      </c>
      <c r="D23" s="43">
        <v>411897</v>
      </c>
      <c r="E23" s="43">
        <v>0</v>
      </c>
      <c r="F23" s="43">
        <v>0</v>
      </c>
      <c r="G23" s="43">
        <v>365177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777074</v>
      </c>
      <c r="O23" s="44">
        <f t="shared" si="1"/>
        <v>102.05857630680326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SUM(D25:D25)</f>
        <v>2141369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205427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2346796</v>
      </c>
      <c r="O24" s="41">
        <f t="shared" si="1"/>
        <v>308.22117152613606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2141369</v>
      </c>
      <c r="E25" s="43">
        <v>0</v>
      </c>
      <c r="F25" s="43">
        <v>0</v>
      </c>
      <c r="G25" s="43">
        <v>0</v>
      </c>
      <c r="H25" s="43">
        <v>0</v>
      </c>
      <c r="I25" s="43">
        <v>205427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2346796</v>
      </c>
      <c r="O25" s="44">
        <f t="shared" si="1"/>
        <v>308.22117152613606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10895862</v>
      </c>
      <c r="E26" s="14">
        <f t="shared" ref="E26:M26" si="9">SUM(E5,E13,E17,E20,E22,E24)</f>
        <v>820071</v>
      </c>
      <c r="F26" s="14">
        <f t="shared" si="9"/>
        <v>925160</v>
      </c>
      <c r="G26" s="14">
        <f t="shared" si="9"/>
        <v>376687</v>
      </c>
      <c r="H26" s="14">
        <f t="shared" si="9"/>
        <v>0</v>
      </c>
      <c r="I26" s="14">
        <f t="shared" si="9"/>
        <v>1643205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149381</v>
      </c>
      <c r="N26" s="14">
        <f t="shared" si="4"/>
        <v>14810366</v>
      </c>
      <c r="O26" s="35">
        <f t="shared" si="1"/>
        <v>1945.1491988442342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70</v>
      </c>
      <c r="M28" s="157"/>
      <c r="N28" s="157"/>
      <c r="O28" s="39">
        <v>7614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2370245</v>
      </c>
      <c r="E5" s="24">
        <f t="shared" si="0"/>
        <v>0</v>
      </c>
      <c r="F5" s="24">
        <f t="shared" si="0"/>
        <v>2399942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4770187</v>
      </c>
      <c r="O5" s="30">
        <f t="shared" ref="O5:O26" si="1">(N5/O$28)</f>
        <v>629.9771526677232</v>
      </c>
      <c r="P5" s="6"/>
    </row>
    <row r="6" spans="1:133">
      <c r="A6" s="12"/>
      <c r="B6" s="42">
        <v>511</v>
      </c>
      <c r="C6" s="19" t="s">
        <v>19</v>
      </c>
      <c r="D6" s="43">
        <v>130873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130873</v>
      </c>
      <c r="O6" s="44">
        <f t="shared" si="1"/>
        <v>17.283808769149498</v>
      </c>
      <c r="P6" s="9"/>
    </row>
    <row r="7" spans="1:133">
      <c r="A7" s="12"/>
      <c r="B7" s="42">
        <v>512</v>
      </c>
      <c r="C7" s="19" t="s">
        <v>20</v>
      </c>
      <c r="D7" s="43">
        <v>691753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691753</v>
      </c>
      <c r="O7" s="44">
        <f t="shared" si="1"/>
        <v>91.356708927628105</v>
      </c>
      <c r="P7" s="9"/>
    </row>
    <row r="8" spans="1:133">
      <c r="A8" s="12"/>
      <c r="B8" s="42">
        <v>513</v>
      </c>
      <c r="C8" s="19" t="s">
        <v>21</v>
      </c>
      <c r="D8" s="43">
        <v>337631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337631</v>
      </c>
      <c r="O8" s="44">
        <f t="shared" si="1"/>
        <v>44.589408346539884</v>
      </c>
      <c r="P8" s="9"/>
    </row>
    <row r="9" spans="1:133">
      <c r="A9" s="12"/>
      <c r="B9" s="42">
        <v>514</v>
      </c>
      <c r="C9" s="19" t="s">
        <v>22</v>
      </c>
      <c r="D9" s="43">
        <v>534602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534602</v>
      </c>
      <c r="O9" s="44">
        <f t="shared" si="1"/>
        <v>70.602482831484423</v>
      </c>
      <c r="P9" s="9"/>
    </row>
    <row r="10" spans="1:133">
      <c r="A10" s="12"/>
      <c r="B10" s="42">
        <v>515</v>
      </c>
      <c r="C10" s="19" t="s">
        <v>23</v>
      </c>
      <c r="D10" s="43">
        <v>358063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358063</v>
      </c>
      <c r="O10" s="44">
        <f t="shared" si="1"/>
        <v>47.287770734284202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2399942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2399942</v>
      </c>
      <c r="O11" s="44">
        <f t="shared" si="1"/>
        <v>316.94955097728473</v>
      </c>
      <c r="P11" s="9"/>
    </row>
    <row r="12" spans="1:133">
      <c r="A12" s="12"/>
      <c r="B12" s="42">
        <v>519</v>
      </c>
      <c r="C12" s="19" t="s">
        <v>55</v>
      </c>
      <c r="D12" s="43">
        <v>317323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317323</v>
      </c>
      <c r="O12" s="44">
        <f t="shared" si="1"/>
        <v>41.907422081352351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5843324</v>
      </c>
      <c r="E13" s="29">
        <f t="shared" si="3"/>
        <v>0</v>
      </c>
      <c r="F13" s="29">
        <f t="shared" si="3"/>
        <v>0</v>
      </c>
      <c r="G13" s="29">
        <f t="shared" si="3"/>
        <v>206497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115288</v>
      </c>
      <c r="N13" s="40">
        <f t="shared" ref="N13:N26" si="4">SUM(D13:M13)</f>
        <v>6165109</v>
      </c>
      <c r="O13" s="41">
        <f t="shared" si="1"/>
        <v>814.19823032223985</v>
      </c>
      <c r="P13" s="10"/>
    </row>
    <row r="14" spans="1:133">
      <c r="A14" s="12"/>
      <c r="B14" s="42">
        <v>521</v>
      </c>
      <c r="C14" s="19" t="s">
        <v>27</v>
      </c>
      <c r="D14" s="43">
        <v>2342222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2342222</v>
      </c>
      <c r="O14" s="44">
        <f t="shared" si="1"/>
        <v>309.32673005810881</v>
      </c>
      <c r="P14" s="9"/>
    </row>
    <row r="15" spans="1:133">
      <c r="A15" s="12"/>
      <c r="B15" s="42">
        <v>522</v>
      </c>
      <c r="C15" s="19" t="s">
        <v>28</v>
      </c>
      <c r="D15" s="43">
        <v>2838836</v>
      </c>
      <c r="E15" s="43">
        <v>0</v>
      </c>
      <c r="F15" s="43">
        <v>0</v>
      </c>
      <c r="G15" s="43">
        <v>206497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115288</v>
      </c>
      <c r="N15" s="43">
        <f t="shared" si="4"/>
        <v>3160621</v>
      </c>
      <c r="O15" s="44">
        <f t="shared" si="1"/>
        <v>417.40900686740622</v>
      </c>
      <c r="P15" s="9"/>
    </row>
    <row r="16" spans="1:133">
      <c r="A16" s="12"/>
      <c r="B16" s="42">
        <v>524</v>
      </c>
      <c r="C16" s="19" t="s">
        <v>38</v>
      </c>
      <c r="D16" s="43">
        <v>662266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662266</v>
      </c>
      <c r="O16" s="44">
        <f t="shared" si="1"/>
        <v>87.462493396724781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196065</v>
      </c>
      <c r="H17" s="29">
        <f t="shared" si="5"/>
        <v>0</v>
      </c>
      <c r="I17" s="29">
        <f t="shared" si="5"/>
        <v>776993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973058</v>
      </c>
      <c r="O17" s="41">
        <f t="shared" si="1"/>
        <v>128.50739566825146</v>
      </c>
      <c r="P17" s="10"/>
    </row>
    <row r="18" spans="1:119">
      <c r="A18" s="12"/>
      <c r="B18" s="42">
        <v>534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776993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776993</v>
      </c>
      <c r="O18" s="44">
        <f t="shared" si="1"/>
        <v>102.61397253037507</v>
      </c>
      <c r="P18" s="9"/>
    </row>
    <row r="19" spans="1:119">
      <c r="A19" s="12"/>
      <c r="B19" s="42">
        <v>539</v>
      </c>
      <c r="C19" s="19" t="s">
        <v>30</v>
      </c>
      <c r="D19" s="43">
        <v>0</v>
      </c>
      <c r="E19" s="43">
        <v>0</v>
      </c>
      <c r="F19" s="43">
        <v>0</v>
      </c>
      <c r="G19" s="43">
        <v>196065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196065</v>
      </c>
      <c r="O19" s="44">
        <f t="shared" si="1"/>
        <v>25.893423137876386</v>
      </c>
      <c r="P19" s="9"/>
    </row>
    <row r="20" spans="1:119" ht="15.75">
      <c r="A20" s="26" t="s">
        <v>39</v>
      </c>
      <c r="B20" s="27"/>
      <c r="C20" s="28"/>
      <c r="D20" s="29">
        <f t="shared" ref="D20:M20" si="6">SUM(D21:D21)</f>
        <v>0</v>
      </c>
      <c r="E20" s="29">
        <f t="shared" si="6"/>
        <v>1573351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1573351</v>
      </c>
      <c r="O20" s="41">
        <f t="shared" si="1"/>
        <v>207.78539355520337</v>
      </c>
      <c r="P20" s="10"/>
    </row>
    <row r="21" spans="1:119">
      <c r="A21" s="12"/>
      <c r="B21" s="42">
        <v>541</v>
      </c>
      <c r="C21" s="19" t="s">
        <v>57</v>
      </c>
      <c r="D21" s="43">
        <v>0</v>
      </c>
      <c r="E21" s="43">
        <v>1573351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1573351</v>
      </c>
      <c r="O21" s="44">
        <f t="shared" si="1"/>
        <v>207.78539355520337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361556</v>
      </c>
      <c r="E22" s="29">
        <f t="shared" si="7"/>
        <v>0</v>
      </c>
      <c r="F22" s="29">
        <f t="shared" si="7"/>
        <v>0</v>
      </c>
      <c r="G22" s="29">
        <f t="shared" si="7"/>
        <v>8144076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8505632</v>
      </c>
      <c r="O22" s="41">
        <f t="shared" si="1"/>
        <v>1123.3005810882198</v>
      </c>
      <c r="P22" s="9"/>
    </row>
    <row r="23" spans="1:119">
      <c r="A23" s="12"/>
      <c r="B23" s="42">
        <v>572</v>
      </c>
      <c r="C23" s="19" t="s">
        <v>58</v>
      </c>
      <c r="D23" s="43">
        <v>361556</v>
      </c>
      <c r="E23" s="43">
        <v>0</v>
      </c>
      <c r="F23" s="43">
        <v>0</v>
      </c>
      <c r="G23" s="43">
        <v>8144076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8505632</v>
      </c>
      <c r="O23" s="44">
        <f t="shared" si="1"/>
        <v>1123.3005810882198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SUM(D25:D25)</f>
        <v>4082228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185828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19000</v>
      </c>
      <c r="N24" s="29">
        <f t="shared" si="4"/>
        <v>4287056</v>
      </c>
      <c r="O24" s="41">
        <f t="shared" si="1"/>
        <v>566.17221341785523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4082228</v>
      </c>
      <c r="E25" s="43">
        <v>0</v>
      </c>
      <c r="F25" s="43">
        <v>0</v>
      </c>
      <c r="G25" s="43">
        <v>0</v>
      </c>
      <c r="H25" s="43">
        <v>0</v>
      </c>
      <c r="I25" s="43">
        <v>185828</v>
      </c>
      <c r="J25" s="43">
        <v>0</v>
      </c>
      <c r="K25" s="43">
        <v>0</v>
      </c>
      <c r="L25" s="43">
        <v>0</v>
      </c>
      <c r="M25" s="43">
        <v>19000</v>
      </c>
      <c r="N25" s="43">
        <f t="shared" si="4"/>
        <v>4287056</v>
      </c>
      <c r="O25" s="44">
        <f t="shared" si="1"/>
        <v>566.17221341785523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12657353</v>
      </c>
      <c r="E26" s="14">
        <f t="shared" ref="E26:M26" si="9">SUM(E5,E13,E17,E20,E22,E24)</f>
        <v>1573351</v>
      </c>
      <c r="F26" s="14">
        <f t="shared" si="9"/>
        <v>2399942</v>
      </c>
      <c r="G26" s="14">
        <f t="shared" si="9"/>
        <v>8546638</v>
      </c>
      <c r="H26" s="14">
        <f t="shared" si="9"/>
        <v>0</v>
      </c>
      <c r="I26" s="14">
        <f t="shared" si="9"/>
        <v>962821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134288</v>
      </c>
      <c r="N26" s="14">
        <f t="shared" si="4"/>
        <v>26274393</v>
      </c>
      <c r="O26" s="35">
        <f t="shared" si="1"/>
        <v>3469.9409667194927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68</v>
      </c>
      <c r="M28" s="157"/>
      <c r="N28" s="157"/>
      <c r="O28" s="39">
        <v>7572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2218614</v>
      </c>
      <c r="E5" s="24">
        <f t="shared" si="0"/>
        <v>0</v>
      </c>
      <c r="F5" s="24">
        <f t="shared" si="0"/>
        <v>724704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2943318</v>
      </c>
      <c r="O5" s="30">
        <f t="shared" ref="O5:O26" si="1">(N5/O$28)</f>
        <v>398.33779943158748</v>
      </c>
      <c r="P5" s="6"/>
    </row>
    <row r="6" spans="1:133">
      <c r="A6" s="12"/>
      <c r="B6" s="42">
        <v>511</v>
      </c>
      <c r="C6" s="19" t="s">
        <v>19</v>
      </c>
      <c r="D6" s="43">
        <v>126331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126331</v>
      </c>
      <c r="O6" s="44">
        <f t="shared" si="1"/>
        <v>17.097171471105696</v>
      </c>
      <c r="P6" s="9"/>
    </row>
    <row r="7" spans="1:133">
      <c r="A7" s="12"/>
      <c r="B7" s="42">
        <v>512</v>
      </c>
      <c r="C7" s="19" t="s">
        <v>20</v>
      </c>
      <c r="D7" s="43">
        <v>650723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650723</v>
      </c>
      <c r="O7" s="44">
        <f t="shared" si="1"/>
        <v>88.0664501285695</v>
      </c>
      <c r="P7" s="9"/>
    </row>
    <row r="8" spans="1:133">
      <c r="A8" s="12"/>
      <c r="B8" s="42">
        <v>513</v>
      </c>
      <c r="C8" s="19" t="s">
        <v>21</v>
      </c>
      <c r="D8" s="43">
        <v>278215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278215</v>
      </c>
      <c r="O8" s="44">
        <f t="shared" si="1"/>
        <v>37.652591690350519</v>
      </c>
      <c r="P8" s="9"/>
    </row>
    <row r="9" spans="1:133">
      <c r="A9" s="12"/>
      <c r="B9" s="42">
        <v>514</v>
      </c>
      <c r="C9" s="19" t="s">
        <v>22</v>
      </c>
      <c r="D9" s="43">
        <v>539869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539869</v>
      </c>
      <c r="O9" s="44">
        <f t="shared" si="1"/>
        <v>73.063878738665579</v>
      </c>
      <c r="P9" s="9"/>
    </row>
    <row r="10" spans="1:133">
      <c r="A10" s="12"/>
      <c r="B10" s="42">
        <v>515</v>
      </c>
      <c r="C10" s="19" t="s">
        <v>23</v>
      </c>
      <c r="D10" s="43">
        <v>322905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322905</v>
      </c>
      <c r="O10" s="44">
        <f t="shared" si="1"/>
        <v>43.700771416971172</v>
      </c>
      <c r="P10" s="9"/>
    </row>
    <row r="11" spans="1:133">
      <c r="A11" s="12"/>
      <c r="B11" s="42">
        <v>517</v>
      </c>
      <c r="C11" s="19" t="s">
        <v>47</v>
      </c>
      <c r="D11" s="43">
        <v>0</v>
      </c>
      <c r="E11" s="43">
        <v>0</v>
      </c>
      <c r="F11" s="43">
        <v>724704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724704</v>
      </c>
      <c r="O11" s="44">
        <f t="shared" si="1"/>
        <v>98.078765732846122</v>
      </c>
      <c r="P11" s="9"/>
    </row>
    <row r="12" spans="1:133">
      <c r="A12" s="12"/>
      <c r="B12" s="42">
        <v>519</v>
      </c>
      <c r="C12" s="19" t="s">
        <v>55</v>
      </c>
      <c r="D12" s="43">
        <v>300571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300571</v>
      </c>
      <c r="O12" s="44">
        <f t="shared" si="1"/>
        <v>40.678170253078903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5663688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145105</v>
      </c>
      <c r="N13" s="40">
        <f t="shared" ref="N13:N26" si="4">SUM(D13:M13)</f>
        <v>5808793</v>
      </c>
      <c r="O13" s="41">
        <f t="shared" si="1"/>
        <v>786.14061442685068</v>
      </c>
      <c r="P13" s="10"/>
    </row>
    <row r="14" spans="1:133">
      <c r="A14" s="12"/>
      <c r="B14" s="42">
        <v>521</v>
      </c>
      <c r="C14" s="19" t="s">
        <v>27</v>
      </c>
      <c r="D14" s="43">
        <v>2276308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2276308</v>
      </c>
      <c r="O14" s="44">
        <f t="shared" si="1"/>
        <v>308.06712681012317</v>
      </c>
      <c r="P14" s="9"/>
    </row>
    <row r="15" spans="1:133">
      <c r="A15" s="12"/>
      <c r="B15" s="42">
        <v>522</v>
      </c>
      <c r="C15" s="19" t="s">
        <v>28</v>
      </c>
      <c r="D15" s="43">
        <v>2851226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145105</v>
      </c>
      <c r="N15" s="43">
        <f t="shared" si="4"/>
        <v>2996331</v>
      </c>
      <c r="O15" s="44">
        <f t="shared" si="1"/>
        <v>405.51238327243198</v>
      </c>
      <c r="P15" s="9"/>
    </row>
    <row r="16" spans="1:133">
      <c r="A16" s="12"/>
      <c r="B16" s="42">
        <v>524</v>
      </c>
      <c r="C16" s="19" t="s">
        <v>38</v>
      </c>
      <c r="D16" s="43">
        <v>536154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536154</v>
      </c>
      <c r="O16" s="44">
        <f t="shared" si="1"/>
        <v>72.561104344295572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5876</v>
      </c>
      <c r="H17" s="29">
        <f t="shared" si="5"/>
        <v>0</v>
      </c>
      <c r="I17" s="29">
        <f t="shared" si="5"/>
        <v>761680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767556</v>
      </c>
      <c r="O17" s="41">
        <f t="shared" si="1"/>
        <v>103.87819732034104</v>
      </c>
      <c r="P17" s="10"/>
    </row>
    <row r="18" spans="1:119">
      <c r="A18" s="12"/>
      <c r="B18" s="42">
        <v>534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761680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761680</v>
      </c>
      <c r="O18" s="44">
        <f t="shared" si="1"/>
        <v>103.08296115847882</v>
      </c>
      <c r="P18" s="9"/>
    </row>
    <row r="19" spans="1:119">
      <c r="A19" s="12"/>
      <c r="B19" s="42">
        <v>539</v>
      </c>
      <c r="C19" s="19" t="s">
        <v>30</v>
      </c>
      <c r="D19" s="43">
        <v>0</v>
      </c>
      <c r="E19" s="43">
        <v>0</v>
      </c>
      <c r="F19" s="43">
        <v>0</v>
      </c>
      <c r="G19" s="43">
        <v>5876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5876</v>
      </c>
      <c r="O19" s="44">
        <f t="shared" si="1"/>
        <v>0.79523616186222768</v>
      </c>
      <c r="P19" s="9"/>
    </row>
    <row r="20" spans="1:119" ht="15.75">
      <c r="A20" s="26" t="s">
        <v>39</v>
      </c>
      <c r="B20" s="27"/>
      <c r="C20" s="28"/>
      <c r="D20" s="29">
        <f t="shared" ref="D20:M20" si="6">SUM(D21:D21)</f>
        <v>0</v>
      </c>
      <c r="E20" s="29">
        <f t="shared" si="6"/>
        <v>959023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959023</v>
      </c>
      <c r="O20" s="41">
        <f t="shared" si="1"/>
        <v>129.79063472729734</v>
      </c>
      <c r="P20" s="10"/>
    </row>
    <row r="21" spans="1:119">
      <c r="A21" s="12"/>
      <c r="B21" s="42">
        <v>541</v>
      </c>
      <c r="C21" s="19" t="s">
        <v>57</v>
      </c>
      <c r="D21" s="43">
        <v>0</v>
      </c>
      <c r="E21" s="43">
        <v>959023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959023</v>
      </c>
      <c r="O21" s="44">
        <f t="shared" si="1"/>
        <v>129.79063472729734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286488</v>
      </c>
      <c r="E22" s="29">
        <f t="shared" si="7"/>
        <v>0</v>
      </c>
      <c r="F22" s="29">
        <f t="shared" si="7"/>
        <v>0</v>
      </c>
      <c r="G22" s="29">
        <f t="shared" si="7"/>
        <v>324745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611233</v>
      </c>
      <c r="O22" s="41">
        <f t="shared" si="1"/>
        <v>82.722019217756127</v>
      </c>
      <c r="P22" s="9"/>
    </row>
    <row r="23" spans="1:119">
      <c r="A23" s="12"/>
      <c r="B23" s="42">
        <v>572</v>
      </c>
      <c r="C23" s="19" t="s">
        <v>58</v>
      </c>
      <c r="D23" s="43">
        <v>286488</v>
      </c>
      <c r="E23" s="43">
        <v>0</v>
      </c>
      <c r="F23" s="43">
        <v>0</v>
      </c>
      <c r="G23" s="43">
        <v>324745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611233</v>
      </c>
      <c r="O23" s="44">
        <f t="shared" si="1"/>
        <v>82.722019217756127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SUM(D25:D25)</f>
        <v>1769793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168833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1938626</v>
      </c>
      <c r="O24" s="41">
        <f t="shared" si="1"/>
        <v>262.36649072946273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1769793</v>
      </c>
      <c r="E25" s="43">
        <v>0</v>
      </c>
      <c r="F25" s="43">
        <v>0</v>
      </c>
      <c r="G25" s="43">
        <v>0</v>
      </c>
      <c r="H25" s="43">
        <v>0</v>
      </c>
      <c r="I25" s="43">
        <v>168833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1938626</v>
      </c>
      <c r="O25" s="44">
        <f t="shared" si="1"/>
        <v>262.36649072946273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9938583</v>
      </c>
      <c r="E26" s="14">
        <f t="shared" ref="E26:M26" si="9">SUM(E5,E13,E17,E20,E22,E24)</f>
        <v>959023</v>
      </c>
      <c r="F26" s="14">
        <f t="shared" si="9"/>
        <v>724704</v>
      </c>
      <c r="G26" s="14">
        <f t="shared" si="9"/>
        <v>330621</v>
      </c>
      <c r="H26" s="14">
        <f t="shared" si="9"/>
        <v>0</v>
      </c>
      <c r="I26" s="14">
        <f t="shared" si="9"/>
        <v>930513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145105</v>
      </c>
      <c r="N26" s="14">
        <f t="shared" si="4"/>
        <v>13028549</v>
      </c>
      <c r="O26" s="35">
        <f t="shared" si="1"/>
        <v>1763.2357558532954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63</v>
      </c>
      <c r="M28" s="157"/>
      <c r="N28" s="157"/>
      <c r="O28" s="39">
        <v>7389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2024-12-10T18:16:38Z</cp:lastPrinted>
  <dcterms:created xsi:type="dcterms:W3CDTF">2000-08-31T21:26:31Z</dcterms:created>
  <dcterms:modified xsi:type="dcterms:W3CDTF">2024-12-10T18:16:49Z</dcterms:modified>
</cp:coreProperties>
</file>