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0" documentId="11_7459B3FE590203CE2F53C3AE67F8E11057E5BC4A" xr6:coauthVersionLast="47" xr6:coauthVersionMax="47" xr10:uidLastSave="{412C7C00-746B-47C8-9CE0-E12AE4BD7453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'2007'!$A$1:$O$31</definedName>
    <definedName name="_xlnm.Print_Area" localSheetId="15">'2008'!$A$1:$O$31</definedName>
    <definedName name="_xlnm.Print_Area" localSheetId="14">'2009'!$A$1:$O$31</definedName>
    <definedName name="_xlnm.Print_Area" localSheetId="13">'2010'!$A$1:$O$31</definedName>
    <definedName name="_xlnm.Print_Area" localSheetId="12">'2011'!$A$1:$O$29</definedName>
    <definedName name="_xlnm.Print_Area" localSheetId="11">'2012'!$A$1:$O$30</definedName>
    <definedName name="_xlnm.Print_Area" localSheetId="10">'2013'!$A$1:$O$28</definedName>
    <definedName name="_xlnm.Print_Area" localSheetId="9">'2014'!$A$1:$O$29</definedName>
    <definedName name="_xlnm.Print_Area" localSheetId="8">'2015'!$A$1:$O$29</definedName>
    <definedName name="_xlnm.Print_Area" localSheetId="7">'2016'!$A$1:$O$29</definedName>
    <definedName name="_xlnm.Print_Area" localSheetId="6">'2017'!$A$1:$O$29</definedName>
    <definedName name="_xlnm.Print_Area" localSheetId="5">'2018'!$A$1:$O$28</definedName>
    <definedName name="_xlnm.Print_Area" localSheetId="4">'2019'!$A$1:$O$29</definedName>
    <definedName name="_xlnm.Print_Area" localSheetId="3">'2020'!$A$1:$O$28</definedName>
    <definedName name="_xlnm.Print_Area" localSheetId="2">'2021'!$A$1:$P$30</definedName>
    <definedName name="_xlnm.Print_Area" localSheetId="1">'2022'!$A$1:$P$31</definedName>
    <definedName name="_xlnm.Print_Area" localSheetId="0">'2023'!$A$1:$P$31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49" l="1"/>
  <c r="F27" i="49"/>
  <c r="G27" i="49"/>
  <c r="H27" i="49"/>
  <c r="I27" i="49"/>
  <c r="J27" i="49"/>
  <c r="K27" i="49"/>
  <c r="L27" i="49"/>
  <c r="M27" i="49"/>
  <c r="N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N8" i="49"/>
  <c r="M8" i="49"/>
  <c r="L8" i="49"/>
  <c r="K8" i="49"/>
  <c r="J8" i="49"/>
  <c r="I8" i="49"/>
  <c r="H8" i="49"/>
  <c r="G8" i="49"/>
  <c r="F8" i="49"/>
  <c r="E8" i="49"/>
  <c r="D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5" i="49" l="1"/>
  <c r="P25" i="49" s="1"/>
  <c r="O12" i="49"/>
  <c r="P12" i="49" s="1"/>
  <c r="O20" i="49"/>
  <c r="P20" i="49" s="1"/>
  <c r="O18" i="49"/>
  <c r="P18" i="49" s="1"/>
  <c r="O16" i="49"/>
  <c r="P16" i="49" s="1"/>
  <c r="O8" i="49"/>
  <c r="P8" i="49" s="1"/>
  <c r="O5" i="49"/>
  <c r="P5" i="49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7" i="49" l="1"/>
  <c r="P27" i="49" s="1"/>
  <c r="N27" i="48"/>
  <c r="D27" i="48"/>
  <c r="E27" i="48"/>
  <c r="F27" i="48"/>
  <c r="G27" i="48"/>
  <c r="H27" i="48"/>
  <c r="J27" i="48"/>
  <c r="K27" i="48"/>
  <c r="L27" i="48"/>
  <c r="I27" i="48"/>
  <c r="M27" i="48"/>
  <c r="O25" i="48"/>
  <c r="P25" i="48" s="1"/>
  <c r="O20" i="48"/>
  <c r="P20" i="48" s="1"/>
  <c r="O18" i="48"/>
  <c r="P18" i="48" s="1"/>
  <c r="O12" i="48"/>
  <c r="P12" i="48" s="1"/>
  <c r="O5" i="48"/>
  <c r="P5" i="48" s="1"/>
  <c r="O8" i="48"/>
  <c r="P8" i="48" s="1"/>
  <c r="O16" i="48"/>
  <c r="P16" i="48" s="1"/>
  <c r="M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/>
  <c r="O22" i="47"/>
  <c r="P22" i="47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8" i="47" s="1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/>
  <c r="O14" i="47"/>
  <c r="P14" i="47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/>
  <c r="N9" i="47"/>
  <c r="M9" i="47"/>
  <c r="L9" i="47"/>
  <c r="K9" i="47"/>
  <c r="J9" i="47"/>
  <c r="I9" i="47"/>
  <c r="H9" i="47"/>
  <c r="G9" i="47"/>
  <c r="F9" i="47"/>
  <c r="E9" i="47"/>
  <c r="D9" i="47"/>
  <c r="O8" i="47"/>
  <c r="P8" i="47" s="1"/>
  <c r="O7" i="47"/>
  <c r="P7" i="47"/>
  <c r="O6" i="47"/>
  <c r="P6" i="47"/>
  <c r="N5" i="47"/>
  <c r="M5" i="47"/>
  <c r="L5" i="47"/>
  <c r="K5" i="47"/>
  <c r="J5" i="47"/>
  <c r="I5" i="47"/>
  <c r="H5" i="47"/>
  <c r="G5" i="47"/>
  <c r="F5" i="47"/>
  <c r="E5" i="47"/>
  <c r="D5" i="47"/>
  <c r="O5" i="47" s="1"/>
  <c r="P5" i="47" s="1"/>
  <c r="N23" i="46"/>
  <c r="O23" i="46" s="1"/>
  <c r="N22" i="46"/>
  <c r="O22" i="46" s="1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/>
  <c r="M18" i="46"/>
  <c r="L18" i="46"/>
  <c r="K18" i="46"/>
  <c r="J18" i="46"/>
  <c r="I18" i="46"/>
  <c r="N18" i="46" s="1"/>
  <c r="O18" i="46" s="1"/>
  <c r="H18" i="46"/>
  <c r="G18" i="46"/>
  <c r="F18" i="46"/>
  <c r="E18" i="46"/>
  <c r="D18" i="46"/>
  <c r="N17" i="46"/>
  <c r="O17" i="46"/>
  <c r="M16" i="46"/>
  <c r="L16" i="46"/>
  <c r="K16" i="46"/>
  <c r="J16" i="46"/>
  <c r="I16" i="46"/>
  <c r="H16" i="46"/>
  <c r="G16" i="46"/>
  <c r="F16" i="46"/>
  <c r="E16" i="46"/>
  <c r="D16" i="46"/>
  <c r="N15" i="46"/>
  <c r="O15" i="46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/>
  <c r="N10" i="46"/>
  <c r="O10" i="46" s="1"/>
  <c r="M9" i="46"/>
  <c r="L9" i="46"/>
  <c r="K9" i="46"/>
  <c r="J9" i="46"/>
  <c r="I9" i="46"/>
  <c r="H9" i="46"/>
  <c r="G9" i="46"/>
  <c r="F9" i="46"/>
  <c r="E9" i="46"/>
  <c r="D9" i="46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H25" i="45"/>
  <c r="L25" i="45"/>
  <c r="N24" i="45"/>
  <c r="O24" i="45" s="1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/>
  <c r="M19" i="45"/>
  <c r="L19" i="45"/>
  <c r="K19" i="45"/>
  <c r="J19" i="45"/>
  <c r="I19" i="45"/>
  <c r="H19" i="45"/>
  <c r="G19" i="45"/>
  <c r="F19" i="45"/>
  <c r="E19" i="45"/>
  <c r="D19" i="45"/>
  <c r="N18" i="45"/>
  <c r="O18" i="45"/>
  <c r="M17" i="45"/>
  <c r="L17" i="45"/>
  <c r="K17" i="45"/>
  <c r="J17" i="45"/>
  <c r="I17" i="45"/>
  <c r="H17" i="45"/>
  <c r="G17" i="45"/>
  <c r="F17" i="45"/>
  <c r="E17" i="45"/>
  <c r="D17" i="45"/>
  <c r="N16" i="45"/>
  <c r="O16" i="45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 s="1"/>
  <c r="N10" i="45"/>
  <c r="O10" i="45" s="1"/>
  <c r="M9" i="45"/>
  <c r="L9" i="45"/>
  <c r="K9" i="45"/>
  <c r="J9" i="45"/>
  <c r="I9" i="45"/>
  <c r="H9" i="45"/>
  <c r="G9" i="45"/>
  <c r="F9" i="45"/>
  <c r="E9" i="45"/>
  <c r="D9" i="45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G25" i="45" s="1"/>
  <c r="F5" i="45"/>
  <c r="F25" i="45" s="1"/>
  <c r="E5" i="45"/>
  <c r="D5" i="45"/>
  <c r="D25" i="45" s="1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/>
  <c r="M19" i="44"/>
  <c r="L19" i="44"/>
  <c r="K19" i="44"/>
  <c r="J19" i="44"/>
  <c r="I19" i="44"/>
  <c r="H19" i="44"/>
  <c r="G19" i="44"/>
  <c r="F19" i="44"/>
  <c r="E19" i="44"/>
  <c r="D19" i="44"/>
  <c r="N18" i="44"/>
  <c r="O18" i="44"/>
  <c r="M17" i="44"/>
  <c r="L17" i="44"/>
  <c r="K17" i="44"/>
  <c r="J17" i="44"/>
  <c r="I17" i="44"/>
  <c r="H17" i="44"/>
  <c r="G17" i="44"/>
  <c r="F17" i="44"/>
  <c r="E17" i="44"/>
  <c r="D17" i="44"/>
  <c r="N16" i="44"/>
  <c r="O16" i="44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 s="1"/>
  <c r="N10" i="44"/>
  <c r="O10" i="44" s="1"/>
  <c r="M9" i="44"/>
  <c r="M24" i="44" s="1"/>
  <c r="L9" i="44"/>
  <c r="K9" i="44"/>
  <c r="J9" i="44"/>
  <c r="I9" i="44"/>
  <c r="H9" i="44"/>
  <c r="G9" i="44"/>
  <c r="F9" i="44"/>
  <c r="E9" i="44"/>
  <c r="D9" i="44"/>
  <c r="N8" i="44"/>
  <c r="O8" i="44" s="1"/>
  <c r="N7" i="44"/>
  <c r="O7" i="44" s="1"/>
  <c r="N6" i="44"/>
  <c r="O6" i="44"/>
  <c r="M5" i="44"/>
  <c r="L5" i="44"/>
  <c r="K5" i="44"/>
  <c r="J5" i="44"/>
  <c r="I5" i="44"/>
  <c r="H5" i="44"/>
  <c r="H24" i="44" s="1"/>
  <c r="G5" i="44"/>
  <c r="G24" i="44" s="1"/>
  <c r="F5" i="44"/>
  <c r="E5" i="44"/>
  <c r="D5" i="44"/>
  <c r="D24" i="44" s="1"/>
  <c r="N24" i="43"/>
  <c r="O24" i="43" s="1"/>
  <c r="N23" i="43"/>
  <c r="O23" i="43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M9" i="43"/>
  <c r="L9" i="43"/>
  <c r="K9" i="43"/>
  <c r="J9" i="43"/>
  <c r="I9" i="43"/>
  <c r="N9" i="43" s="1"/>
  <c r="O9" i="43" s="1"/>
  <c r="H9" i="43"/>
  <c r="G9" i="43"/>
  <c r="F9" i="43"/>
  <c r="E9" i="43"/>
  <c r="D9" i="43"/>
  <c r="N8" i="43"/>
  <c r="O8" i="43" s="1"/>
  <c r="N7" i="43"/>
  <c r="O7" i="43"/>
  <c r="N6" i="43"/>
  <c r="O6" i="43" s="1"/>
  <c r="M5" i="43"/>
  <c r="L5" i="43"/>
  <c r="K5" i="43"/>
  <c r="J5" i="43"/>
  <c r="J25" i="43" s="1"/>
  <c r="I5" i="43"/>
  <c r="H5" i="43"/>
  <c r="H25" i="43" s="1"/>
  <c r="G5" i="43"/>
  <c r="G25" i="43" s="1"/>
  <c r="F5" i="43"/>
  <c r="F25" i="43" s="1"/>
  <c r="E5" i="43"/>
  <c r="E25" i="43" s="1"/>
  <c r="D5" i="43"/>
  <c r="D25" i="43" s="1"/>
  <c r="H25" i="42"/>
  <c r="N24" i="42"/>
  <c r="O24" i="42"/>
  <c r="N23" i="42"/>
  <c r="O23" i="42" s="1"/>
  <c r="N22" i="42"/>
  <c r="O22" i="42"/>
  <c r="M21" i="42"/>
  <c r="L21" i="42"/>
  <c r="K21" i="42"/>
  <c r="J21" i="42"/>
  <c r="I21" i="42"/>
  <c r="H21" i="42"/>
  <c r="G21" i="42"/>
  <c r="F21" i="42"/>
  <c r="E21" i="42"/>
  <c r="D21" i="42"/>
  <c r="N20" i="42"/>
  <c r="O20" i="42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/>
  <c r="M9" i="42"/>
  <c r="L9" i="42"/>
  <c r="K9" i="42"/>
  <c r="J9" i="42"/>
  <c r="I9" i="42"/>
  <c r="H9" i="42"/>
  <c r="G9" i="42"/>
  <c r="F9" i="42"/>
  <c r="E9" i="42"/>
  <c r="D9" i="42"/>
  <c r="N8" i="42"/>
  <c r="O8" i="42" s="1"/>
  <c r="N7" i="42"/>
  <c r="O7" i="42" s="1"/>
  <c r="N6" i="42"/>
  <c r="O6" i="42" s="1"/>
  <c r="M5" i="42"/>
  <c r="L5" i="42"/>
  <c r="K5" i="42"/>
  <c r="J5" i="42"/>
  <c r="J25" i="42" s="1"/>
  <c r="I5" i="42"/>
  <c r="I25" i="42" s="1"/>
  <c r="H5" i="42"/>
  <c r="G5" i="42"/>
  <c r="G25" i="42" s="1"/>
  <c r="F5" i="42"/>
  <c r="F25" i="42" s="1"/>
  <c r="E5" i="42"/>
  <c r="D5" i="42"/>
  <c r="N26" i="41"/>
  <c r="O26" i="41" s="1"/>
  <c r="M25" i="41"/>
  <c r="L25" i="41"/>
  <c r="K25" i="41"/>
  <c r="J25" i="41"/>
  <c r="I25" i="41"/>
  <c r="H25" i="41"/>
  <c r="G25" i="41"/>
  <c r="F25" i="41"/>
  <c r="N25" i="41" s="1"/>
  <c r="O25" i="41" s="1"/>
  <c r="E25" i="41"/>
  <c r="D25" i="41"/>
  <c r="N24" i="41"/>
  <c r="O24" i="41" s="1"/>
  <c r="N23" i="41"/>
  <c r="O23" i="4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/>
  <c r="N10" i="41"/>
  <c r="O10" i="41" s="1"/>
  <c r="M9" i="41"/>
  <c r="L9" i="41"/>
  <c r="K9" i="41"/>
  <c r="J9" i="41"/>
  <c r="I9" i="41"/>
  <c r="H9" i="41"/>
  <c r="G9" i="41"/>
  <c r="F9" i="41"/>
  <c r="E9" i="41"/>
  <c r="D9" i="41"/>
  <c r="N9" i="41" s="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5" i="41" s="1"/>
  <c r="O5" i="41" s="1"/>
  <c r="N24" i="40"/>
  <c r="O24" i="40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M17" i="40"/>
  <c r="L17" i="40"/>
  <c r="L25" i="40" s="1"/>
  <c r="K17" i="40"/>
  <c r="J17" i="40"/>
  <c r="I17" i="40"/>
  <c r="H17" i="40"/>
  <c r="G17" i="40"/>
  <c r="F17" i="40"/>
  <c r="E17" i="40"/>
  <c r="D17" i="40"/>
  <c r="N16" i="40"/>
  <c r="O16" i="40" s="1"/>
  <c r="N15" i="40"/>
  <c r="O15" i="40" s="1"/>
  <c r="N14" i="40"/>
  <c r="O14" i="40"/>
  <c r="M13" i="40"/>
  <c r="L13" i="40"/>
  <c r="K13" i="40"/>
  <c r="J13" i="40"/>
  <c r="I13" i="40"/>
  <c r="H13" i="40"/>
  <c r="G13" i="40"/>
  <c r="G25" i="40" s="1"/>
  <c r="F13" i="40"/>
  <c r="E13" i="40"/>
  <c r="N13" i="40" s="1"/>
  <c r="O13" i="40" s="1"/>
  <c r="D13" i="40"/>
  <c r="N12" i="40"/>
  <c r="O12" i="40"/>
  <c r="N11" i="40"/>
  <c r="O11" i="40" s="1"/>
  <c r="N10" i="40"/>
  <c r="O10" i="40"/>
  <c r="M9" i="40"/>
  <c r="L9" i="40"/>
  <c r="K9" i="40"/>
  <c r="J9" i="40"/>
  <c r="I9" i="40"/>
  <c r="H9" i="40"/>
  <c r="G9" i="40"/>
  <c r="F9" i="40"/>
  <c r="E9" i="40"/>
  <c r="D9" i="40"/>
  <c r="N9" i="40" s="1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24" i="39"/>
  <c r="O24" i="39" s="1"/>
  <c r="N23" i="39"/>
  <c r="O23" i="39" s="1"/>
  <c r="N22" i="39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E25" i="39" s="1"/>
  <c r="D13" i="39"/>
  <c r="N12" i="39"/>
  <c r="O12" i="39" s="1"/>
  <c r="N11" i="39"/>
  <c r="O11" i="39" s="1"/>
  <c r="N10" i="39"/>
  <c r="O10" i="39" s="1"/>
  <c r="M9" i="39"/>
  <c r="L9" i="39"/>
  <c r="K9" i="39"/>
  <c r="J9" i="39"/>
  <c r="I9" i="39"/>
  <c r="H9" i="39"/>
  <c r="G9" i="39"/>
  <c r="F9" i="39"/>
  <c r="E9" i="39"/>
  <c r="D9" i="39"/>
  <c r="N8" i="39"/>
  <c r="O8" i="39" s="1"/>
  <c r="N7" i="39"/>
  <c r="O7" i="39" s="1"/>
  <c r="N6" i="39"/>
  <c r="O6" i="39"/>
  <c r="M5" i="39"/>
  <c r="L5" i="39"/>
  <c r="L25" i="39" s="1"/>
  <c r="K5" i="39"/>
  <c r="K25" i="39" s="1"/>
  <c r="J5" i="39"/>
  <c r="I5" i="39"/>
  <c r="H5" i="39"/>
  <c r="G5" i="39"/>
  <c r="F5" i="39"/>
  <c r="E5" i="39"/>
  <c r="D5" i="39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5" i="38" s="1"/>
  <c r="O25" i="38" s="1"/>
  <c r="N24" i="38"/>
  <c r="O24" i="38" s="1"/>
  <c r="N23" i="38"/>
  <c r="O23" i="38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M18" i="38"/>
  <c r="M27" i="38" s="1"/>
  <c r="L18" i="38"/>
  <c r="K18" i="38"/>
  <c r="J18" i="38"/>
  <c r="J27" i="38" s="1"/>
  <c r="I18" i="38"/>
  <c r="H18" i="38"/>
  <c r="G18" i="38"/>
  <c r="F18" i="38"/>
  <c r="E18" i="38"/>
  <c r="D18" i="38"/>
  <c r="N17" i="38"/>
  <c r="O17" i="38"/>
  <c r="M16" i="38"/>
  <c r="L16" i="38"/>
  <c r="K16" i="38"/>
  <c r="J16" i="38"/>
  <c r="I16" i="38"/>
  <c r="H16" i="38"/>
  <c r="G16" i="38"/>
  <c r="F16" i="38"/>
  <c r="E16" i="38"/>
  <c r="D16" i="38"/>
  <c r="N16" i="38" s="1"/>
  <c r="O16" i="38" s="1"/>
  <c r="N15" i="38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 s="1"/>
  <c r="N9" i="38"/>
  <c r="O9" i="38" s="1"/>
  <c r="M8" i="38"/>
  <c r="L8" i="38"/>
  <c r="K8" i="38"/>
  <c r="J8" i="38"/>
  <c r="I8" i="38"/>
  <c r="I27" i="38" s="1"/>
  <c r="H8" i="38"/>
  <c r="G8" i="38"/>
  <c r="F8" i="38"/>
  <c r="E8" i="38"/>
  <c r="D8" i="38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D5" i="38"/>
  <c r="N23" i="37"/>
  <c r="O23" i="37" s="1"/>
  <c r="N22" i="37"/>
  <c r="O22" i="37" s="1"/>
  <c r="N21" i="37"/>
  <c r="O21" i="37" s="1"/>
  <c r="N20" i="37"/>
  <c r="O20" i="37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M17" i="37"/>
  <c r="L17" i="37"/>
  <c r="K17" i="37"/>
  <c r="J17" i="37"/>
  <c r="I17" i="37"/>
  <c r="N17" i="37" s="1"/>
  <c r="O17" i="37" s="1"/>
  <c r="H17" i="37"/>
  <c r="G17" i="37"/>
  <c r="F17" i="37"/>
  <c r="E17" i="37"/>
  <c r="D17" i="37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 s="1"/>
  <c r="M8" i="37"/>
  <c r="L8" i="37"/>
  <c r="K8" i="37"/>
  <c r="K24" i="37" s="1"/>
  <c r="J8" i="37"/>
  <c r="I8" i="37"/>
  <c r="H8" i="37"/>
  <c r="G8" i="37"/>
  <c r="G24" i="37" s="1"/>
  <c r="F8" i="37"/>
  <c r="E8" i="37"/>
  <c r="D8" i="37"/>
  <c r="N7" i="37"/>
  <c r="O7" i="37"/>
  <c r="N6" i="37"/>
  <c r="O6" i="37"/>
  <c r="M5" i="37"/>
  <c r="L5" i="37"/>
  <c r="K5" i="37"/>
  <c r="J5" i="37"/>
  <c r="I5" i="37"/>
  <c r="H5" i="37"/>
  <c r="G5" i="37"/>
  <c r="F5" i="37"/>
  <c r="E5" i="37"/>
  <c r="D5" i="37"/>
  <c r="N5" i="37" s="1"/>
  <c r="O5" i="37" s="1"/>
  <c r="N25" i="36"/>
  <c r="O25" i="36"/>
  <c r="N24" i="36"/>
  <c r="O24" i="36" s="1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N21" i="36" s="1"/>
  <c r="O21" i="36" s="1"/>
  <c r="D21" i="36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D13" i="36"/>
  <c r="N12" i="36"/>
  <c r="O12" i="36"/>
  <c r="N11" i="36"/>
  <c r="O11" i="36" s="1"/>
  <c r="N10" i="36"/>
  <c r="O10" i="36" s="1"/>
  <c r="M9" i="36"/>
  <c r="L9" i="36"/>
  <c r="K9" i="36"/>
  <c r="J9" i="36"/>
  <c r="J26" i="36" s="1"/>
  <c r="I9" i="36"/>
  <c r="I26" i="36" s="1"/>
  <c r="H9" i="36"/>
  <c r="G9" i="36"/>
  <c r="G26" i="36" s="1"/>
  <c r="F9" i="36"/>
  <c r="E9" i="36"/>
  <c r="D9" i="36"/>
  <c r="N8" i="36"/>
  <c r="O8" i="36" s="1"/>
  <c r="N7" i="36"/>
  <c r="O7" i="36" s="1"/>
  <c r="N6" i="36"/>
  <c r="O6" i="36"/>
  <c r="M5" i="36"/>
  <c r="L5" i="36"/>
  <c r="K5" i="36"/>
  <c r="J5" i="36"/>
  <c r="I5" i="36"/>
  <c r="H5" i="36"/>
  <c r="G5" i="36"/>
  <c r="F5" i="36"/>
  <c r="F26" i="36"/>
  <c r="E5" i="36"/>
  <c r="E26" i="36" s="1"/>
  <c r="D5" i="36"/>
  <c r="D26" i="36" s="1"/>
  <c r="N24" i="35"/>
  <c r="O24" i="35" s="1"/>
  <c r="N23" i="35"/>
  <c r="O23" i="35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20" i="35" s="1"/>
  <c r="O20" i="35" s="1"/>
  <c r="N19" i="35"/>
  <c r="O19" i="35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6" i="35" s="1"/>
  <c r="O16" i="35" s="1"/>
  <c r="N15" i="35"/>
  <c r="O15" i="35" s="1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 s="1"/>
  <c r="N9" i="35"/>
  <c r="O9" i="35"/>
  <c r="M8" i="35"/>
  <c r="L8" i="35"/>
  <c r="K8" i="35"/>
  <c r="J8" i="35"/>
  <c r="I8" i="35"/>
  <c r="H8" i="35"/>
  <c r="G8" i="35"/>
  <c r="F8" i="35"/>
  <c r="E8" i="35"/>
  <c r="D8" i="35"/>
  <c r="N7" i="35"/>
  <c r="O7" i="35" s="1"/>
  <c r="N6" i="35"/>
  <c r="O6" i="35"/>
  <c r="M5" i="35"/>
  <c r="L5" i="35"/>
  <c r="K5" i="35"/>
  <c r="J5" i="35"/>
  <c r="J25" i="35" s="1"/>
  <c r="I5" i="35"/>
  <c r="H5" i="35"/>
  <c r="H25" i="35" s="1"/>
  <c r="G5" i="35"/>
  <c r="F5" i="35"/>
  <c r="F25" i="35" s="1"/>
  <c r="E5" i="35"/>
  <c r="D5" i="35"/>
  <c r="N26" i="34"/>
  <c r="O26" i="34"/>
  <c r="M25" i="34"/>
  <c r="L25" i="34"/>
  <c r="K25" i="34"/>
  <c r="J25" i="34"/>
  <c r="I25" i="34"/>
  <c r="H25" i="34"/>
  <c r="G25" i="34"/>
  <c r="F25" i="34"/>
  <c r="E25" i="34"/>
  <c r="D25" i="34"/>
  <c r="N24" i="34"/>
  <c r="O24" i="34"/>
  <c r="N23" i="34"/>
  <c r="O23" i="34" s="1"/>
  <c r="N22" i="34"/>
  <c r="O22" i="34" s="1"/>
  <c r="N21" i="34"/>
  <c r="O21" i="34"/>
  <c r="M20" i="34"/>
  <c r="L20" i="34"/>
  <c r="K20" i="34"/>
  <c r="J20" i="34"/>
  <c r="I20" i="34"/>
  <c r="H20" i="34"/>
  <c r="G20" i="34"/>
  <c r="F20" i="34"/>
  <c r="E20" i="34"/>
  <c r="D20" i="34"/>
  <c r="N19" i="34"/>
  <c r="O19" i="34"/>
  <c r="M18" i="34"/>
  <c r="L18" i="34"/>
  <c r="K18" i="34"/>
  <c r="J18" i="34"/>
  <c r="I18" i="34"/>
  <c r="H18" i="34"/>
  <c r="G18" i="34"/>
  <c r="F18" i="34"/>
  <c r="E18" i="34"/>
  <c r="D18" i="34"/>
  <c r="N18" i="34" s="1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6" i="34" s="1"/>
  <c r="O16" i="34" s="1"/>
  <c r="N15" i="34"/>
  <c r="O15" i="34" s="1"/>
  <c r="N14" i="34"/>
  <c r="O14" i="34" s="1"/>
  <c r="N13" i="34"/>
  <c r="O13" i="34"/>
  <c r="M12" i="34"/>
  <c r="L12" i="34"/>
  <c r="K12" i="34"/>
  <c r="J12" i="34"/>
  <c r="I12" i="34"/>
  <c r="H12" i="34"/>
  <c r="G12" i="34"/>
  <c r="F12" i="34"/>
  <c r="E12" i="34"/>
  <c r="D12" i="34"/>
  <c r="N11" i="34"/>
  <c r="O11" i="34"/>
  <c r="N10" i="34"/>
  <c r="O10" i="34" s="1"/>
  <c r="N9" i="34"/>
  <c r="O9" i="34"/>
  <c r="M8" i="34"/>
  <c r="L8" i="34"/>
  <c r="K8" i="34"/>
  <c r="K27" i="34" s="1"/>
  <c r="J8" i="34"/>
  <c r="I8" i="34"/>
  <c r="H8" i="34"/>
  <c r="G8" i="34"/>
  <c r="N8" i="34" s="1"/>
  <c r="O8" i="34" s="1"/>
  <c r="F8" i="34"/>
  <c r="E8" i="34"/>
  <c r="D8" i="34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N5" i="34" s="1"/>
  <c r="O5" i="34" s="1"/>
  <c r="E25" i="33"/>
  <c r="F25" i="33"/>
  <c r="G25" i="33"/>
  <c r="H25" i="33"/>
  <c r="I25" i="33"/>
  <c r="J25" i="33"/>
  <c r="K25" i="33"/>
  <c r="L25" i="33"/>
  <c r="M25" i="33"/>
  <c r="D25" i="33"/>
  <c r="E20" i="33"/>
  <c r="F20" i="33"/>
  <c r="G20" i="33"/>
  <c r="H20" i="33"/>
  <c r="I20" i="33"/>
  <c r="J20" i="33"/>
  <c r="K20" i="33"/>
  <c r="L20" i="33"/>
  <c r="M20" i="33"/>
  <c r="E18" i="33"/>
  <c r="F18" i="33"/>
  <c r="G18" i="33"/>
  <c r="H18" i="33"/>
  <c r="I18" i="33"/>
  <c r="J18" i="33"/>
  <c r="K18" i="33"/>
  <c r="L18" i="33"/>
  <c r="M18" i="33"/>
  <c r="E16" i="33"/>
  <c r="F16" i="33"/>
  <c r="G16" i="33"/>
  <c r="H16" i="33"/>
  <c r="I16" i="33"/>
  <c r="J16" i="33"/>
  <c r="K16" i="33"/>
  <c r="L16" i="33"/>
  <c r="M16" i="33"/>
  <c r="E12" i="33"/>
  <c r="F12" i="33"/>
  <c r="G12" i="33"/>
  <c r="H12" i="33"/>
  <c r="I12" i="33"/>
  <c r="J12" i="33"/>
  <c r="K12" i="33"/>
  <c r="K27" i="33" s="1"/>
  <c r="L12" i="33"/>
  <c r="M12" i="33"/>
  <c r="E8" i="33"/>
  <c r="F8" i="33"/>
  <c r="G8" i="33"/>
  <c r="H8" i="33"/>
  <c r="I8" i="33"/>
  <c r="J8" i="33"/>
  <c r="K8" i="33"/>
  <c r="L8" i="33"/>
  <c r="M8" i="33"/>
  <c r="E5" i="33"/>
  <c r="F5" i="33"/>
  <c r="G5" i="33"/>
  <c r="H5" i="33"/>
  <c r="I5" i="33"/>
  <c r="J5" i="33"/>
  <c r="K5" i="33"/>
  <c r="L5" i="33"/>
  <c r="L27" i="33" s="1"/>
  <c r="M5" i="33"/>
  <c r="D20" i="33"/>
  <c r="D18" i="33"/>
  <c r="D16" i="33"/>
  <c r="D12" i="33"/>
  <c r="D8" i="33"/>
  <c r="D5" i="33"/>
  <c r="D27" i="33" s="1"/>
  <c r="N26" i="33"/>
  <c r="O26" i="33" s="1"/>
  <c r="N19" i="33"/>
  <c r="O19" i="33"/>
  <c r="N21" i="33"/>
  <c r="O21" i="33" s="1"/>
  <c r="N22" i="33"/>
  <c r="O22" i="33" s="1"/>
  <c r="N23" i="33"/>
  <c r="O23" i="33" s="1"/>
  <c r="N24" i="33"/>
  <c r="O24" i="33"/>
  <c r="N17" i="33"/>
  <c r="O17" i="33" s="1"/>
  <c r="N10" i="33"/>
  <c r="O10" i="33"/>
  <c r="N11" i="33"/>
  <c r="O11" i="33" s="1"/>
  <c r="N7" i="33"/>
  <c r="O7" i="33" s="1"/>
  <c r="N6" i="33"/>
  <c r="O6" i="33" s="1"/>
  <c r="N13" i="33"/>
  <c r="O13" i="33"/>
  <c r="N14" i="33"/>
  <c r="O14" i="33" s="1"/>
  <c r="N15" i="33"/>
  <c r="O15" i="33"/>
  <c r="N9" i="33"/>
  <c r="O9" i="33" s="1"/>
  <c r="N13" i="44"/>
  <c r="O13" i="44" s="1"/>
  <c r="N21" i="45"/>
  <c r="O21" i="45" s="1"/>
  <c r="N5" i="45" l="1"/>
  <c r="O5" i="45" s="1"/>
  <c r="E27" i="38"/>
  <c r="N5" i="42"/>
  <c r="O5" i="42" s="1"/>
  <c r="D24" i="46"/>
  <c r="N8" i="37"/>
  <c r="O8" i="37" s="1"/>
  <c r="I26" i="47"/>
  <c r="D27" i="34"/>
  <c r="F27" i="33"/>
  <c r="F27" i="34"/>
  <c r="K25" i="35"/>
  <c r="N17" i="36"/>
  <c r="O17" i="36" s="1"/>
  <c r="N20" i="38"/>
  <c r="O20" i="38" s="1"/>
  <c r="J25" i="39"/>
  <c r="N21" i="43"/>
  <c r="O21" i="43" s="1"/>
  <c r="K24" i="44"/>
  <c r="K25" i="45"/>
  <c r="N5" i="46"/>
  <c r="O5" i="46" s="1"/>
  <c r="J26" i="47"/>
  <c r="E27" i="33"/>
  <c r="N27" i="33" s="1"/>
  <c r="O27" i="33" s="1"/>
  <c r="G27" i="34"/>
  <c r="L25" i="35"/>
  <c r="H24" i="37"/>
  <c r="N19" i="37"/>
  <c r="O19" i="37" s="1"/>
  <c r="N12" i="38"/>
  <c r="O12" i="38" s="1"/>
  <c r="N18" i="39"/>
  <c r="O18" i="39" s="1"/>
  <c r="K25" i="43"/>
  <c r="N13" i="43"/>
  <c r="O13" i="43" s="1"/>
  <c r="L24" i="44"/>
  <c r="N21" i="44"/>
  <c r="O21" i="44" s="1"/>
  <c r="I24" i="46"/>
  <c r="N20" i="46"/>
  <c r="O20" i="46" s="1"/>
  <c r="D26" i="47"/>
  <c r="N13" i="41"/>
  <c r="O13" i="41" s="1"/>
  <c r="N13" i="42"/>
  <c r="O13" i="42" s="1"/>
  <c r="L25" i="43"/>
  <c r="M25" i="45"/>
  <c r="J24" i="46"/>
  <c r="L26" i="47"/>
  <c r="N17" i="45"/>
  <c r="O17" i="45" s="1"/>
  <c r="E24" i="37"/>
  <c r="H27" i="34"/>
  <c r="M27" i="34"/>
  <c r="K27" i="38"/>
  <c r="I25" i="40"/>
  <c r="I27" i="34"/>
  <c r="J24" i="37"/>
  <c r="N21" i="42"/>
  <c r="O21" i="42" s="1"/>
  <c r="K24" i="46"/>
  <c r="N20" i="33"/>
  <c r="O20" i="33" s="1"/>
  <c r="J27" i="34"/>
  <c r="N25" i="34"/>
  <c r="O25" i="34" s="1"/>
  <c r="N12" i="35"/>
  <c r="O12" i="35" s="1"/>
  <c r="L26" i="36"/>
  <c r="D25" i="39"/>
  <c r="N25" i="39" s="1"/>
  <c r="O25" i="39" s="1"/>
  <c r="E25" i="40"/>
  <c r="E27" i="41"/>
  <c r="N26" i="47"/>
  <c r="O16" i="47"/>
  <c r="P16" i="47" s="1"/>
  <c r="I27" i="33"/>
  <c r="O9" i="47"/>
  <c r="P9" i="47" s="1"/>
  <c r="H27" i="33"/>
  <c r="G27" i="38"/>
  <c r="I25" i="45"/>
  <c r="N19" i="40"/>
  <c r="O19" i="40" s="1"/>
  <c r="L25" i="42"/>
  <c r="H26" i="36"/>
  <c r="L27" i="38"/>
  <c r="L24" i="37"/>
  <c r="O24" i="47"/>
  <c r="P24" i="47" s="1"/>
  <c r="O13" i="47"/>
  <c r="P13" i="47" s="1"/>
  <c r="M26" i="36"/>
  <c r="G25" i="39"/>
  <c r="N17" i="40"/>
  <c r="O17" i="40" s="1"/>
  <c r="K26" i="47"/>
  <c r="D27" i="38"/>
  <c r="N27" i="38" s="1"/>
  <c r="O27" i="38" s="1"/>
  <c r="N5" i="44"/>
  <c r="O5" i="44" s="1"/>
  <c r="F26" i="47"/>
  <c r="H27" i="38"/>
  <c r="I25" i="35"/>
  <c r="J25" i="45"/>
  <c r="I27" i="41"/>
  <c r="F25" i="39"/>
  <c r="H25" i="40"/>
  <c r="N16" i="33"/>
  <c r="O16" i="33" s="1"/>
  <c r="G25" i="35"/>
  <c r="M25" i="35"/>
  <c r="N18" i="38"/>
  <c r="O18" i="38" s="1"/>
  <c r="H25" i="39"/>
  <c r="N20" i="39"/>
  <c r="O20" i="39" s="1"/>
  <c r="J25" i="40"/>
  <c r="J27" i="41"/>
  <c r="M25" i="42"/>
  <c r="N19" i="43"/>
  <c r="O19" i="43" s="1"/>
  <c r="N9" i="44"/>
  <c r="O9" i="44" s="1"/>
  <c r="N19" i="44"/>
  <c r="O19" i="44" s="1"/>
  <c r="N9" i="45"/>
  <c r="O9" i="45" s="1"/>
  <c r="N19" i="45"/>
  <c r="O19" i="45" s="1"/>
  <c r="N9" i="46"/>
  <c r="O9" i="46" s="1"/>
  <c r="E26" i="47"/>
  <c r="O26" i="47" s="1"/>
  <c r="P26" i="47" s="1"/>
  <c r="N18" i="41"/>
  <c r="O18" i="41" s="1"/>
  <c r="N17" i="44"/>
  <c r="O17" i="44" s="1"/>
  <c r="G26" i="47"/>
  <c r="I24" i="44"/>
  <c r="G27" i="33"/>
  <c r="N17" i="42"/>
  <c r="O17" i="42" s="1"/>
  <c r="I24" i="37"/>
  <c r="N5" i="36"/>
  <c r="O5" i="36" s="1"/>
  <c r="N12" i="37"/>
  <c r="O12" i="37" s="1"/>
  <c r="N5" i="40"/>
  <c r="O5" i="40" s="1"/>
  <c r="F27" i="41"/>
  <c r="L27" i="34"/>
  <c r="N12" i="34"/>
  <c r="O12" i="34" s="1"/>
  <c r="N20" i="34"/>
  <c r="O20" i="34" s="1"/>
  <c r="N16" i="39"/>
  <c r="O16" i="39" s="1"/>
  <c r="M25" i="39"/>
  <c r="G27" i="41"/>
  <c r="N13" i="46"/>
  <c r="O13" i="46" s="1"/>
  <c r="F24" i="37"/>
  <c r="H27" i="41"/>
  <c r="N9" i="42"/>
  <c r="O9" i="42" s="1"/>
  <c r="O20" i="47"/>
  <c r="P20" i="47" s="1"/>
  <c r="N18" i="33"/>
  <c r="O18" i="33" s="1"/>
  <c r="N8" i="33"/>
  <c r="O8" i="33" s="1"/>
  <c r="N19" i="36"/>
  <c r="O19" i="36" s="1"/>
  <c r="I25" i="39"/>
  <c r="K25" i="40"/>
  <c r="N21" i="40"/>
  <c r="O21" i="40" s="1"/>
  <c r="K27" i="41"/>
  <c r="M25" i="43"/>
  <c r="E25" i="35"/>
  <c r="J27" i="33"/>
  <c r="F27" i="38"/>
  <c r="N18" i="35"/>
  <c r="O18" i="35" s="1"/>
  <c r="F24" i="46"/>
  <c r="D25" i="35"/>
  <c r="N25" i="35" s="1"/>
  <c r="O25" i="35" s="1"/>
  <c r="N13" i="45"/>
  <c r="O13" i="45" s="1"/>
  <c r="N20" i="41"/>
  <c r="O20" i="41" s="1"/>
  <c r="N25" i="33"/>
  <c r="O25" i="33" s="1"/>
  <c r="L27" i="41"/>
  <c r="D25" i="42"/>
  <c r="N25" i="42" s="1"/>
  <c r="O25" i="42" s="1"/>
  <c r="N19" i="42"/>
  <c r="O19" i="42" s="1"/>
  <c r="L24" i="46"/>
  <c r="N13" i="39"/>
  <c r="O13" i="39" s="1"/>
  <c r="E24" i="46"/>
  <c r="K25" i="42"/>
  <c r="N17" i="43"/>
  <c r="O17" i="43" s="1"/>
  <c r="H26" i="47"/>
  <c r="I25" i="43"/>
  <c r="N25" i="43" s="1"/>
  <c r="O25" i="43" s="1"/>
  <c r="J24" i="44"/>
  <c r="N9" i="39"/>
  <c r="O9" i="39" s="1"/>
  <c r="D25" i="40"/>
  <c r="N25" i="40" s="1"/>
  <c r="O25" i="40" s="1"/>
  <c r="M24" i="46"/>
  <c r="N13" i="36"/>
  <c r="O13" i="36" s="1"/>
  <c r="M24" i="37"/>
  <c r="M27" i="33"/>
  <c r="N8" i="38"/>
  <c r="O8" i="38" s="1"/>
  <c r="M25" i="40"/>
  <c r="M27" i="41"/>
  <c r="E25" i="42"/>
  <c r="O27" i="48"/>
  <c r="P27" i="48" s="1"/>
  <c r="D24" i="37"/>
  <c r="D27" i="41"/>
  <c r="F24" i="44"/>
  <c r="H24" i="46"/>
  <c r="N16" i="46"/>
  <c r="O16" i="46" s="1"/>
  <c r="N5" i="43"/>
  <c r="O5" i="43" s="1"/>
  <c r="N16" i="41"/>
  <c r="O16" i="41" s="1"/>
  <c r="N5" i="38"/>
  <c r="O5" i="38" s="1"/>
  <c r="N15" i="37"/>
  <c r="O15" i="37" s="1"/>
  <c r="N5" i="35"/>
  <c r="O5" i="35" s="1"/>
  <c r="E27" i="34"/>
  <c r="N5" i="39"/>
  <c r="O5" i="39" s="1"/>
  <c r="E24" i="44"/>
  <c r="G24" i="46"/>
  <c r="N5" i="33"/>
  <c r="O5" i="33" s="1"/>
  <c r="N8" i="35"/>
  <c r="O8" i="35" s="1"/>
  <c r="E25" i="45"/>
  <c r="N12" i="33"/>
  <c r="O12" i="33" s="1"/>
  <c r="F25" i="40"/>
  <c r="N9" i="36"/>
  <c r="O9" i="36" s="1"/>
  <c r="K26" i="36"/>
  <c r="N26" i="36" l="1"/>
  <c r="O26" i="36" s="1"/>
  <c r="N24" i="37"/>
  <c r="O24" i="37" s="1"/>
  <c r="N27" i="34"/>
  <c r="O27" i="34" s="1"/>
  <c r="N27" i="41"/>
  <c r="O27" i="41" s="1"/>
  <c r="N25" i="45"/>
  <c r="O25" i="45" s="1"/>
  <c r="N24" i="46"/>
  <c r="O24" i="46" s="1"/>
  <c r="N24" i="44"/>
  <c r="O24" i="44" s="1"/>
</calcChain>
</file>

<file path=xl/sharedStrings.xml><?xml version="1.0" encoding="utf-8"?>
<sst xmlns="http://schemas.openxmlformats.org/spreadsheetml/2006/main" count="711" uniqueCount="86">
  <si>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</si>
  <si>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</si>
  <si>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</si>
  <si>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</si>
  <si>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</si>
  <si>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</si>
  <si>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</si>
  <si>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</si>
  <si>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</si>
  <si>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</si>
  <si>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</si>
  <si>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</si>
  <si>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</si>
  <si>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</si>
  <si>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</si>
  <si>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</si>
  <si>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</si>
  <si>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</si>
  <si>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</si>
  <si>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</si>
  <si>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</si>
  <si>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Public Safety</t>
  </si>
  <si>
    <t>Law Enforcement</t>
  </si>
  <si>
    <t>Fire Control</t>
  </si>
  <si>
    <t>Protective Inspections</t>
  </si>
  <si>
    <t>Physical Environment</t>
  </si>
  <si>
    <t>Sewer / Wastewater Services</t>
  </si>
  <si>
    <t>Flood Control / Stormwater Management</t>
  </si>
  <si>
    <t>Other Physical Environment</t>
  </si>
  <si>
    <t>Transportation</t>
  </si>
  <si>
    <t>Road and Street Facilities</t>
  </si>
  <si>
    <t>Human Services</t>
  </si>
  <si>
    <t>Public Assistance Services</t>
  </si>
  <si>
    <t>Culture / Recreation</t>
  </si>
  <si>
    <t>Libraries</t>
  </si>
  <si>
    <t>Parks and Recreation</t>
  </si>
  <si>
    <t>Cultural Services</t>
  </si>
  <si>
    <t>Special Events</t>
  </si>
  <si>
    <t>Proprietary - Non-Operating Interest Expense</t>
  </si>
  <si>
    <t>Other Uses and Non-Operating</t>
  </si>
  <si>
    <t>2009 Municipal Population:</t>
  </si>
  <si>
    <t>South Pasadena Expenditures Reported by Account Code and Fund Type</t>
  </si>
  <si>
    <t>Local Fiscal Year Ended September 30, 2010</t>
  </si>
  <si>
    <t>Inter-Fund Group Transfers Out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</si>
  <si>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</si>
  <si>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</si>
  <si>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</si>
  <si>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</si>
  <si>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</si>
  <si>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Other General Government Services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</si>
  <si>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</si>
  <si>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</si>
  <si>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</si>
  <si>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</si>
  <si>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</si>
  <si>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</si>
  <si>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</si>
  <si>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Road / Street Facilities</t>
  </si>
  <si>
    <t>Public Assistance</t>
  </si>
  <si>
    <t>Parks / Recreation</t>
  </si>
  <si>
    <t>2014 Municipal Population:</t>
  </si>
  <si>
    <t>Local Fiscal Year Ended September 30, 2015</t>
  </si>
  <si>
    <t>Flood Control / Stormwater Control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</si>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</sst>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9E848-9261-4F21-8DE3-2F7BED68043E}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77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78</v>
      </c>
      <c r="N4" s="95" t="s">
        <v>5</v>
      </c>
      <c r="O4" s="95" t="s">
        <v>79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SUM(D6:D7)</f>
        <v>1093529</v>
      </c>
      <c r="E5" s="100">
        <f>SUM(E6:E7)</f>
        <v>0</v>
      </c>
      <c r="F5" s="100">
        <f>SUM(F6:F7)</f>
        <v>0</v>
      </c>
      <c r="G5" s="100">
        <f>SUM(G6:G7)</f>
        <v>3330</v>
      </c>
      <c r="H5" s="100">
        <f>SUM(H6:H7)</f>
        <v>0</v>
      </c>
      <c r="I5" s="100">
        <f>SUM(I6:I7)</f>
        <v>0</v>
      </c>
      <c r="J5" s="100">
        <f>SUM(J6:J7)</f>
        <v>0</v>
      </c>
      <c r="K5" s="100">
        <f>SUM(K6:K7)</f>
        <v>0</v>
      </c>
      <c r="L5" s="100">
        <f>SUM(L6:L7)</f>
        <v>0</v>
      </c>
      <c r="M5" s="100">
        <f>SUM(M6:M7)</f>
        <v>0</v>
      </c>
      <c r="N5" s="100">
        <f>SUM(N6:N7)</f>
        <v>0</v>
      </c>
      <c r="O5" s="101">
        <f>SUM(D5:N5)</f>
        <v>1096859</v>
      </c>
      <c r="P5" s="102">
        <f>(O5/P$29)</f>
        <v>202.07424465733234</v>
      </c>
      <c r="Q5" s="103"/>
    </row>
    <row r="6" spans="1:134">
      <c r="A6" s="105"/>
      <c r="B6" s="106">
        <v>511</v>
      </c>
      <c r="C6" s="107" t="s">
        <v>19</v>
      </c>
      <c r="D6" s="108">
        <v>128051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128051</v>
      </c>
      <c r="P6" s="109">
        <f>(O6/P$29)</f>
        <v>23.590825350036845</v>
      </c>
      <c r="Q6" s="110"/>
    </row>
    <row r="7" spans="1:134">
      <c r="A7" s="105"/>
      <c r="B7" s="106">
        <v>513</v>
      </c>
      <c r="C7" s="107" t="s">
        <v>20</v>
      </c>
      <c r="D7" s="108">
        <v>965478</v>
      </c>
      <c r="E7" s="108">
        <v>0</v>
      </c>
      <c r="F7" s="108">
        <v>0</v>
      </c>
      <c r="G7" s="108">
        <v>3330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" si="0">SUM(D7:N7)</f>
        <v>968808</v>
      </c>
      <c r="P7" s="109">
        <f>(O7/P$29)</f>
        <v>178.48341930729549</v>
      </c>
      <c r="Q7" s="110"/>
    </row>
    <row r="8" spans="1:134" ht="15.75">
      <c r="A8" s="111" t="s">
        <v>21</v>
      </c>
      <c r="B8" s="112"/>
      <c r="C8" s="113"/>
      <c r="D8" s="114">
        <f>SUM(D9:D11)</f>
        <v>4760991</v>
      </c>
      <c r="E8" s="114">
        <f>SUM(E9:E11)</f>
        <v>0</v>
      </c>
      <c r="F8" s="114">
        <f>SUM(F9:F11)</f>
        <v>0</v>
      </c>
      <c r="G8" s="114">
        <f>SUM(G9:G11)</f>
        <v>7286039</v>
      </c>
      <c r="H8" s="114">
        <f>SUM(H9:H11)</f>
        <v>0</v>
      </c>
      <c r="I8" s="114">
        <f>SUM(I9:I11)</f>
        <v>0</v>
      </c>
      <c r="J8" s="114">
        <f>SUM(J9:J11)</f>
        <v>0</v>
      </c>
      <c r="K8" s="114">
        <f>SUM(K9:K11)</f>
        <v>688900</v>
      </c>
      <c r="L8" s="114">
        <f>SUM(L9:L11)</f>
        <v>0</v>
      </c>
      <c r="M8" s="114">
        <f>SUM(M9:M11)</f>
        <v>0</v>
      </c>
      <c r="N8" s="114">
        <f>SUM(N9:N11)</f>
        <v>0</v>
      </c>
      <c r="O8" s="115">
        <f>SUM(D8:N8)</f>
        <v>12735930</v>
      </c>
      <c r="P8" s="116">
        <f>(O8/P$29)</f>
        <v>2346.3393515106854</v>
      </c>
      <c r="Q8" s="117"/>
    </row>
    <row r="9" spans="1:134">
      <c r="A9" s="105"/>
      <c r="B9" s="106">
        <v>521</v>
      </c>
      <c r="C9" s="107" t="s">
        <v>22</v>
      </c>
      <c r="D9" s="108">
        <v>924072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>SUM(D9:N9)</f>
        <v>924072</v>
      </c>
      <c r="P9" s="109">
        <f>(O9/P$29)</f>
        <v>170.24170965364775</v>
      </c>
      <c r="Q9" s="110"/>
    </row>
    <row r="10" spans="1:134">
      <c r="A10" s="105"/>
      <c r="B10" s="106">
        <v>522</v>
      </c>
      <c r="C10" s="107" t="s">
        <v>23</v>
      </c>
      <c r="D10" s="108">
        <v>3262972</v>
      </c>
      <c r="E10" s="108">
        <v>0</v>
      </c>
      <c r="F10" s="108">
        <v>0</v>
      </c>
      <c r="G10" s="108">
        <v>7044779</v>
      </c>
      <c r="H10" s="108">
        <v>0</v>
      </c>
      <c r="I10" s="108">
        <v>0</v>
      </c>
      <c r="J10" s="108">
        <v>0</v>
      </c>
      <c r="K10" s="108">
        <v>688900</v>
      </c>
      <c r="L10" s="108">
        <v>0</v>
      </c>
      <c r="M10" s="108">
        <v>0</v>
      </c>
      <c r="N10" s="108">
        <v>0</v>
      </c>
      <c r="O10" s="108">
        <f t="shared" ref="O10:O11" si="1">SUM(D10:N10)</f>
        <v>10996651</v>
      </c>
      <c r="P10" s="109">
        <f>(O10/P$29)</f>
        <v>2025.9121223286661</v>
      </c>
      <c r="Q10" s="110"/>
    </row>
    <row r="11" spans="1:134">
      <c r="A11" s="105"/>
      <c r="B11" s="106">
        <v>524</v>
      </c>
      <c r="C11" s="107" t="s">
        <v>24</v>
      </c>
      <c r="D11" s="108">
        <v>573947</v>
      </c>
      <c r="E11" s="108">
        <v>0</v>
      </c>
      <c r="F11" s="108">
        <v>0</v>
      </c>
      <c r="G11" s="108">
        <v>241260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1"/>
        <v>815207</v>
      </c>
      <c r="P11" s="109">
        <f>(O11/P$29)</f>
        <v>150.1855195283714</v>
      </c>
      <c r="Q11" s="110"/>
    </row>
    <row r="12" spans="1:134" ht="15.75">
      <c r="A12" s="111" t="s">
        <v>25</v>
      </c>
      <c r="B12" s="112"/>
      <c r="C12" s="113"/>
      <c r="D12" s="114">
        <f>SUM(D13:D15)</f>
        <v>0</v>
      </c>
      <c r="E12" s="114">
        <f>SUM(E13:E15)</f>
        <v>0</v>
      </c>
      <c r="F12" s="114">
        <f>SUM(F13:F15)</f>
        <v>0</v>
      </c>
      <c r="G12" s="114">
        <f>SUM(G13:G15)</f>
        <v>39790</v>
      </c>
      <c r="H12" s="114">
        <f>SUM(H13:H15)</f>
        <v>0</v>
      </c>
      <c r="I12" s="114">
        <f>SUM(I13:I15)</f>
        <v>1810447</v>
      </c>
      <c r="J12" s="114">
        <f>SUM(J13:J15)</f>
        <v>0</v>
      </c>
      <c r="K12" s="114">
        <f>SUM(K13:K15)</f>
        <v>0</v>
      </c>
      <c r="L12" s="114">
        <f>SUM(L13:L15)</f>
        <v>0</v>
      </c>
      <c r="M12" s="114">
        <f>SUM(M13:M15)</f>
        <v>0</v>
      </c>
      <c r="N12" s="114">
        <f>SUM(N13:N15)</f>
        <v>0</v>
      </c>
      <c r="O12" s="115">
        <f>SUM(D12:N12)</f>
        <v>1850237</v>
      </c>
      <c r="P12" s="116">
        <f>(O12/P$29)</f>
        <v>340.86901252763448</v>
      </c>
      <c r="Q12" s="117"/>
    </row>
    <row r="13" spans="1:134">
      <c r="A13" s="105"/>
      <c r="B13" s="106">
        <v>535</v>
      </c>
      <c r="C13" s="107" t="s">
        <v>26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8">
        <v>1518990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ref="O13:O24" si="2">SUM(D13:N13)</f>
        <v>1518990</v>
      </c>
      <c r="P13" s="109">
        <f>(O13/P$29)</f>
        <v>279.84340456890197</v>
      </c>
      <c r="Q13" s="110"/>
    </row>
    <row r="14" spans="1:134">
      <c r="A14" s="105"/>
      <c r="B14" s="106">
        <v>538</v>
      </c>
      <c r="C14" s="107" t="s">
        <v>27</v>
      </c>
      <c r="D14" s="108">
        <v>0</v>
      </c>
      <c r="E14" s="108">
        <v>0</v>
      </c>
      <c r="F14" s="108">
        <v>0</v>
      </c>
      <c r="G14" s="108">
        <v>39790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2"/>
        <v>39790</v>
      </c>
      <c r="P14" s="109">
        <f>(O14/P$29)</f>
        <v>7.3305084745762707</v>
      </c>
      <c r="Q14" s="110"/>
    </row>
    <row r="15" spans="1:134">
      <c r="A15" s="105"/>
      <c r="B15" s="106">
        <v>539</v>
      </c>
      <c r="C15" s="107" t="s">
        <v>28</v>
      </c>
      <c r="D15" s="108">
        <v>0</v>
      </c>
      <c r="E15" s="108">
        <v>0</v>
      </c>
      <c r="F15" s="108">
        <v>0</v>
      </c>
      <c r="G15" s="108">
        <v>0</v>
      </c>
      <c r="H15" s="108">
        <v>0</v>
      </c>
      <c r="I15" s="108">
        <v>291457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2"/>
        <v>291457</v>
      </c>
      <c r="P15" s="109">
        <f>(O15/P$29)</f>
        <v>53.695099484156223</v>
      </c>
      <c r="Q15" s="110"/>
    </row>
    <row r="16" spans="1:134" ht="15.75">
      <c r="A16" s="111" t="s">
        <v>29</v>
      </c>
      <c r="B16" s="112"/>
      <c r="C16" s="113"/>
      <c r="D16" s="114">
        <f>SUM(D17:D17)</f>
        <v>999530</v>
      </c>
      <c r="E16" s="114">
        <f>SUM(E17:E17)</f>
        <v>0</v>
      </c>
      <c r="F16" s="114">
        <f>SUM(F17:F17)</f>
        <v>0</v>
      </c>
      <c r="G16" s="114">
        <f>SUM(G17:G17)</f>
        <v>375650</v>
      </c>
      <c r="H16" s="114">
        <f>SUM(H17:H17)</f>
        <v>0</v>
      </c>
      <c r="I16" s="114">
        <f>SUM(I17:I17)</f>
        <v>0</v>
      </c>
      <c r="J16" s="114">
        <f>SUM(J17:J17)</f>
        <v>0</v>
      </c>
      <c r="K16" s="114">
        <f>SUM(K17:K17)</f>
        <v>0</v>
      </c>
      <c r="L16" s="114">
        <f>SUM(L17:L17)</f>
        <v>0</v>
      </c>
      <c r="M16" s="114">
        <f>SUM(M17:M17)</f>
        <v>0</v>
      </c>
      <c r="N16" s="114">
        <f>SUM(N17:N17)</f>
        <v>0</v>
      </c>
      <c r="O16" s="114">
        <f t="shared" si="2"/>
        <v>1375180</v>
      </c>
      <c r="P16" s="116">
        <f>(O16/P$29)</f>
        <v>253.34929992630802</v>
      </c>
      <c r="Q16" s="117"/>
    </row>
    <row r="17" spans="1:120">
      <c r="A17" s="105"/>
      <c r="B17" s="106">
        <v>541</v>
      </c>
      <c r="C17" s="107" t="s">
        <v>30</v>
      </c>
      <c r="D17" s="108">
        <v>999530</v>
      </c>
      <c r="E17" s="108">
        <v>0</v>
      </c>
      <c r="F17" s="108">
        <v>0</v>
      </c>
      <c r="G17" s="108">
        <v>375650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2"/>
        <v>1375180</v>
      </c>
      <c r="P17" s="109">
        <f>(O17/P$29)</f>
        <v>253.34929992630802</v>
      </c>
      <c r="Q17" s="110"/>
    </row>
    <row r="18" spans="1:120" ht="15.75">
      <c r="A18" s="111" t="s">
        <v>31</v>
      </c>
      <c r="B18" s="112"/>
      <c r="C18" s="113"/>
      <c r="D18" s="114">
        <f>SUM(D19:D19)</f>
        <v>6000</v>
      </c>
      <c r="E18" s="114">
        <f>SUM(E19:E19)</f>
        <v>0</v>
      </c>
      <c r="F18" s="114">
        <f>SUM(F19:F19)</f>
        <v>0</v>
      </c>
      <c r="G18" s="114">
        <f>SUM(G19:G19)</f>
        <v>0</v>
      </c>
      <c r="H18" s="114">
        <f>SUM(H19:H19)</f>
        <v>0</v>
      </c>
      <c r="I18" s="114">
        <f>SUM(I19:I19)</f>
        <v>0</v>
      </c>
      <c r="J18" s="114">
        <f>SUM(J19:J19)</f>
        <v>0</v>
      </c>
      <c r="K18" s="114">
        <f>SUM(K19:K19)</f>
        <v>0</v>
      </c>
      <c r="L18" s="114">
        <f>SUM(L19:L19)</f>
        <v>0</v>
      </c>
      <c r="M18" s="114">
        <f>SUM(M19:M19)</f>
        <v>0</v>
      </c>
      <c r="N18" s="114">
        <f>SUM(N19:N19)</f>
        <v>0</v>
      </c>
      <c r="O18" s="114">
        <f t="shared" si="2"/>
        <v>6000</v>
      </c>
      <c r="P18" s="116">
        <f>(O18/P$29)</f>
        <v>1.105379513633014</v>
      </c>
      <c r="Q18" s="117"/>
    </row>
    <row r="19" spans="1:120">
      <c r="A19" s="105"/>
      <c r="B19" s="106">
        <v>564</v>
      </c>
      <c r="C19" s="107" t="s">
        <v>32</v>
      </c>
      <c r="D19" s="108">
        <v>6000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2"/>
        <v>6000</v>
      </c>
      <c r="P19" s="109">
        <f>(O19/P$29)</f>
        <v>1.105379513633014</v>
      </c>
      <c r="Q19" s="110"/>
    </row>
    <row r="20" spans="1:120" ht="15.75">
      <c r="A20" s="111" t="s">
        <v>33</v>
      </c>
      <c r="B20" s="112"/>
      <c r="C20" s="113"/>
      <c r="D20" s="114">
        <f>SUM(D21:D24)</f>
        <v>36598</v>
      </c>
      <c r="E20" s="114">
        <f>SUM(E21:E24)</f>
        <v>0</v>
      </c>
      <c r="F20" s="114">
        <f>SUM(F21:F24)</f>
        <v>0</v>
      </c>
      <c r="G20" s="114">
        <f>SUM(G21:G24)</f>
        <v>92394</v>
      </c>
      <c r="H20" s="114">
        <f>SUM(H21:H24)</f>
        <v>0</v>
      </c>
      <c r="I20" s="114">
        <f>SUM(I21:I24)</f>
        <v>0</v>
      </c>
      <c r="J20" s="114">
        <f>SUM(J21:J24)</f>
        <v>0</v>
      </c>
      <c r="K20" s="114">
        <f>SUM(K21:K24)</f>
        <v>0</v>
      </c>
      <c r="L20" s="114">
        <f>SUM(L21:L24)</f>
        <v>0</v>
      </c>
      <c r="M20" s="114">
        <f>SUM(M21:M24)</f>
        <v>0</v>
      </c>
      <c r="N20" s="114">
        <f>SUM(N21:N24)</f>
        <v>0</v>
      </c>
      <c r="O20" s="114">
        <f>SUM(D20:N20)</f>
        <v>128992</v>
      </c>
      <c r="P20" s="116">
        <f>(O20/P$29)</f>
        <v>23.76418570375829</v>
      </c>
      <c r="Q20" s="110"/>
    </row>
    <row r="21" spans="1:120">
      <c r="A21" s="105"/>
      <c r="B21" s="106">
        <v>571</v>
      </c>
      <c r="C21" s="107" t="s">
        <v>34</v>
      </c>
      <c r="D21" s="108">
        <v>17175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f t="shared" si="2"/>
        <v>17175</v>
      </c>
      <c r="P21" s="109">
        <f>(O21/P$29)</f>
        <v>3.1641488577745025</v>
      </c>
      <c r="Q21" s="110"/>
    </row>
    <row r="22" spans="1:120">
      <c r="A22" s="105"/>
      <c r="B22" s="106">
        <v>572</v>
      </c>
      <c r="C22" s="107" t="s">
        <v>35</v>
      </c>
      <c r="D22" s="108">
        <v>0</v>
      </c>
      <c r="E22" s="108">
        <v>0</v>
      </c>
      <c r="F22" s="108">
        <v>0</v>
      </c>
      <c r="G22" s="108">
        <v>92394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 t="shared" si="2"/>
        <v>92394</v>
      </c>
      <c r="P22" s="109">
        <f>(O22/P$29)</f>
        <v>17.021739130434781</v>
      </c>
      <c r="Q22" s="110"/>
    </row>
    <row r="23" spans="1:120">
      <c r="A23" s="105"/>
      <c r="B23" s="106">
        <v>573</v>
      </c>
      <c r="C23" s="107" t="s">
        <v>36</v>
      </c>
      <c r="D23" s="108">
        <v>1000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f t="shared" si="2"/>
        <v>1000</v>
      </c>
      <c r="P23" s="109">
        <f>(O23/P$29)</f>
        <v>0.18422991893883567</v>
      </c>
      <c r="Q23" s="110"/>
    </row>
    <row r="24" spans="1:120">
      <c r="A24" s="105"/>
      <c r="B24" s="106">
        <v>574</v>
      </c>
      <c r="C24" s="107" t="s">
        <v>37</v>
      </c>
      <c r="D24" s="108">
        <v>18423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f t="shared" si="2"/>
        <v>18423</v>
      </c>
      <c r="P24" s="109">
        <f>(O24/P$29)</f>
        <v>3.3940677966101696</v>
      </c>
      <c r="Q24" s="110"/>
    </row>
    <row r="25" spans="1:120" ht="15.75">
      <c r="A25" s="111" t="s">
        <v>39</v>
      </c>
      <c r="B25" s="112"/>
      <c r="C25" s="113"/>
      <c r="D25" s="114">
        <f>SUM(D26:D26)</f>
        <v>213184</v>
      </c>
      <c r="E25" s="114">
        <f>SUM(E26:E26)</f>
        <v>0</v>
      </c>
      <c r="F25" s="114">
        <f>SUM(F26:F26)</f>
        <v>0</v>
      </c>
      <c r="G25" s="114">
        <f>SUM(G26:G26)</f>
        <v>0</v>
      </c>
      <c r="H25" s="114">
        <f>SUM(H26:H26)</f>
        <v>0</v>
      </c>
      <c r="I25" s="114">
        <f>SUM(I26:I26)</f>
        <v>0</v>
      </c>
      <c r="J25" s="114">
        <f>SUM(J26:J26)</f>
        <v>0</v>
      </c>
      <c r="K25" s="114">
        <f>SUM(K26:K26)</f>
        <v>0</v>
      </c>
      <c r="L25" s="114">
        <f>SUM(L26:L26)</f>
        <v>0</v>
      </c>
      <c r="M25" s="114">
        <f>SUM(M26:M26)</f>
        <v>0</v>
      </c>
      <c r="N25" s="114">
        <f>SUM(N26:N26)</f>
        <v>0</v>
      </c>
      <c r="O25" s="114">
        <f>SUM(D25:N25)</f>
        <v>213184</v>
      </c>
      <c r="P25" s="116">
        <f>(O25/P$29)</f>
        <v>39.274871039056741</v>
      </c>
      <c r="Q25" s="110"/>
    </row>
    <row r="26" spans="1:120" ht="15.75" thickBot="1">
      <c r="A26" s="105"/>
      <c r="B26" s="106">
        <v>581</v>
      </c>
      <c r="C26" s="107" t="s">
        <v>80</v>
      </c>
      <c r="D26" s="108">
        <v>213184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f>SUM(D26:N26)</f>
        <v>213184</v>
      </c>
      <c r="P26" s="109">
        <f>(O26/P$29)</f>
        <v>39.274871039056741</v>
      </c>
      <c r="Q26" s="110"/>
    </row>
    <row r="27" spans="1:120" ht="16.5" thickBot="1">
      <c r="A27" s="118" t="s">
        <v>10</v>
      </c>
      <c r="B27" s="119"/>
      <c r="C27" s="120"/>
      <c r="D27" s="121">
        <f>SUM(D5,D8,D12,D16,D18,D20,D25)</f>
        <v>7109832</v>
      </c>
      <c r="E27" s="121">
        <f t="shared" ref="E27:N27" si="3">SUM(E5,E8,E12,E16,E18,E20,E25)</f>
        <v>0</v>
      </c>
      <c r="F27" s="121">
        <f t="shared" si="3"/>
        <v>0</v>
      </c>
      <c r="G27" s="121">
        <f t="shared" si="3"/>
        <v>7797203</v>
      </c>
      <c r="H27" s="121">
        <f t="shared" si="3"/>
        <v>0</v>
      </c>
      <c r="I27" s="121">
        <f t="shared" si="3"/>
        <v>1810447</v>
      </c>
      <c r="J27" s="121">
        <f t="shared" si="3"/>
        <v>0</v>
      </c>
      <c r="K27" s="121">
        <f t="shared" si="3"/>
        <v>688900</v>
      </c>
      <c r="L27" s="121">
        <f t="shared" si="3"/>
        <v>0</v>
      </c>
      <c r="M27" s="121">
        <f t="shared" si="3"/>
        <v>0</v>
      </c>
      <c r="N27" s="121">
        <f t="shared" si="3"/>
        <v>0</v>
      </c>
      <c r="O27" s="121">
        <f>SUM(D27:N27)</f>
        <v>17406382</v>
      </c>
      <c r="P27" s="122">
        <f>(O27/P$29)</f>
        <v>3206.7763448784081</v>
      </c>
      <c r="Q27" s="103"/>
      <c r="R27" s="12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</row>
    <row r="28" spans="1:120">
      <c r="A28" s="124"/>
      <c r="B28" s="125"/>
      <c r="C28" s="125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7"/>
    </row>
    <row r="29" spans="1:120">
      <c r="A29" s="128"/>
      <c r="B29" s="129"/>
      <c r="C29" s="129"/>
      <c r="D29" s="130"/>
      <c r="E29" s="130"/>
      <c r="F29" s="130"/>
      <c r="G29" s="130"/>
      <c r="H29" s="130"/>
      <c r="I29" s="130"/>
      <c r="J29" s="130"/>
      <c r="K29" s="130"/>
      <c r="L29" s="130"/>
      <c r="M29" s="133" t="s">
        <v>85</v>
      </c>
      <c r="N29" s="133"/>
      <c r="O29" s="133"/>
      <c r="P29" s="131">
        <v>5428</v>
      </c>
    </row>
    <row r="30" spans="1:120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6"/>
    </row>
    <row r="31" spans="1:120" ht="15.75" customHeight="1" thickBot="1">
      <c r="A31" s="137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41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55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SUM(D6:D8)</f>
        <v>642541</v>
      </c>
      <c r="E5" s="56">
        <f t="shared" si="0"/>
        <v>0</v>
      </c>
      <c r="F5" s="56">
        <f t="shared" si="0"/>
        <v>0</v>
      </c>
      <c r="G5" s="56">
        <f t="shared" si="0"/>
        <v>14846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314333</v>
      </c>
      <c r="M5" s="56">
        <f t="shared" si="0"/>
        <v>0</v>
      </c>
      <c r="N5" s="57">
        <f t="shared" ref="N5:N18" si="1">SUM(D5:M5)</f>
        <v>971720</v>
      </c>
      <c r="O5" s="58">
        <f t="shared" ref="O5:O25" si="2">(N5/O$27)</f>
        <v>190.30943987465727</v>
      </c>
      <c r="P5" s="59"/>
    </row>
    <row r="6" spans="1:133">
      <c r="A6" s="61"/>
      <c r="B6" s="62">
        <v>511</v>
      </c>
      <c r="C6" s="63" t="s">
        <v>19</v>
      </c>
      <c r="D6" s="64">
        <v>122387</v>
      </c>
      <c r="E6" s="64">
        <v>0</v>
      </c>
      <c r="F6" s="64">
        <v>0</v>
      </c>
      <c r="G6" s="64">
        <v>746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123133</v>
      </c>
      <c r="O6" s="65">
        <f t="shared" si="2"/>
        <v>24.115354484919703</v>
      </c>
      <c r="P6" s="66"/>
    </row>
    <row r="7" spans="1:133">
      <c r="A7" s="61"/>
      <c r="B7" s="62">
        <v>513</v>
      </c>
      <c r="C7" s="63" t="s">
        <v>20</v>
      </c>
      <c r="D7" s="64">
        <v>520154</v>
      </c>
      <c r="E7" s="64">
        <v>0</v>
      </c>
      <c r="F7" s="64">
        <v>0</v>
      </c>
      <c r="G7" s="64">
        <v>14100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534254</v>
      </c>
      <c r="O7" s="65">
        <f t="shared" si="2"/>
        <v>104.63258911084998</v>
      </c>
      <c r="P7" s="66"/>
    </row>
    <row r="8" spans="1:133">
      <c r="A8" s="61"/>
      <c r="B8" s="62">
        <v>519</v>
      </c>
      <c r="C8" s="63" t="s">
        <v>56</v>
      </c>
      <c r="D8" s="64">
        <v>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314333</v>
      </c>
      <c r="M8" s="64">
        <v>0</v>
      </c>
      <c r="N8" s="64">
        <f t="shared" si="1"/>
        <v>314333</v>
      </c>
      <c r="O8" s="65">
        <f t="shared" si="2"/>
        <v>61.561496278887581</v>
      </c>
      <c r="P8" s="66"/>
    </row>
    <row r="9" spans="1:133" ht="15.75">
      <c r="A9" s="67" t="s">
        <v>21</v>
      </c>
      <c r="B9" s="68"/>
      <c r="C9" s="69"/>
      <c r="D9" s="70">
        <f t="shared" ref="D9:M9" si="3">SUM(D10:D12)</f>
        <v>3383957</v>
      </c>
      <c r="E9" s="70">
        <f t="shared" si="3"/>
        <v>0</v>
      </c>
      <c r="F9" s="70">
        <f t="shared" si="3"/>
        <v>0</v>
      </c>
      <c r="G9" s="70">
        <f t="shared" si="3"/>
        <v>162087</v>
      </c>
      <c r="H9" s="70">
        <f t="shared" si="3"/>
        <v>0</v>
      </c>
      <c r="I9" s="70">
        <f t="shared" si="3"/>
        <v>0</v>
      </c>
      <c r="J9" s="70">
        <f t="shared" si="3"/>
        <v>0</v>
      </c>
      <c r="K9" s="70">
        <f t="shared" si="3"/>
        <v>628267</v>
      </c>
      <c r="L9" s="70">
        <f t="shared" si="3"/>
        <v>0</v>
      </c>
      <c r="M9" s="70">
        <f t="shared" si="3"/>
        <v>0</v>
      </c>
      <c r="N9" s="71">
        <f t="shared" si="1"/>
        <v>4174311</v>
      </c>
      <c r="O9" s="72">
        <f t="shared" si="2"/>
        <v>817.53055229142183</v>
      </c>
      <c r="P9" s="73"/>
    </row>
    <row r="10" spans="1:133">
      <c r="A10" s="61"/>
      <c r="B10" s="62">
        <v>521</v>
      </c>
      <c r="C10" s="63" t="s">
        <v>22</v>
      </c>
      <c r="D10" s="64">
        <v>1022502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1022502</v>
      </c>
      <c r="O10" s="65">
        <f t="shared" si="2"/>
        <v>200.25499412455935</v>
      </c>
      <c r="P10" s="66"/>
    </row>
    <row r="11" spans="1:133">
      <c r="A11" s="61"/>
      <c r="B11" s="62">
        <v>522</v>
      </c>
      <c r="C11" s="63" t="s">
        <v>23</v>
      </c>
      <c r="D11" s="64">
        <v>2049241</v>
      </c>
      <c r="E11" s="64">
        <v>0</v>
      </c>
      <c r="F11" s="64">
        <v>0</v>
      </c>
      <c r="G11" s="64">
        <v>162087</v>
      </c>
      <c r="H11" s="64">
        <v>0</v>
      </c>
      <c r="I11" s="64">
        <v>0</v>
      </c>
      <c r="J11" s="64">
        <v>0</v>
      </c>
      <c r="K11" s="64">
        <v>628267</v>
      </c>
      <c r="L11" s="64">
        <v>0</v>
      </c>
      <c r="M11" s="64">
        <v>0</v>
      </c>
      <c r="N11" s="64">
        <f t="shared" si="1"/>
        <v>2839595</v>
      </c>
      <c r="O11" s="65">
        <f t="shared" si="2"/>
        <v>556.1290638464551</v>
      </c>
      <c r="P11" s="66"/>
    </row>
    <row r="12" spans="1:133">
      <c r="A12" s="61"/>
      <c r="B12" s="62">
        <v>524</v>
      </c>
      <c r="C12" s="63" t="s">
        <v>24</v>
      </c>
      <c r="D12" s="64">
        <v>312214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312214</v>
      </c>
      <c r="O12" s="65">
        <f t="shared" si="2"/>
        <v>61.146494320407363</v>
      </c>
      <c r="P12" s="66"/>
    </row>
    <row r="13" spans="1:133" ht="15.75">
      <c r="A13" s="67" t="s">
        <v>25</v>
      </c>
      <c r="B13" s="68"/>
      <c r="C13" s="69"/>
      <c r="D13" s="70">
        <f t="shared" ref="D13:M13" si="4">SUM(D14:D15)</f>
        <v>0</v>
      </c>
      <c r="E13" s="70">
        <f t="shared" si="4"/>
        <v>0</v>
      </c>
      <c r="F13" s="70">
        <f t="shared" si="4"/>
        <v>0</v>
      </c>
      <c r="G13" s="70">
        <f t="shared" si="4"/>
        <v>0</v>
      </c>
      <c r="H13" s="70">
        <f t="shared" si="4"/>
        <v>0</v>
      </c>
      <c r="I13" s="70">
        <f t="shared" si="4"/>
        <v>1128584</v>
      </c>
      <c r="J13" s="70">
        <f t="shared" si="4"/>
        <v>0</v>
      </c>
      <c r="K13" s="70">
        <f t="shared" si="4"/>
        <v>0</v>
      </c>
      <c r="L13" s="70">
        <f t="shared" si="4"/>
        <v>0</v>
      </c>
      <c r="M13" s="70">
        <f t="shared" si="4"/>
        <v>0</v>
      </c>
      <c r="N13" s="71">
        <f t="shared" si="1"/>
        <v>1128584</v>
      </c>
      <c r="O13" s="72">
        <f t="shared" si="2"/>
        <v>221.03094398746572</v>
      </c>
      <c r="P13" s="73"/>
    </row>
    <row r="14" spans="1:133">
      <c r="A14" s="61"/>
      <c r="B14" s="62">
        <v>535</v>
      </c>
      <c r="C14" s="63" t="s">
        <v>26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954274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954274</v>
      </c>
      <c r="O14" s="65">
        <f t="shared" si="2"/>
        <v>186.89267528397963</v>
      </c>
      <c r="P14" s="66"/>
    </row>
    <row r="15" spans="1:133">
      <c r="A15" s="61"/>
      <c r="B15" s="62">
        <v>539</v>
      </c>
      <c r="C15" s="63" t="s">
        <v>28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174310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174310</v>
      </c>
      <c r="O15" s="65">
        <f t="shared" si="2"/>
        <v>34.138268703486098</v>
      </c>
      <c r="P15" s="66"/>
    </row>
    <row r="16" spans="1:133" ht="15.75">
      <c r="A16" s="67" t="s">
        <v>29</v>
      </c>
      <c r="B16" s="68"/>
      <c r="C16" s="69"/>
      <c r="D16" s="70">
        <f t="shared" ref="D16:M16" si="5">SUM(D17:D17)</f>
        <v>761121</v>
      </c>
      <c r="E16" s="70">
        <f t="shared" si="5"/>
        <v>0</v>
      </c>
      <c r="F16" s="70">
        <f t="shared" si="5"/>
        <v>0</v>
      </c>
      <c r="G16" s="70">
        <f t="shared" si="5"/>
        <v>131783</v>
      </c>
      <c r="H16" s="70">
        <f t="shared" si="5"/>
        <v>0</v>
      </c>
      <c r="I16" s="70">
        <f t="shared" si="5"/>
        <v>0</v>
      </c>
      <c r="J16" s="70">
        <f t="shared" si="5"/>
        <v>0</v>
      </c>
      <c r="K16" s="70">
        <f t="shared" si="5"/>
        <v>0</v>
      </c>
      <c r="L16" s="70">
        <f t="shared" si="5"/>
        <v>0</v>
      </c>
      <c r="M16" s="70">
        <f t="shared" si="5"/>
        <v>0</v>
      </c>
      <c r="N16" s="70">
        <f t="shared" si="1"/>
        <v>892904</v>
      </c>
      <c r="O16" s="72">
        <f t="shared" si="2"/>
        <v>174.87348217783</v>
      </c>
      <c r="P16" s="73"/>
    </row>
    <row r="17" spans="1:119">
      <c r="A17" s="61"/>
      <c r="B17" s="62">
        <v>541</v>
      </c>
      <c r="C17" s="63" t="s">
        <v>57</v>
      </c>
      <c r="D17" s="64">
        <v>761121</v>
      </c>
      <c r="E17" s="64">
        <v>0</v>
      </c>
      <c r="F17" s="64">
        <v>0</v>
      </c>
      <c r="G17" s="64">
        <v>131783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892904</v>
      </c>
      <c r="O17" s="65">
        <f t="shared" si="2"/>
        <v>174.87348217783</v>
      </c>
      <c r="P17" s="66"/>
    </row>
    <row r="18" spans="1:119" ht="15.75">
      <c r="A18" s="67" t="s">
        <v>31</v>
      </c>
      <c r="B18" s="68"/>
      <c r="C18" s="69"/>
      <c r="D18" s="70">
        <f t="shared" ref="D18:M18" si="6">SUM(D19:D19)</f>
        <v>2600</v>
      </c>
      <c r="E18" s="70">
        <f t="shared" si="6"/>
        <v>0</v>
      </c>
      <c r="F18" s="70">
        <f t="shared" si="6"/>
        <v>0</v>
      </c>
      <c r="G18" s="70">
        <f t="shared" si="6"/>
        <v>0</v>
      </c>
      <c r="H18" s="70">
        <f t="shared" si="6"/>
        <v>0</v>
      </c>
      <c r="I18" s="70">
        <f t="shared" si="6"/>
        <v>0</v>
      </c>
      <c r="J18" s="70">
        <f t="shared" si="6"/>
        <v>0</v>
      </c>
      <c r="K18" s="70">
        <f t="shared" si="6"/>
        <v>0</v>
      </c>
      <c r="L18" s="70">
        <f t="shared" si="6"/>
        <v>0</v>
      </c>
      <c r="M18" s="70">
        <f t="shared" si="6"/>
        <v>0</v>
      </c>
      <c r="N18" s="70">
        <f t="shared" si="1"/>
        <v>2600</v>
      </c>
      <c r="O18" s="72">
        <f t="shared" si="2"/>
        <v>0.50920485703094398</v>
      </c>
      <c r="P18" s="73"/>
    </row>
    <row r="19" spans="1:119">
      <c r="A19" s="61"/>
      <c r="B19" s="62">
        <v>564</v>
      </c>
      <c r="C19" s="63" t="s">
        <v>58</v>
      </c>
      <c r="D19" s="64">
        <v>2600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ref="N19:N24" si="7">SUM(D19:M19)</f>
        <v>2600</v>
      </c>
      <c r="O19" s="65">
        <f t="shared" si="2"/>
        <v>0.50920485703094398</v>
      </c>
      <c r="P19" s="66"/>
    </row>
    <row r="20" spans="1:119" ht="15.75">
      <c r="A20" s="67" t="s">
        <v>33</v>
      </c>
      <c r="B20" s="68"/>
      <c r="C20" s="69"/>
      <c r="D20" s="70">
        <f t="shared" ref="D20:M20" si="8">SUM(D21:D24)</f>
        <v>26851</v>
      </c>
      <c r="E20" s="70">
        <f t="shared" si="8"/>
        <v>0</v>
      </c>
      <c r="F20" s="70">
        <f t="shared" si="8"/>
        <v>0</v>
      </c>
      <c r="G20" s="70">
        <f t="shared" si="8"/>
        <v>3449</v>
      </c>
      <c r="H20" s="70">
        <f t="shared" si="8"/>
        <v>0</v>
      </c>
      <c r="I20" s="70">
        <f t="shared" si="8"/>
        <v>0</v>
      </c>
      <c r="J20" s="70">
        <f t="shared" si="8"/>
        <v>0</v>
      </c>
      <c r="K20" s="70">
        <f t="shared" si="8"/>
        <v>0</v>
      </c>
      <c r="L20" s="70">
        <f t="shared" si="8"/>
        <v>0</v>
      </c>
      <c r="M20" s="70">
        <f t="shared" si="8"/>
        <v>0</v>
      </c>
      <c r="N20" s="70">
        <f>SUM(D20:M20)</f>
        <v>30300</v>
      </c>
      <c r="O20" s="72">
        <f t="shared" si="2"/>
        <v>5.9341950646298471</v>
      </c>
      <c r="P20" s="66"/>
    </row>
    <row r="21" spans="1:119">
      <c r="A21" s="61"/>
      <c r="B21" s="62">
        <v>571</v>
      </c>
      <c r="C21" s="63" t="s">
        <v>34</v>
      </c>
      <c r="D21" s="64">
        <v>21345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7"/>
        <v>21345</v>
      </c>
      <c r="O21" s="65">
        <f t="shared" si="2"/>
        <v>4.1803760282021152</v>
      </c>
      <c r="P21" s="66"/>
    </row>
    <row r="22" spans="1:119">
      <c r="A22" s="61"/>
      <c r="B22" s="62">
        <v>572</v>
      </c>
      <c r="C22" s="63" t="s">
        <v>59</v>
      </c>
      <c r="D22" s="64">
        <v>0</v>
      </c>
      <c r="E22" s="64">
        <v>0</v>
      </c>
      <c r="F22" s="64">
        <v>0</v>
      </c>
      <c r="G22" s="64">
        <v>3449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7"/>
        <v>3449</v>
      </c>
      <c r="O22" s="65">
        <f t="shared" si="2"/>
        <v>0.67547982765374071</v>
      </c>
      <c r="P22" s="66"/>
    </row>
    <row r="23" spans="1:119">
      <c r="A23" s="61"/>
      <c r="B23" s="62">
        <v>573</v>
      </c>
      <c r="C23" s="63" t="s">
        <v>36</v>
      </c>
      <c r="D23" s="64">
        <v>1250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7"/>
        <v>1250</v>
      </c>
      <c r="O23" s="65">
        <f t="shared" si="2"/>
        <v>0.24481002741872307</v>
      </c>
      <c r="P23" s="66"/>
    </row>
    <row r="24" spans="1:119" ht="15.75" thickBot="1">
      <c r="A24" s="61"/>
      <c r="B24" s="62">
        <v>574</v>
      </c>
      <c r="C24" s="63" t="s">
        <v>37</v>
      </c>
      <c r="D24" s="64">
        <v>4256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7"/>
        <v>4256</v>
      </c>
      <c r="O24" s="65">
        <f t="shared" si="2"/>
        <v>0.83352918135526832</v>
      </c>
      <c r="P24" s="66"/>
    </row>
    <row r="25" spans="1:119" ht="16.5" thickBot="1">
      <c r="A25" s="74" t="s">
        <v>10</v>
      </c>
      <c r="B25" s="75"/>
      <c r="C25" s="76"/>
      <c r="D25" s="77">
        <f>SUM(D5,D9,D13,D16,D18,D20)</f>
        <v>4817070</v>
      </c>
      <c r="E25" s="77">
        <f t="shared" ref="E25:M25" si="9">SUM(E5,E9,E13,E16,E18,E20)</f>
        <v>0</v>
      </c>
      <c r="F25" s="77">
        <f t="shared" si="9"/>
        <v>0</v>
      </c>
      <c r="G25" s="77">
        <f t="shared" si="9"/>
        <v>312165</v>
      </c>
      <c r="H25" s="77">
        <f t="shared" si="9"/>
        <v>0</v>
      </c>
      <c r="I25" s="77">
        <f t="shared" si="9"/>
        <v>1128584</v>
      </c>
      <c r="J25" s="77">
        <f t="shared" si="9"/>
        <v>0</v>
      </c>
      <c r="K25" s="77">
        <f t="shared" si="9"/>
        <v>628267</v>
      </c>
      <c r="L25" s="77">
        <f t="shared" si="9"/>
        <v>314333</v>
      </c>
      <c r="M25" s="77">
        <f t="shared" si="9"/>
        <v>0</v>
      </c>
      <c r="N25" s="77">
        <f>SUM(D25:M25)</f>
        <v>7200419</v>
      </c>
      <c r="O25" s="78">
        <f t="shared" si="2"/>
        <v>1410.1878182530356</v>
      </c>
      <c r="P25" s="59"/>
      <c r="Q25" s="79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</row>
    <row r="26" spans="1:119">
      <c r="A26" s="81"/>
      <c r="B26" s="82"/>
      <c r="C26" s="82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4"/>
    </row>
    <row r="27" spans="1:119">
      <c r="A27" s="85"/>
      <c r="B27" s="86"/>
      <c r="C27" s="86"/>
      <c r="D27" s="87"/>
      <c r="E27" s="87"/>
      <c r="F27" s="87"/>
      <c r="G27" s="87"/>
      <c r="H27" s="87"/>
      <c r="I27" s="87"/>
      <c r="J27" s="87"/>
      <c r="K27" s="87"/>
      <c r="L27" s="171" t="s">
        <v>60</v>
      </c>
      <c r="M27" s="171"/>
      <c r="N27" s="171"/>
      <c r="O27" s="88">
        <v>5106</v>
      </c>
    </row>
    <row r="28" spans="1:119">
      <c r="A28" s="172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4"/>
    </row>
    <row r="29" spans="1:119" ht="15.75" customHeight="1" thickBot="1">
      <c r="A29" s="175" t="s">
        <v>45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7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603615</v>
      </c>
      <c r="E5" s="24">
        <f t="shared" si="0"/>
        <v>0</v>
      </c>
      <c r="F5" s="24">
        <f t="shared" si="0"/>
        <v>0</v>
      </c>
      <c r="G5" s="24">
        <f t="shared" si="0"/>
        <v>14935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618550</v>
      </c>
      <c r="O5" s="30">
        <f t="shared" ref="O5:O24" si="2">(N5/O$26)</f>
        <v>121.73784688053533</v>
      </c>
      <c r="P5" s="6"/>
    </row>
    <row r="6" spans="1:133">
      <c r="A6" s="12"/>
      <c r="B6" s="42">
        <v>511</v>
      </c>
      <c r="C6" s="19" t="s">
        <v>19</v>
      </c>
      <c r="D6" s="43">
        <v>116391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116391</v>
      </c>
      <c r="O6" s="44">
        <f t="shared" si="2"/>
        <v>22.907104900610115</v>
      </c>
      <c r="P6" s="9"/>
    </row>
    <row r="7" spans="1:133">
      <c r="A7" s="12"/>
      <c r="B7" s="42">
        <v>513</v>
      </c>
      <c r="C7" s="19" t="s">
        <v>20</v>
      </c>
      <c r="D7" s="43">
        <v>487224</v>
      </c>
      <c r="E7" s="43">
        <v>0</v>
      </c>
      <c r="F7" s="43">
        <v>0</v>
      </c>
      <c r="G7" s="43">
        <v>14935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502159</v>
      </c>
      <c r="O7" s="44">
        <f t="shared" si="2"/>
        <v>98.830741979925207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3349020</v>
      </c>
      <c r="E8" s="29">
        <f t="shared" si="3"/>
        <v>0</v>
      </c>
      <c r="F8" s="29">
        <f t="shared" si="3"/>
        <v>0</v>
      </c>
      <c r="G8" s="29">
        <f t="shared" si="3"/>
        <v>956654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257986</v>
      </c>
      <c r="L8" s="29">
        <f t="shared" si="3"/>
        <v>0</v>
      </c>
      <c r="M8" s="29">
        <f t="shared" si="3"/>
        <v>0</v>
      </c>
      <c r="N8" s="40">
        <f t="shared" si="1"/>
        <v>4563660</v>
      </c>
      <c r="O8" s="41">
        <f t="shared" si="2"/>
        <v>898.18146034245228</v>
      </c>
      <c r="P8" s="10"/>
    </row>
    <row r="9" spans="1:133">
      <c r="A9" s="12"/>
      <c r="B9" s="42">
        <v>521</v>
      </c>
      <c r="C9" s="19" t="s">
        <v>22</v>
      </c>
      <c r="D9" s="43">
        <v>1011206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1011206</v>
      </c>
      <c r="O9" s="44">
        <f t="shared" si="2"/>
        <v>199.01712261365873</v>
      </c>
      <c r="P9" s="9"/>
    </row>
    <row r="10" spans="1:133">
      <c r="A10" s="12"/>
      <c r="B10" s="42">
        <v>522</v>
      </c>
      <c r="C10" s="19" t="s">
        <v>23</v>
      </c>
      <c r="D10" s="43">
        <v>2054418</v>
      </c>
      <c r="E10" s="43">
        <v>0</v>
      </c>
      <c r="F10" s="43">
        <v>0</v>
      </c>
      <c r="G10" s="43">
        <v>955074</v>
      </c>
      <c r="H10" s="43">
        <v>0</v>
      </c>
      <c r="I10" s="43">
        <v>0</v>
      </c>
      <c r="J10" s="43">
        <v>0</v>
      </c>
      <c r="K10" s="43">
        <v>257986</v>
      </c>
      <c r="L10" s="43">
        <v>0</v>
      </c>
      <c r="M10" s="43">
        <v>0</v>
      </c>
      <c r="N10" s="43">
        <f t="shared" si="1"/>
        <v>3267478</v>
      </c>
      <c r="O10" s="44">
        <f t="shared" si="2"/>
        <v>643.07774060224369</v>
      </c>
      <c r="P10" s="9"/>
    </row>
    <row r="11" spans="1:133">
      <c r="A11" s="12"/>
      <c r="B11" s="42">
        <v>524</v>
      </c>
      <c r="C11" s="19" t="s">
        <v>24</v>
      </c>
      <c r="D11" s="43">
        <v>283396</v>
      </c>
      <c r="E11" s="43">
        <v>0</v>
      </c>
      <c r="F11" s="43">
        <v>0</v>
      </c>
      <c r="G11" s="43">
        <v>1580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284976</v>
      </c>
      <c r="O11" s="44">
        <f t="shared" si="2"/>
        <v>56.08659712654989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1159255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1159255</v>
      </c>
      <c r="O12" s="41">
        <f t="shared" si="2"/>
        <v>228.15489076953355</v>
      </c>
      <c r="P12" s="10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983726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983726</v>
      </c>
      <c r="O13" s="44">
        <f t="shared" si="2"/>
        <v>193.60873843731548</v>
      </c>
      <c r="P13" s="9"/>
    </row>
    <row r="14" spans="1:133">
      <c r="A14" s="12"/>
      <c r="B14" s="42">
        <v>539</v>
      </c>
      <c r="C14" s="19" t="s">
        <v>28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175529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175529</v>
      </c>
      <c r="O14" s="44">
        <f t="shared" si="2"/>
        <v>34.546152332218064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717569</v>
      </c>
      <c r="E15" s="29">
        <f t="shared" si="5"/>
        <v>0</v>
      </c>
      <c r="F15" s="29">
        <f t="shared" si="5"/>
        <v>0</v>
      </c>
      <c r="G15" s="29">
        <f t="shared" si="5"/>
        <v>198469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916038</v>
      </c>
      <c r="O15" s="41">
        <f t="shared" si="2"/>
        <v>180.28695138752215</v>
      </c>
      <c r="P15" s="10"/>
    </row>
    <row r="16" spans="1:133">
      <c r="A16" s="12"/>
      <c r="B16" s="42">
        <v>541</v>
      </c>
      <c r="C16" s="19" t="s">
        <v>30</v>
      </c>
      <c r="D16" s="43">
        <v>717569</v>
      </c>
      <c r="E16" s="43">
        <v>0</v>
      </c>
      <c r="F16" s="43">
        <v>0</v>
      </c>
      <c r="G16" s="43">
        <v>198469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916038</v>
      </c>
      <c r="O16" s="44">
        <f t="shared" si="2"/>
        <v>180.28695138752215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7250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7250</v>
      </c>
      <c r="O17" s="41">
        <f t="shared" si="2"/>
        <v>1.4268844715607163</v>
      </c>
      <c r="P17" s="10"/>
    </row>
    <row r="18" spans="1:119">
      <c r="A18" s="12"/>
      <c r="B18" s="42">
        <v>564</v>
      </c>
      <c r="C18" s="19" t="s">
        <v>32</v>
      </c>
      <c r="D18" s="43">
        <v>7250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7">SUM(D18:M18)</f>
        <v>7250</v>
      </c>
      <c r="O18" s="44">
        <f t="shared" si="2"/>
        <v>1.4268844715607163</v>
      </c>
      <c r="P18" s="9"/>
    </row>
    <row r="19" spans="1:119" ht="15.75">
      <c r="A19" s="26" t="s">
        <v>33</v>
      </c>
      <c r="B19" s="27"/>
      <c r="C19" s="28"/>
      <c r="D19" s="29">
        <f t="shared" ref="D19:M19" si="8">SUM(D20:D23)</f>
        <v>19652</v>
      </c>
      <c r="E19" s="29">
        <f t="shared" si="8"/>
        <v>0</v>
      </c>
      <c r="F19" s="29">
        <f t="shared" si="8"/>
        <v>0</v>
      </c>
      <c r="G19" s="29">
        <f t="shared" si="8"/>
        <v>560</v>
      </c>
      <c r="H19" s="29">
        <f t="shared" si="8"/>
        <v>0</v>
      </c>
      <c r="I19" s="29">
        <f t="shared" si="8"/>
        <v>0</v>
      </c>
      <c r="J19" s="29">
        <f t="shared" si="8"/>
        <v>0</v>
      </c>
      <c r="K19" s="29">
        <f t="shared" si="8"/>
        <v>0</v>
      </c>
      <c r="L19" s="29">
        <f t="shared" si="8"/>
        <v>0</v>
      </c>
      <c r="M19" s="29">
        <f t="shared" si="8"/>
        <v>0</v>
      </c>
      <c r="N19" s="29">
        <f>SUM(D19:M19)</f>
        <v>20212</v>
      </c>
      <c r="O19" s="41">
        <f t="shared" si="2"/>
        <v>3.9779570950600274</v>
      </c>
      <c r="P19" s="9"/>
    </row>
    <row r="20" spans="1:119">
      <c r="A20" s="12"/>
      <c r="B20" s="42">
        <v>571</v>
      </c>
      <c r="C20" s="19" t="s">
        <v>34</v>
      </c>
      <c r="D20" s="43">
        <v>14275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7"/>
        <v>14275</v>
      </c>
      <c r="O20" s="44">
        <f t="shared" si="2"/>
        <v>2.8094863215902381</v>
      </c>
      <c r="P20" s="9"/>
    </row>
    <row r="21" spans="1:119">
      <c r="A21" s="12"/>
      <c r="B21" s="42">
        <v>572</v>
      </c>
      <c r="C21" s="19" t="s">
        <v>35</v>
      </c>
      <c r="D21" s="43">
        <v>0</v>
      </c>
      <c r="E21" s="43">
        <v>0</v>
      </c>
      <c r="F21" s="43">
        <v>0</v>
      </c>
      <c r="G21" s="43">
        <v>560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7"/>
        <v>560</v>
      </c>
      <c r="O21" s="44">
        <f t="shared" si="2"/>
        <v>0.11021452469986223</v>
      </c>
      <c r="P21" s="9"/>
    </row>
    <row r="22" spans="1:119">
      <c r="A22" s="12"/>
      <c r="B22" s="42">
        <v>573</v>
      </c>
      <c r="C22" s="19" t="s">
        <v>36</v>
      </c>
      <c r="D22" s="43">
        <v>1250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7"/>
        <v>1250</v>
      </c>
      <c r="O22" s="44">
        <f t="shared" si="2"/>
        <v>0.24601456406219249</v>
      </c>
      <c r="P22" s="9"/>
    </row>
    <row r="23" spans="1:119" ht="15.75" thickBot="1">
      <c r="A23" s="12"/>
      <c r="B23" s="42">
        <v>574</v>
      </c>
      <c r="C23" s="19" t="s">
        <v>37</v>
      </c>
      <c r="D23" s="43">
        <v>4127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7"/>
        <v>4127</v>
      </c>
      <c r="O23" s="44">
        <f t="shared" si="2"/>
        <v>0.81224168470773472</v>
      </c>
      <c r="P23" s="9"/>
    </row>
    <row r="24" spans="1:119" ht="16.5" thickBot="1">
      <c r="A24" s="13" t="s">
        <v>10</v>
      </c>
      <c r="B24" s="21"/>
      <c r="C24" s="20"/>
      <c r="D24" s="14">
        <f>SUM(D5,D8,D12,D15,D17,D19)</f>
        <v>4697106</v>
      </c>
      <c r="E24" s="14">
        <f t="shared" ref="E24:M24" si="9">SUM(E5,E8,E12,E15,E17,E19)</f>
        <v>0</v>
      </c>
      <c r="F24" s="14">
        <f t="shared" si="9"/>
        <v>0</v>
      </c>
      <c r="G24" s="14">
        <f t="shared" si="9"/>
        <v>1170618</v>
      </c>
      <c r="H24" s="14">
        <f t="shared" si="9"/>
        <v>0</v>
      </c>
      <c r="I24" s="14">
        <f t="shared" si="9"/>
        <v>1159255</v>
      </c>
      <c r="J24" s="14">
        <f t="shared" si="9"/>
        <v>0</v>
      </c>
      <c r="K24" s="14">
        <f t="shared" si="9"/>
        <v>257986</v>
      </c>
      <c r="L24" s="14">
        <f t="shared" si="9"/>
        <v>0</v>
      </c>
      <c r="M24" s="14">
        <f t="shared" si="9"/>
        <v>0</v>
      </c>
      <c r="N24" s="14">
        <f>SUM(D24:M24)</f>
        <v>7284965</v>
      </c>
      <c r="O24" s="35">
        <f t="shared" si="2"/>
        <v>1433.765990946664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52</v>
      </c>
      <c r="M26" s="157"/>
      <c r="N26" s="157"/>
      <c r="O26" s="39">
        <v>5081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45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547153</v>
      </c>
      <c r="E5" s="24">
        <f t="shared" si="0"/>
        <v>0</v>
      </c>
      <c r="F5" s="24">
        <f t="shared" si="0"/>
        <v>0</v>
      </c>
      <c r="G5" s="24">
        <f t="shared" si="0"/>
        <v>3995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112448</v>
      </c>
      <c r="M5" s="24">
        <f t="shared" si="0"/>
        <v>0</v>
      </c>
      <c r="N5" s="25">
        <f t="shared" ref="N5:N19" si="1">SUM(D5:M5)</f>
        <v>663596</v>
      </c>
      <c r="O5" s="30">
        <f t="shared" ref="O5:O26" si="2">(N5/O$28)</f>
        <v>131.50931430836306</v>
      </c>
      <c r="P5" s="6"/>
    </row>
    <row r="6" spans="1:133">
      <c r="A6" s="12"/>
      <c r="B6" s="42">
        <v>511</v>
      </c>
      <c r="C6" s="19" t="s">
        <v>19</v>
      </c>
      <c r="D6" s="43">
        <v>119890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119890</v>
      </c>
      <c r="O6" s="44">
        <f t="shared" si="2"/>
        <v>23.759413396749903</v>
      </c>
      <c r="P6" s="9"/>
    </row>
    <row r="7" spans="1:133">
      <c r="A7" s="12"/>
      <c r="B7" s="42">
        <v>513</v>
      </c>
      <c r="C7" s="19" t="s">
        <v>20</v>
      </c>
      <c r="D7" s="43">
        <v>427263</v>
      </c>
      <c r="E7" s="43">
        <v>0</v>
      </c>
      <c r="F7" s="43">
        <v>0</v>
      </c>
      <c r="G7" s="43">
        <v>3995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431258</v>
      </c>
      <c r="O7" s="44">
        <f t="shared" si="2"/>
        <v>85.465319064605623</v>
      </c>
      <c r="P7" s="9"/>
    </row>
    <row r="8" spans="1:133">
      <c r="A8" s="12"/>
      <c r="B8" s="42">
        <v>519</v>
      </c>
      <c r="C8" s="19" t="s">
        <v>49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112448</v>
      </c>
      <c r="M8" s="43">
        <v>0</v>
      </c>
      <c r="N8" s="43">
        <f t="shared" si="1"/>
        <v>112448</v>
      </c>
      <c r="O8" s="44">
        <f t="shared" si="2"/>
        <v>22.28458184700753</v>
      </c>
      <c r="P8" s="9"/>
    </row>
    <row r="9" spans="1:133" ht="15.75">
      <c r="A9" s="26" t="s">
        <v>21</v>
      </c>
      <c r="B9" s="27"/>
      <c r="C9" s="28"/>
      <c r="D9" s="29">
        <f t="shared" ref="D9:M9" si="3">SUM(D10:D12)</f>
        <v>3443381</v>
      </c>
      <c r="E9" s="29">
        <f t="shared" si="3"/>
        <v>0</v>
      </c>
      <c r="F9" s="29">
        <f t="shared" si="3"/>
        <v>0</v>
      </c>
      <c r="G9" s="29">
        <f t="shared" si="3"/>
        <v>118283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361246</v>
      </c>
      <c r="L9" s="29">
        <f t="shared" si="3"/>
        <v>0</v>
      </c>
      <c r="M9" s="29">
        <f t="shared" si="3"/>
        <v>0</v>
      </c>
      <c r="N9" s="40">
        <f t="shared" si="1"/>
        <v>3922910</v>
      </c>
      <c r="O9" s="41">
        <f t="shared" si="2"/>
        <v>777.42964724534284</v>
      </c>
      <c r="P9" s="10"/>
    </row>
    <row r="10" spans="1:133">
      <c r="A10" s="12"/>
      <c r="B10" s="42">
        <v>521</v>
      </c>
      <c r="C10" s="19" t="s">
        <v>22</v>
      </c>
      <c r="D10" s="43">
        <v>1010719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1010719</v>
      </c>
      <c r="O10" s="44">
        <f t="shared" si="2"/>
        <v>200.30103051922316</v>
      </c>
      <c r="P10" s="9"/>
    </row>
    <row r="11" spans="1:133">
      <c r="A11" s="12"/>
      <c r="B11" s="42">
        <v>522</v>
      </c>
      <c r="C11" s="19" t="s">
        <v>23</v>
      </c>
      <c r="D11" s="43">
        <v>2178649</v>
      </c>
      <c r="E11" s="43">
        <v>0</v>
      </c>
      <c r="F11" s="43">
        <v>0</v>
      </c>
      <c r="G11" s="43">
        <v>112852</v>
      </c>
      <c r="H11" s="43">
        <v>0</v>
      </c>
      <c r="I11" s="43">
        <v>0</v>
      </c>
      <c r="J11" s="43">
        <v>0</v>
      </c>
      <c r="K11" s="43">
        <v>361246</v>
      </c>
      <c r="L11" s="43">
        <v>0</v>
      </c>
      <c r="M11" s="43">
        <v>0</v>
      </c>
      <c r="N11" s="43">
        <f t="shared" si="1"/>
        <v>2652747</v>
      </c>
      <c r="O11" s="44">
        <f t="shared" si="2"/>
        <v>525.7128418549346</v>
      </c>
      <c r="P11" s="9"/>
    </row>
    <row r="12" spans="1:133">
      <c r="A12" s="12"/>
      <c r="B12" s="42">
        <v>524</v>
      </c>
      <c r="C12" s="19" t="s">
        <v>24</v>
      </c>
      <c r="D12" s="43">
        <v>254013</v>
      </c>
      <c r="E12" s="43">
        <v>0</v>
      </c>
      <c r="F12" s="43">
        <v>0</v>
      </c>
      <c r="G12" s="43">
        <v>5431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259444</v>
      </c>
      <c r="O12" s="44">
        <f t="shared" si="2"/>
        <v>51.4157748711851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SUM(D14:D16)</f>
        <v>0</v>
      </c>
      <c r="E13" s="29">
        <f t="shared" si="4"/>
        <v>0</v>
      </c>
      <c r="F13" s="29">
        <f t="shared" si="4"/>
        <v>0</v>
      </c>
      <c r="G13" s="29">
        <f t="shared" si="4"/>
        <v>10625</v>
      </c>
      <c r="H13" s="29">
        <f t="shared" si="4"/>
        <v>0</v>
      </c>
      <c r="I13" s="29">
        <f t="shared" si="4"/>
        <v>1080126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1090751</v>
      </c>
      <c r="O13" s="41">
        <f t="shared" si="2"/>
        <v>216.16151407055094</v>
      </c>
      <c r="P13" s="10"/>
    </row>
    <row r="14" spans="1:133">
      <c r="A14" s="12"/>
      <c r="B14" s="42">
        <v>535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905442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905442</v>
      </c>
      <c r="O14" s="44">
        <f t="shared" si="2"/>
        <v>179.43757431629012</v>
      </c>
      <c r="P14" s="9"/>
    </row>
    <row r="15" spans="1:133">
      <c r="A15" s="12"/>
      <c r="B15" s="42">
        <v>538</v>
      </c>
      <c r="C15" s="19" t="s">
        <v>27</v>
      </c>
      <c r="D15" s="43">
        <v>0</v>
      </c>
      <c r="E15" s="43">
        <v>0</v>
      </c>
      <c r="F15" s="43">
        <v>0</v>
      </c>
      <c r="G15" s="43">
        <v>10625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10625</v>
      </c>
      <c r="O15" s="44">
        <f t="shared" si="2"/>
        <v>2.1056282203725725</v>
      </c>
      <c r="P15" s="9"/>
    </row>
    <row r="16" spans="1:133">
      <c r="A16" s="12"/>
      <c r="B16" s="42">
        <v>539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174684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174684</v>
      </c>
      <c r="O16" s="44">
        <f t="shared" si="2"/>
        <v>34.618311533888232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680388</v>
      </c>
      <c r="E17" s="29">
        <f t="shared" si="5"/>
        <v>0</v>
      </c>
      <c r="F17" s="29">
        <f t="shared" si="5"/>
        <v>0</v>
      </c>
      <c r="G17" s="29">
        <f t="shared" si="5"/>
        <v>337141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1017529</v>
      </c>
      <c r="O17" s="41">
        <f t="shared" si="2"/>
        <v>201.65061434799841</v>
      </c>
      <c r="P17" s="10"/>
    </row>
    <row r="18" spans="1:119">
      <c r="A18" s="12"/>
      <c r="B18" s="42">
        <v>541</v>
      </c>
      <c r="C18" s="19" t="s">
        <v>30</v>
      </c>
      <c r="D18" s="43">
        <v>680388</v>
      </c>
      <c r="E18" s="43">
        <v>0</v>
      </c>
      <c r="F18" s="43">
        <v>0</v>
      </c>
      <c r="G18" s="43">
        <v>337141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1017529</v>
      </c>
      <c r="O18" s="44">
        <f t="shared" si="2"/>
        <v>201.65061434799841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SUM(D20:D20)</f>
        <v>4088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4088</v>
      </c>
      <c r="O19" s="41">
        <f t="shared" si="2"/>
        <v>0.81014665081252479</v>
      </c>
      <c r="P19" s="10"/>
    </row>
    <row r="20" spans="1:119">
      <c r="A20" s="12"/>
      <c r="B20" s="42">
        <v>564</v>
      </c>
      <c r="C20" s="19" t="s">
        <v>32</v>
      </c>
      <c r="D20" s="43">
        <v>4088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ref="N20:N25" si="7">SUM(D20:M20)</f>
        <v>4088</v>
      </c>
      <c r="O20" s="44">
        <f t="shared" si="2"/>
        <v>0.81014665081252479</v>
      </c>
      <c r="P20" s="9"/>
    </row>
    <row r="21" spans="1:119" ht="15.75">
      <c r="A21" s="26" t="s">
        <v>33</v>
      </c>
      <c r="B21" s="27"/>
      <c r="C21" s="28"/>
      <c r="D21" s="29">
        <f t="shared" ref="D21:M21" si="8">SUM(D22:D25)</f>
        <v>20805</v>
      </c>
      <c r="E21" s="29">
        <f t="shared" si="8"/>
        <v>7008</v>
      </c>
      <c r="F21" s="29">
        <f t="shared" si="8"/>
        <v>0</v>
      </c>
      <c r="G21" s="29">
        <f t="shared" si="8"/>
        <v>3816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>SUM(D21:M21)</f>
        <v>31629</v>
      </c>
      <c r="O21" s="41">
        <f t="shared" si="2"/>
        <v>6.268133174791914</v>
      </c>
      <c r="P21" s="9"/>
    </row>
    <row r="22" spans="1:119">
      <c r="A22" s="12"/>
      <c r="B22" s="42">
        <v>571</v>
      </c>
      <c r="C22" s="19" t="s">
        <v>34</v>
      </c>
      <c r="D22" s="43">
        <v>13150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7"/>
        <v>13150</v>
      </c>
      <c r="O22" s="44">
        <f t="shared" si="2"/>
        <v>2.6060245739199366</v>
      </c>
      <c r="P22" s="9"/>
    </row>
    <row r="23" spans="1:119">
      <c r="A23" s="12"/>
      <c r="B23" s="42">
        <v>572</v>
      </c>
      <c r="C23" s="19" t="s">
        <v>35</v>
      </c>
      <c r="D23" s="43">
        <v>0</v>
      </c>
      <c r="E23" s="43">
        <v>7008</v>
      </c>
      <c r="F23" s="43">
        <v>0</v>
      </c>
      <c r="G23" s="43">
        <v>3816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7"/>
        <v>10824</v>
      </c>
      <c r="O23" s="44">
        <f t="shared" si="2"/>
        <v>2.1450653983353152</v>
      </c>
      <c r="P23" s="9"/>
    </row>
    <row r="24" spans="1:119">
      <c r="A24" s="12"/>
      <c r="B24" s="42">
        <v>573</v>
      </c>
      <c r="C24" s="19" t="s">
        <v>36</v>
      </c>
      <c r="D24" s="43">
        <v>1250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1250</v>
      </c>
      <c r="O24" s="44">
        <f t="shared" si="2"/>
        <v>0.24772096710265556</v>
      </c>
      <c r="P24" s="9"/>
    </row>
    <row r="25" spans="1:119" ht="15.75" thickBot="1">
      <c r="A25" s="12"/>
      <c r="B25" s="42">
        <v>574</v>
      </c>
      <c r="C25" s="19" t="s">
        <v>37</v>
      </c>
      <c r="D25" s="43">
        <v>6405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6405</v>
      </c>
      <c r="O25" s="44">
        <f t="shared" si="2"/>
        <v>1.2693222354340072</v>
      </c>
      <c r="P25" s="9"/>
    </row>
    <row r="26" spans="1:119" ht="16.5" thickBot="1">
      <c r="A26" s="13" t="s">
        <v>10</v>
      </c>
      <c r="B26" s="21"/>
      <c r="C26" s="20"/>
      <c r="D26" s="14">
        <f>SUM(D5,D9,D13,D17,D19,D21)</f>
        <v>4695815</v>
      </c>
      <c r="E26" s="14">
        <f t="shared" ref="E26:M26" si="9">SUM(E5,E9,E13,E17,E19,E21)</f>
        <v>7008</v>
      </c>
      <c r="F26" s="14">
        <f t="shared" si="9"/>
        <v>0</v>
      </c>
      <c r="G26" s="14">
        <f t="shared" si="9"/>
        <v>473860</v>
      </c>
      <c r="H26" s="14">
        <f t="shared" si="9"/>
        <v>0</v>
      </c>
      <c r="I26" s="14">
        <f t="shared" si="9"/>
        <v>1080126</v>
      </c>
      <c r="J26" s="14">
        <f t="shared" si="9"/>
        <v>0</v>
      </c>
      <c r="K26" s="14">
        <f t="shared" si="9"/>
        <v>361246</v>
      </c>
      <c r="L26" s="14">
        <f t="shared" si="9"/>
        <v>112448</v>
      </c>
      <c r="M26" s="14">
        <f t="shared" si="9"/>
        <v>0</v>
      </c>
      <c r="N26" s="14">
        <f>SUM(D26:M26)</f>
        <v>6730503</v>
      </c>
      <c r="O26" s="35">
        <f t="shared" si="2"/>
        <v>1333.8293697978597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50</v>
      </c>
      <c r="M28" s="157"/>
      <c r="N28" s="157"/>
      <c r="O28" s="39">
        <v>5046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594374</v>
      </c>
      <c r="E5" s="24">
        <f t="shared" si="0"/>
        <v>0</v>
      </c>
      <c r="F5" s="24">
        <f t="shared" si="0"/>
        <v>0</v>
      </c>
      <c r="G5" s="24">
        <f t="shared" si="0"/>
        <v>1402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595776</v>
      </c>
      <c r="O5" s="30">
        <f t="shared" ref="O5:O25" si="2">(N5/O$27)</f>
        <v>119.60971692431238</v>
      </c>
      <c r="P5" s="6"/>
    </row>
    <row r="6" spans="1:133">
      <c r="A6" s="12"/>
      <c r="B6" s="42">
        <v>511</v>
      </c>
      <c r="C6" s="19" t="s">
        <v>19</v>
      </c>
      <c r="D6" s="43">
        <v>169238</v>
      </c>
      <c r="E6" s="43">
        <v>0</v>
      </c>
      <c r="F6" s="43">
        <v>0</v>
      </c>
      <c r="G6" s="43">
        <v>907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170145</v>
      </c>
      <c r="O6" s="44">
        <f t="shared" si="2"/>
        <v>34.158803453121863</v>
      </c>
      <c r="P6" s="9"/>
    </row>
    <row r="7" spans="1:133">
      <c r="A7" s="12"/>
      <c r="B7" s="42">
        <v>513</v>
      </c>
      <c r="C7" s="19" t="s">
        <v>20</v>
      </c>
      <c r="D7" s="43">
        <v>425136</v>
      </c>
      <c r="E7" s="43">
        <v>0</v>
      </c>
      <c r="F7" s="43">
        <v>0</v>
      </c>
      <c r="G7" s="43">
        <v>495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425631</v>
      </c>
      <c r="O7" s="44">
        <f t="shared" si="2"/>
        <v>85.450913471190518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3222125</v>
      </c>
      <c r="E8" s="29">
        <f t="shared" si="3"/>
        <v>0</v>
      </c>
      <c r="F8" s="29">
        <f t="shared" si="3"/>
        <v>0</v>
      </c>
      <c r="G8" s="29">
        <f t="shared" si="3"/>
        <v>84127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201029</v>
      </c>
      <c r="L8" s="29">
        <f t="shared" si="3"/>
        <v>0</v>
      </c>
      <c r="M8" s="29">
        <f t="shared" si="3"/>
        <v>0</v>
      </c>
      <c r="N8" s="40">
        <f t="shared" si="1"/>
        <v>3507281</v>
      </c>
      <c r="O8" s="41">
        <f t="shared" si="2"/>
        <v>704.13190122465369</v>
      </c>
      <c r="P8" s="10"/>
    </row>
    <row r="9" spans="1:133">
      <c r="A9" s="12"/>
      <c r="B9" s="42">
        <v>521</v>
      </c>
      <c r="C9" s="19" t="s">
        <v>22</v>
      </c>
      <c r="D9" s="43">
        <v>872692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872692</v>
      </c>
      <c r="O9" s="44">
        <f t="shared" si="2"/>
        <v>175.20417586829953</v>
      </c>
      <c r="P9" s="9"/>
    </row>
    <row r="10" spans="1:133">
      <c r="A10" s="12"/>
      <c r="B10" s="42">
        <v>522</v>
      </c>
      <c r="C10" s="19" t="s">
        <v>23</v>
      </c>
      <c r="D10" s="43">
        <v>2093363</v>
      </c>
      <c r="E10" s="43">
        <v>0</v>
      </c>
      <c r="F10" s="43">
        <v>0</v>
      </c>
      <c r="G10" s="43">
        <v>82476</v>
      </c>
      <c r="H10" s="43">
        <v>0</v>
      </c>
      <c r="I10" s="43">
        <v>0</v>
      </c>
      <c r="J10" s="43">
        <v>0</v>
      </c>
      <c r="K10" s="43">
        <v>201029</v>
      </c>
      <c r="L10" s="43">
        <v>0</v>
      </c>
      <c r="M10" s="43">
        <v>0</v>
      </c>
      <c r="N10" s="43">
        <f t="shared" si="1"/>
        <v>2376868</v>
      </c>
      <c r="O10" s="44">
        <f t="shared" si="2"/>
        <v>477.18691025898414</v>
      </c>
      <c r="P10" s="9"/>
    </row>
    <row r="11" spans="1:133">
      <c r="A11" s="12"/>
      <c r="B11" s="42">
        <v>524</v>
      </c>
      <c r="C11" s="19" t="s">
        <v>24</v>
      </c>
      <c r="D11" s="43">
        <v>256070</v>
      </c>
      <c r="E11" s="43">
        <v>0</v>
      </c>
      <c r="F11" s="43">
        <v>0</v>
      </c>
      <c r="G11" s="43">
        <v>1651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257721</v>
      </c>
      <c r="O11" s="44">
        <f t="shared" si="2"/>
        <v>51.740815097370003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0</v>
      </c>
      <c r="E12" s="29">
        <f t="shared" si="4"/>
        <v>0</v>
      </c>
      <c r="F12" s="29">
        <f t="shared" si="4"/>
        <v>0</v>
      </c>
      <c r="G12" s="29">
        <f t="shared" si="4"/>
        <v>152377</v>
      </c>
      <c r="H12" s="29">
        <f t="shared" si="4"/>
        <v>0</v>
      </c>
      <c r="I12" s="29">
        <f t="shared" si="4"/>
        <v>1197555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1349932</v>
      </c>
      <c r="O12" s="41">
        <f t="shared" si="2"/>
        <v>271.01626179482031</v>
      </c>
      <c r="P12" s="10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1034150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1034150</v>
      </c>
      <c r="O13" s="44">
        <f t="shared" si="2"/>
        <v>207.61895201766714</v>
      </c>
      <c r="P13" s="9"/>
    </row>
    <row r="14" spans="1:133">
      <c r="A14" s="12"/>
      <c r="B14" s="42">
        <v>538</v>
      </c>
      <c r="C14" s="19" t="s">
        <v>27</v>
      </c>
      <c r="D14" s="43">
        <v>0</v>
      </c>
      <c r="E14" s="43">
        <v>0</v>
      </c>
      <c r="F14" s="43">
        <v>0</v>
      </c>
      <c r="G14" s="43">
        <v>152377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152377</v>
      </c>
      <c r="O14" s="44">
        <f t="shared" si="2"/>
        <v>30.591648263400923</v>
      </c>
      <c r="P14" s="9"/>
    </row>
    <row r="15" spans="1:133">
      <c r="A15" s="12"/>
      <c r="B15" s="42">
        <v>539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163405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163405</v>
      </c>
      <c r="O15" s="44">
        <f t="shared" si="2"/>
        <v>32.805661513752256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677418</v>
      </c>
      <c r="E16" s="29">
        <f t="shared" si="5"/>
        <v>0</v>
      </c>
      <c r="F16" s="29">
        <f t="shared" si="5"/>
        <v>0</v>
      </c>
      <c r="G16" s="29">
        <f t="shared" si="5"/>
        <v>109230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786648</v>
      </c>
      <c r="O16" s="41">
        <f t="shared" si="2"/>
        <v>157.92973298534432</v>
      </c>
      <c r="P16" s="10"/>
    </row>
    <row r="17" spans="1:119">
      <c r="A17" s="12"/>
      <c r="B17" s="42">
        <v>541</v>
      </c>
      <c r="C17" s="19" t="s">
        <v>30</v>
      </c>
      <c r="D17" s="43">
        <v>677418</v>
      </c>
      <c r="E17" s="43">
        <v>0</v>
      </c>
      <c r="F17" s="43">
        <v>0</v>
      </c>
      <c r="G17" s="43">
        <v>109230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786648</v>
      </c>
      <c r="O17" s="44">
        <f t="shared" si="2"/>
        <v>157.92973298534432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8540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8540</v>
      </c>
      <c r="O18" s="41">
        <f t="shared" si="2"/>
        <v>1.7145151575988757</v>
      </c>
      <c r="P18" s="10"/>
    </row>
    <row r="19" spans="1:119">
      <c r="A19" s="12"/>
      <c r="B19" s="42">
        <v>564</v>
      </c>
      <c r="C19" s="19" t="s">
        <v>32</v>
      </c>
      <c r="D19" s="43">
        <v>8540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ref="N19:N24" si="7">SUM(D19:M19)</f>
        <v>8540</v>
      </c>
      <c r="O19" s="44">
        <f t="shared" si="2"/>
        <v>1.7145151575988757</v>
      </c>
      <c r="P19" s="9"/>
    </row>
    <row r="20" spans="1:119" ht="15.75">
      <c r="A20" s="26" t="s">
        <v>33</v>
      </c>
      <c r="B20" s="27"/>
      <c r="C20" s="28"/>
      <c r="D20" s="29">
        <f t="shared" ref="D20:M20" si="8">SUM(D21:D24)</f>
        <v>21652</v>
      </c>
      <c r="E20" s="29">
        <f t="shared" si="8"/>
        <v>29288</v>
      </c>
      <c r="F20" s="29">
        <f t="shared" si="8"/>
        <v>0</v>
      </c>
      <c r="G20" s="29">
        <f t="shared" si="8"/>
        <v>8636</v>
      </c>
      <c r="H20" s="29">
        <f t="shared" si="8"/>
        <v>0</v>
      </c>
      <c r="I20" s="29">
        <f t="shared" si="8"/>
        <v>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>SUM(D20:M20)</f>
        <v>59576</v>
      </c>
      <c r="O20" s="41">
        <f t="shared" si="2"/>
        <v>11.960650471792812</v>
      </c>
      <c r="P20" s="9"/>
    </row>
    <row r="21" spans="1:119">
      <c r="A21" s="12"/>
      <c r="B21" s="42">
        <v>571</v>
      </c>
      <c r="C21" s="19" t="s">
        <v>34</v>
      </c>
      <c r="D21" s="43">
        <v>14775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7"/>
        <v>14775</v>
      </c>
      <c r="O21" s="44">
        <f t="shared" si="2"/>
        <v>2.9662718329652682</v>
      </c>
      <c r="P21" s="9"/>
    </row>
    <row r="22" spans="1:119">
      <c r="A22" s="12"/>
      <c r="B22" s="42">
        <v>572</v>
      </c>
      <c r="C22" s="19" t="s">
        <v>35</v>
      </c>
      <c r="D22" s="43">
        <v>0</v>
      </c>
      <c r="E22" s="43">
        <v>29288</v>
      </c>
      <c r="F22" s="43">
        <v>0</v>
      </c>
      <c r="G22" s="43">
        <v>8636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7"/>
        <v>37924</v>
      </c>
      <c r="O22" s="44">
        <f t="shared" si="2"/>
        <v>7.6137321822927122</v>
      </c>
      <c r="P22" s="9"/>
    </row>
    <row r="23" spans="1:119">
      <c r="A23" s="12"/>
      <c r="B23" s="42">
        <v>573</v>
      </c>
      <c r="C23" s="19" t="s">
        <v>36</v>
      </c>
      <c r="D23" s="43">
        <v>1250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7"/>
        <v>1250</v>
      </c>
      <c r="O23" s="44">
        <f t="shared" si="2"/>
        <v>0.25095362377032726</v>
      </c>
      <c r="P23" s="9"/>
    </row>
    <row r="24" spans="1:119" ht="15.75" thickBot="1">
      <c r="A24" s="12"/>
      <c r="B24" s="42">
        <v>574</v>
      </c>
      <c r="C24" s="19" t="s">
        <v>37</v>
      </c>
      <c r="D24" s="43">
        <v>5627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5627</v>
      </c>
      <c r="O24" s="44">
        <f t="shared" si="2"/>
        <v>1.1296928327645051</v>
      </c>
      <c r="P24" s="9"/>
    </row>
    <row r="25" spans="1:119" ht="16.5" thickBot="1">
      <c r="A25" s="13" t="s">
        <v>10</v>
      </c>
      <c r="B25" s="21"/>
      <c r="C25" s="20"/>
      <c r="D25" s="14">
        <f>SUM(D5,D8,D12,D16,D18,D20)</f>
        <v>4524109</v>
      </c>
      <c r="E25" s="14">
        <f t="shared" ref="E25:M25" si="9">SUM(E5,E8,E12,E16,E18,E20)</f>
        <v>29288</v>
      </c>
      <c r="F25" s="14">
        <f t="shared" si="9"/>
        <v>0</v>
      </c>
      <c r="G25" s="14">
        <f t="shared" si="9"/>
        <v>355772</v>
      </c>
      <c r="H25" s="14">
        <f t="shared" si="9"/>
        <v>0</v>
      </c>
      <c r="I25" s="14">
        <f t="shared" si="9"/>
        <v>1197555</v>
      </c>
      <c r="J25" s="14">
        <f t="shared" si="9"/>
        <v>0</v>
      </c>
      <c r="K25" s="14">
        <f t="shared" si="9"/>
        <v>201029</v>
      </c>
      <c r="L25" s="14">
        <f t="shared" si="9"/>
        <v>0</v>
      </c>
      <c r="M25" s="14">
        <f t="shared" si="9"/>
        <v>0</v>
      </c>
      <c r="N25" s="14">
        <f>SUM(D25:M25)</f>
        <v>6307753</v>
      </c>
      <c r="O25" s="35">
        <f t="shared" si="2"/>
        <v>1266.3627785585225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47</v>
      </c>
      <c r="M27" s="157"/>
      <c r="N27" s="157"/>
      <c r="O27" s="39">
        <v>4981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45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586226</v>
      </c>
      <c r="E5" s="24">
        <f t="shared" si="0"/>
        <v>0</v>
      </c>
      <c r="F5" s="24">
        <f t="shared" si="0"/>
        <v>0</v>
      </c>
      <c r="G5" s="24">
        <f t="shared" si="0"/>
        <v>11821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598047</v>
      </c>
      <c r="O5" s="30">
        <f t="shared" ref="O5:O27" si="2">(N5/O$29)</f>
        <v>120.47683319903304</v>
      </c>
      <c r="P5" s="6"/>
    </row>
    <row r="6" spans="1:133">
      <c r="A6" s="12"/>
      <c r="B6" s="42">
        <v>511</v>
      </c>
      <c r="C6" s="19" t="s">
        <v>19</v>
      </c>
      <c r="D6" s="43">
        <v>167275</v>
      </c>
      <c r="E6" s="43">
        <v>0</v>
      </c>
      <c r="F6" s="43">
        <v>0</v>
      </c>
      <c r="G6" s="43">
        <v>881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168156</v>
      </c>
      <c r="O6" s="44">
        <f t="shared" si="2"/>
        <v>33.875100725221593</v>
      </c>
      <c r="P6" s="9"/>
    </row>
    <row r="7" spans="1:133">
      <c r="A7" s="12"/>
      <c r="B7" s="42">
        <v>513</v>
      </c>
      <c r="C7" s="19" t="s">
        <v>20</v>
      </c>
      <c r="D7" s="43">
        <v>418951</v>
      </c>
      <c r="E7" s="43">
        <v>0</v>
      </c>
      <c r="F7" s="43">
        <v>0</v>
      </c>
      <c r="G7" s="43">
        <v>10940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429891</v>
      </c>
      <c r="O7" s="44">
        <f t="shared" si="2"/>
        <v>86.601732473811438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2927573</v>
      </c>
      <c r="E8" s="29">
        <f t="shared" si="3"/>
        <v>0</v>
      </c>
      <c r="F8" s="29">
        <f t="shared" si="3"/>
        <v>0</v>
      </c>
      <c r="G8" s="29">
        <f t="shared" si="3"/>
        <v>195677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194434</v>
      </c>
      <c r="L8" s="29">
        <f t="shared" si="3"/>
        <v>0</v>
      </c>
      <c r="M8" s="29">
        <f t="shared" si="3"/>
        <v>0</v>
      </c>
      <c r="N8" s="40">
        <f t="shared" si="1"/>
        <v>3317684</v>
      </c>
      <c r="O8" s="41">
        <f t="shared" si="2"/>
        <v>668.34891216760673</v>
      </c>
      <c r="P8" s="10"/>
    </row>
    <row r="9" spans="1:133">
      <c r="A9" s="12"/>
      <c r="B9" s="42">
        <v>521</v>
      </c>
      <c r="C9" s="19" t="s">
        <v>22</v>
      </c>
      <c r="D9" s="43">
        <v>695345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695345</v>
      </c>
      <c r="O9" s="44">
        <f t="shared" si="2"/>
        <v>140.07755842062852</v>
      </c>
      <c r="P9" s="9"/>
    </row>
    <row r="10" spans="1:133">
      <c r="A10" s="12"/>
      <c r="B10" s="42">
        <v>522</v>
      </c>
      <c r="C10" s="19" t="s">
        <v>23</v>
      </c>
      <c r="D10" s="43">
        <v>1979987</v>
      </c>
      <c r="E10" s="43">
        <v>0</v>
      </c>
      <c r="F10" s="43">
        <v>0</v>
      </c>
      <c r="G10" s="43">
        <v>194260</v>
      </c>
      <c r="H10" s="43">
        <v>0</v>
      </c>
      <c r="I10" s="43">
        <v>0</v>
      </c>
      <c r="J10" s="43">
        <v>0</v>
      </c>
      <c r="K10" s="43">
        <v>194434</v>
      </c>
      <c r="L10" s="43">
        <v>0</v>
      </c>
      <c r="M10" s="43">
        <v>0</v>
      </c>
      <c r="N10" s="43">
        <f t="shared" si="1"/>
        <v>2368681</v>
      </c>
      <c r="O10" s="44">
        <f t="shared" si="2"/>
        <v>477.17183722804191</v>
      </c>
      <c r="P10" s="9"/>
    </row>
    <row r="11" spans="1:133">
      <c r="A11" s="12"/>
      <c r="B11" s="42">
        <v>524</v>
      </c>
      <c r="C11" s="19" t="s">
        <v>24</v>
      </c>
      <c r="D11" s="43">
        <v>252241</v>
      </c>
      <c r="E11" s="43">
        <v>0</v>
      </c>
      <c r="F11" s="43">
        <v>0</v>
      </c>
      <c r="G11" s="43">
        <v>1417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253658</v>
      </c>
      <c r="O11" s="44">
        <f t="shared" si="2"/>
        <v>51.099516518936341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0</v>
      </c>
      <c r="E12" s="29">
        <f t="shared" si="4"/>
        <v>0</v>
      </c>
      <c r="F12" s="29">
        <f t="shared" si="4"/>
        <v>0</v>
      </c>
      <c r="G12" s="29">
        <f t="shared" si="4"/>
        <v>12012</v>
      </c>
      <c r="H12" s="29">
        <f t="shared" si="4"/>
        <v>0</v>
      </c>
      <c r="I12" s="29">
        <f t="shared" si="4"/>
        <v>944675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956687</v>
      </c>
      <c r="O12" s="41">
        <f t="shared" si="2"/>
        <v>192.72502014504431</v>
      </c>
      <c r="P12" s="10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794932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794932</v>
      </c>
      <c r="O13" s="44">
        <f t="shared" si="2"/>
        <v>160.13940370668814</v>
      </c>
      <c r="P13" s="9"/>
    </row>
    <row r="14" spans="1:133">
      <c r="A14" s="12"/>
      <c r="B14" s="42">
        <v>538</v>
      </c>
      <c r="C14" s="19" t="s">
        <v>27</v>
      </c>
      <c r="D14" s="43">
        <v>0</v>
      </c>
      <c r="E14" s="43">
        <v>0</v>
      </c>
      <c r="F14" s="43">
        <v>0</v>
      </c>
      <c r="G14" s="43">
        <v>12012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12012</v>
      </c>
      <c r="O14" s="44">
        <f t="shared" si="2"/>
        <v>2.4198227236099918</v>
      </c>
      <c r="P14" s="9"/>
    </row>
    <row r="15" spans="1:133">
      <c r="A15" s="12"/>
      <c r="B15" s="42">
        <v>539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149743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149743</v>
      </c>
      <c r="O15" s="44">
        <f t="shared" si="2"/>
        <v>30.165793714746172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702762</v>
      </c>
      <c r="E16" s="29">
        <f t="shared" si="5"/>
        <v>0</v>
      </c>
      <c r="F16" s="29">
        <f t="shared" si="5"/>
        <v>0</v>
      </c>
      <c r="G16" s="29">
        <f t="shared" si="5"/>
        <v>74833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777595</v>
      </c>
      <c r="O16" s="41">
        <f t="shared" si="2"/>
        <v>156.64685737308622</v>
      </c>
      <c r="P16" s="10"/>
    </row>
    <row r="17" spans="1:119">
      <c r="A17" s="12"/>
      <c r="B17" s="42">
        <v>541</v>
      </c>
      <c r="C17" s="19" t="s">
        <v>30</v>
      </c>
      <c r="D17" s="43">
        <v>702762</v>
      </c>
      <c r="E17" s="43">
        <v>0</v>
      </c>
      <c r="F17" s="43">
        <v>0</v>
      </c>
      <c r="G17" s="43">
        <v>74833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777595</v>
      </c>
      <c r="O17" s="44">
        <f t="shared" si="2"/>
        <v>156.64685737308622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1750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1750</v>
      </c>
      <c r="O18" s="41">
        <f t="shared" si="2"/>
        <v>0.35253827558420631</v>
      </c>
      <c r="P18" s="10"/>
    </row>
    <row r="19" spans="1:119">
      <c r="A19" s="12"/>
      <c r="B19" s="42">
        <v>564</v>
      </c>
      <c r="C19" s="19" t="s">
        <v>32</v>
      </c>
      <c r="D19" s="43">
        <v>1750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ref="N19:N24" si="7">SUM(D19:M19)</f>
        <v>1750</v>
      </c>
      <c r="O19" s="44">
        <f t="shared" si="2"/>
        <v>0.35253827558420631</v>
      </c>
      <c r="P19" s="9"/>
    </row>
    <row r="20" spans="1:119" ht="15.75">
      <c r="A20" s="26" t="s">
        <v>33</v>
      </c>
      <c r="B20" s="27"/>
      <c r="C20" s="28"/>
      <c r="D20" s="29">
        <f t="shared" ref="D20:M20" si="8">SUM(D21:D24)</f>
        <v>21959</v>
      </c>
      <c r="E20" s="29">
        <f t="shared" si="8"/>
        <v>26392</v>
      </c>
      <c r="F20" s="29">
        <f t="shared" si="8"/>
        <v>0</v>
      </c>
      <c r="G20" s="29">
        <f t="shared" si="8"/>
        <v>613</v>
      </c>
      <c r="H20" s="29">
        <f t="shared" si="8"/>
        <v>0</v>
      </c>
      <c r="I20" s="29">
        <f t="shared" si="8"/>
        <v>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>SUM(D20:M20)</f>
        <v>48964</v>
      </c>
      <c r="O20" s="41">
        <f t="shared" si="2"/>
        <v>9.8638195004029008</v>
      </c>
      <c r="P20" s="9"/>
    </row>
    <row r="21" spans="1:119">
      <c r="A21" s="12"/>
      <c r="B21" s="42">
        <v>571</v>
      </c>
      <c r="C21" s="19" t="s">
        <v>34</v>
      </c>
      <c r="D21" s="43">
        <v>15775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7"/>
        <v>15775</v>
      </c>
      <c r="O21" s="44">
        <f t="shared" si="2"/>
        <v>3.1778807413376309</v>
      </c>
      <c r="P21" s="9"/>
    </row>
    <row r="22" spans="1:119">
      <c r="A22" s="12"/>
      <c r="B22" s="42">
        <v>572</v>
      </c>
      <c r="C22" s="19" t="s">
        <v>35</v>
      </c>
      <c r="D22" s="43">
        <v>0</v>
      </c>
      <c r="E22" s="43">
        <v>26392</v>
      </c>
      <c r="F22" s="43">
        <v>0</v>
      </c>
      <c r="G22" s="43">
        <v>613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7"/>
        <v>27005</v>
      </c>
      <c r="O22" s="44">
        <f t="shared" si="2"/>
        <v>5.4401692183722803</v>
      </c>
      <c r="P22" s="9"/>
    </row>
    <row r="23" spans="1:119">
      <c r="A23" s="12"/>
      <c r="B23" s="42">
        <v>573</v>
      </c>
      <c r="C23" s="19" t="s">
        <v>36</v>
      </c>
      <c r="D23" s="43">
        <v>1260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7"/>
        <v>1260</v>
      </c>
      <c r="O23" s="44">
        <f t="shared" si="2"/>
        <v>0.25382755842062854</v>
      </c>
      <c r="P23" s="9"/>
    </row>
    <row r="24" spans="1:119">
      <c r="A24" s="12"/>
      <c r="B24" s="42">
        <v>574</v>
      </c>
      <c r="C24" s="19" t="s">
        <v>37</v>
      </c>
      <c r="D24" s="43">
        <v>4924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4924</v>
      </c>
      <c r="O24" s="44">
        <f t="shared" si="2"/>
        <v>0.99194198227236097</v>
      </c>
      <c r="P24" s="9"/>
    </row>
    <row r="25" spans="1:119" ht="15.75">
      <c r="A25" s="26" t="s">
        <v>39</v>
      </c>
      <c r="B25" s="27"/>
      <c r="C25" s="28"/>
      <c r="D25" s="29">
        <f t="shared" ref="D25:M25" si="9">SUM(D26:D26)</f>
        <v>0</v>
      </c>
      <c r="E25" s="29">
        <f t="shared" si="9"/>
        <v>0</v>
      </c>
      <c r="F25" s="29">
        <f t="shared" si="9"/>
        <v>0</v>
      </c>
      <c r="G25" s="29">
        <f t="shared" si="9"/>
        <v>210458</v>
      </c>
      <c r="H25" s="29">
        <f t="shared" si="9"/>
        <v>0</v>
      </c>
      <c r="I25" s="29">
        <f t="shared" si="9"/>
        <v>210458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>SUM(D25:M25)</f>
        <v>420916</v>
      </c>
      <c r="O25" s="41">
        <f t="shared" si="2"/>
        <v>84.793714746172441</v>
      </c>
      <c r="P25" s="9"/>
    </row>
    <row r="26" spans="1:119" ht="15.75" thickBot="1">
      <c r="A26" s="12"/>
      <c r="B26" s="42">
        <v>581</v>
      </c>
      <c r="C26" s="19" t="s">
        <v>43</v>
      </c>
      <c r="D26" s="43">
        <v>0</v>
      </c>
      <c r="E26" s="43">
        <v>0</v>
      </c>
      <c r="F26" s="43">
        <v>0</v>
      </c>
      <c r="G26" s="43">
        <v>210458</v>
      </c>
      <c r="H26" s="43">
        <v>0</v>
      </c>
      <c r="I26" s="43">
        <v>210458</v>
      </c>
      <c r="J26" s="43">
        <v>0</v>
      </c>
      <c r="K26" s="43">
        <v>0</v>
      </c>
      <c r="L26" s="43">
        <v>0</v>
      </c>
      <c r="M26" s="43">
        <v>0</v>
      </c>
      <c r="N26" s="43">
        <f>SUM(D26:M26)</f>
        <v>420916</v>
      </c>
      <c r="O26" s="44">
        <f t="shared" si="2"/>
        <v>84.793714746172441</v>
      </c>
      <c r="P26" s="9"/>
    </row>
    <row r="27" spans="1:119" ht="16.5" thickBot="1">
      <c r="A27" s="13" t="s">
        <v>10</v>
      </c>
      <c r="B27" s="21"/>
      <c r="C27" s="20"/>
      <c r="D27" s="14">
        <f>SUM(D5,D8,D12,D16,D18,D20,D25)</f>
        <v>4240270</v>
      </c>
      <c r="E27" s="14">
        <f t="shared" ref="E27:M27" si="10">SUM(E5,E8,E12,E16,E18,E20,E25)</f>
        <v>26392</v>
      </c>
      <c r="F27" s="14">
        <f t="shared" si="10"/>
        <v>0</v>
      </c>
      <c r="G27" s="14">
        <f t="shared" si="10"/>
        <v>505414</v>
      </c>
      <c r="H27" s="14">
        <f t="shared" si="10"/>
        <v>0</v>
      </c>
      <c r="I27" s="14">
        <f t="shared" si="10"/>
        <v>1155133</v>
      </c>
      <c r="J27" s="14">
        <f t="shared" si="10"/>
        <v>0</v>
      </c>
      <c r="K27" s="14">
        <f t="shared" si="10"/>
        <v>194434</v>
      </c>
      <c r="L27" s="14">
        <f t="shared" si="10"/>
        <v>0</v>
      </c>
      <c r="M27" s="14">
        <f t="shared" si="10"/>
        <v>0</v>
      </c>
      <c r="N27" s="14">
        <f>SUM(D27:M27)</f>
        <v>6121643</v>
      </c>
      <c r="O27" s="35">
        <f t="shared" si="2"/>
        <v>1233.2076954069298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44</v>
      </c>
      <c r="M29" s="157"/>
      <c r="N29" s="157"/>
      <c r="O29" s="39">
        <v>4964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A31:O31"/>
    <mergeCell ref="L29:N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583576</v>
      </c>
      <c r="E5" s="24">
        <f t="shared" si="0"/>
        <v>0</v>
      </c>
      <c r="F5" s="24">
        <f t="shared" si="0"/>
        <v>0</v>
      </c>
      <c r="G5" s="24">
        <f t="shared" si="0"/>
        <v>5645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589221</v>
      </c>
      <c r="O5" s="30">
        <f t="shared" ref="O5:O27" si="2">(N5/O$29)</f>
        <v>111.48930936613056</v>
      </c>
      <c r="P5" s="6"/>
    </row>
    <row r="6" spans="1:133">
      <c r="A6" s="12"/>
      <c r="B6" s="42">
        <v>511</v>
      </c>
      <c r="C6" s="19" t="s">
        <v>19</v>
      </c>
      <c r="D6" s="43">
        <v>171129</v>
      </c>
      <c r="E6" s="43">
        <v>0</v>
      </c>
      <c r="F6" s="43">
        <v>0</v>
      </c>
      <c r="G6" s="43">
        <v>2557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173686</v>
      </c>
      <c r="O6" s="44">
        <f t="shared" si="2"/>
        <v>32.863954588457901</v>
      </c>
      <c r="P6" s="9"/>
    </row>
    <row r="7" spans="1:133">
      <c r="A7" s="12"/>
      <c r="B7" s="42">
        <v>513</v>
      </c>
      <c r="C7" s="19" t="s">
        <v>20</v>
      </c>
      <c r="D7" s="43">
        <v>412447</v>
      </c>
      <c r="E7" s="43">
        <v>0</v>
      </c>
      <c r="F7" s="43">
        <v>0</v>
      </c>
      <c r="G7" s="43">
        <v>3088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415535</v>
      </c>
      <c r="O7" s="44">
        <f t="shared" si="2"/>
        <v>78.625354777672655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2824329</v>
      </c>
      <c r="E8" s="29">
        <f t="shared" si="3"/>
        <v>0</v>
      </c>
      <c r="F8" s="29">
        <f t="shared" si="3"/>
        <v>0</v>
      </c>
      <c r="G8" s="29">
        <f t="shared" si="3"/>
        <v>36250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206969</v>
      </c>
      <c r="L8" s="29">
        <f t="shared" si="3"/>
        <v>0</v>
      </c>
      <c r="M8" s="29">
        <f t="shared" si="3"/>
        <v>0</v>
      </c>
      <c r="N8" s="40">
        <f t="shared" si="1"/>
        <v>3067548</v>
      </c>
      <c r="O8" s="41">
        <f t="shared" si="2"/>
        <v>580.42535477767262</v>
      </c>
      <c r="P8" s="10"/>
    </row>
    <row r="9" spans="1:133">
      <c r="A9" s="12"/>
      <c r="B9" s="42">
        <v>521</v>
      </c>
      <c r="C9" s="19" t="s">
        <v>22</v>
      </c>
      <c r="D9" s="43">
        <v>670902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670902</v>
      </c>
      <c r="O9" s="44">
        <f t="shared" si="2"/>
        <v>126.9445600756859</v>
      </c>
      <c r="P9" s="9"/>
    </row>
    <row r="10" spans="1:133">
      <c r="A10" s="12"/>
      <c r="B10" s="42">
        <v>522</v>
      </c>
      <c r="C10" s="19" t="s">
        <v>23</v>
      </c>
      <c r="D10" s="43">
        <v>1906030</v>
      </c>
      <c r="E10" s="43">
        <v>0</v>
      </c>
      <c r="F10" s="43">
        <v>0</v>
      </c>
      <c r="G10" s="43">
        <v>35600</v>
      </c>
      <c r="H10" s="43">
        <v>0</v>
      </c>
      <c r="I10" s="43">
        <v>0</v>
      </c>
      <c r="J10" s="43">
        <v>0</v>
      </c>
      <c r="K10" s="43">
        <v>206969</v>
      </c>
      <c r="L10" s="43">
        <v>0</v>
      </c>
      <c r="M10" s="43">
        <v>0</v>
      </c>
      <c r="N10" s="43">
        <f t="shared" si="1"/>
        <v>2148599</v>
      </c>
      <c r="O10" s="44">
        <f t="shared" si="2"/>
        <v>406.54664143803217</v>
      </c>
      <c r="P10" s="9"/>
    </row>
    <row r="11" spans="1:133">
      <c r="A11" s="12"/>
      <c r="B11" s="42">
        <v>524</v>
      </c>
      <c r="C11" s="19" t="s">
        <v>24</v>
      </c>
      <c r="D11" s="43">
        <v>247397</v>
      </c>
      <c r="E11" s="43">
        <v>0</v>
      </c>
      <c r="F11" s="43">
        <v>0</v>
      </c>
      <c r="G11" s="43">
        <v>650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248047</v>
      </c>
      <c r="O11" s="44">
        <f t="shared" si="2"/>
        <v>46.934153263954592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0</v>
      </c>
      <c r="E12" s="29">
        <f t="shared" si="4"/>
        <v>0</v>
      </c>
      <c r="F12" s="29">
        <f t="shared" si="4"/>
        <v>0</v>
      </c>
      <c r="G12" s="29">
        <f t="shared" si="4"/>
        <v>171663</v>
      </c>
      <c r="H12" s="29">
        <f t="shared" si="4"/>
        <v>0</v>
      </c>
      <c r="I12" s="29">
        <f t="shared" si="4"/>
        <v>943840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1115503</v>
      </c>
      <c r="O12" s="41">
        <f t="shared" si="2"/>
        <v>211.06963103122044</v>
      </c>
      <c r="P12" s="10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794435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794435</v>
      </c>
      <c r="O13" s="44">
        <f t="shared" si="2"/>
        <v>150.31882686849573</v>
      </c>
      <c r="P13" s="9"/>
    </row>
    <row r="14" spans="1:133">
      <c r="A14" s="12"/>
      <c r="B14" s="42">
        <v>538</v>
      </c>
      <c r="C14" s="19" t="s">
        <v>27</v>
      </c>
      <c r="D14" s="43">
        <v>0</v>
      </c>
      <c r="E14" s="43">
        <v>0</v>
      </c>
      <c r="F14" s="43">
        <v>0</v>
      </c>
      <c r="G14" s="43">
        <v>54285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54285</v>
      </c>
      <c r="O14" s="44">
        <f t="shared" si="2"/>
        <v>10.271523178807946</v>
      </c>
      <c r="P14" s="9"/>
    </row>
    <row r="15" spans="1:133">
      <c r="A15" s="12"/>
      <c r="B15" s="42">
        <v>539</v>
      </c>
      <c r="C15" s="19" t="s">
        <v>28</v>
      </c>
      <c r="D15" s="43">
        <v>0</v>
      </c>
      <c r="E15" s="43">
        <v>0</v>
      </c>
      <c r="F15" s="43">
        <v>0</v>
      </c>
      <c r="G15" s="43">
        <v>117378</v>
      </c>
      <c r="H15" s="43">
        <v>0</v>
      </c>
      <c r="I15" s="43">
        <v>149405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266783</v>
      </c>
      <c r="O15" s="44">
        <f t="shared" si="2"/>
        <v>50.479280983916745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720171</v>
      </c>
      <c r="E16" s="29">
        <f t="shared" si="5"/>
        <v>0</v>
      </c>
      <c r="F16" s="29">
        <f t="shared" si="5"/>
        <v>0</v>
      </c>
      <c r="G16" s="29">
        <f t="shared" si="5"/>
        <v>44236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764407</v>
      </c>
      <c r="O16" s="41">
        <f t="shared" si="2"/>
        <v>144.63708609271524</v>
      </c>
      <c r="P16" s="10"/>
    </row>
    <row r="17" spans="1:119">
      <c r="A17" s="12"/>
      <c r="B17" s="42">
        <v>541</v>
      </c>
      <c r="C17" s="19" t="s">
        <v>30</v>
      </c>
      <c r="D17" s="43">
        <v>720171</v>
      </c>
      <c r="E17" s="43">
        <v>0</v>
      </c>
      <c r="F17" s="43">
        <v>0</v>
      </c>
      <c r="G17" s="43">
        <v>44236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764407</v>
      </c>
      <c r="O17" s="44">
        <f t="shared" si="2"/>
        <v>144.63708609271524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3750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3750</v>
      </c>
      <c r="O18" s="41">
        <f t="shared" si="2"/>
        <v>0.70955534531693476</v>
      </c>
      <c r="P18" s="10"/>
    </row>
    <row r="19" spans="1:119">
      <c r="A19" s="12"/>
      <c r="B19" s="42">
        <v>564</v>
      </c>
      <c r="C19" s="19" t="s">
        <v>32</v>
      </c>
      <c r="D19" s="43">
        <v>3750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ref="N19:N24" si="7">SUM(D19:M19)</f>
        <v>3750</v>
      </c>
      <c r="O19" s="44">
        <f t="shared" si="2"/>
        <v>0.70955534531693476</v>
      </c>
      <c r="P19" s="9"/>
    </row>
    <row r="20" spans="1:119" ht="15.75">
      <c r="A20" s="26" t="s">
        <v>33</v>
      </c>
      <c r="B20" s="27"/>
      <c r="C20" s="28"/>
      <c r="D20" s="29">
        <f t="shared" ref="D20:M20" si="8">SUM(D21:D24)</f>
        <v>22542</v>
      </c>
      <c r="E20" s="29">
        <f t="shared" si="8"/>
        <v>23403</v>
      </c>
      <c r="F20" s="29">
        <f t="shared" si="8"/>
        <v>0</v>
      </c>
      <c r="G20" s="29">
        <f t="shared" si="8"/>
        <v>900</v>
      </c>
      <c r="H20" s="29">
        <f t="shared" si="8"/>
        <v>0</v>
      </c>
      <c r="I20" s="29">
        <f t="shared" si="8"/>
        <v>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>SUM(D20:M20)</f>
        <v>46845</v>
      </c>
      <c r="O20" s="41">
        <f t="shared" si="2"/>
        <v>8.8637653736991489</v>
      </c>
      <c r="P20" s="9"/>
    </row>
    <row r="21" spans="1:119">
      <c r="A21" s="12"/>
      <c r="B21" s="42">
        <v>571</v>
      </c>
      <c r="C21" s="19" t="s">
        <v>34</v>
      </c>
      <c r="D21" s="43">
        <v>16775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7"/>
        <v>16775</v>
      </c>
      <c r="O21" s="44">
        <f t="shared" si="2"/>
        <v>3.1740775780510879</v>
      </c>
      <c r="P21" s="9"/>
    </row>
    <row r="22" spans="1:119">
      <c r="A22" s="12"/>
      <c r="B22" s="42">
        <v>572</v>
      </c>
      <c r="C22" s="19" t="s">
        <v>35</v>
      </c>
      <c r="D22" s="43">
        <v>0</v>
      </c>
      <c r="E22" s="43">
        <v>23403</v>
      </c>
      <c r="F22" s="43">
        <v>0</v>
      </c>
      <c r="G22" s="43">
        <v>900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7"/>
        <v>24303</v>
      </c>
      <c r="O22" s="44">
        <f t="shared" si="2"/>
        <v>4.5984862819299908</v>
      </c>
      <c r="P22" s="9"/>
    </row>
    <row r="23" spans="1:119">
      <c r="A23" s="12"/>
      <c r="B23" s="42">
        <v>573</v>
      </c>
      <c r="C23" s="19" t="s">
        <v>36</v>
      </c>
      <c r="D23" s="43">
        <v>1160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7"/>
        <v>1160</v>
      </c>
      <c r="O23" s="44">
        <f t="shared" si="2"/>
        <v>0.21948912015137181</v>
      </c>
      <c r="P23" s="9"/>
    </row>
    <row r="24" spans="1:119">
      <c r="A24" s="12"/>
      <c r="B24" s="42">
        <v>574</v>
      </c>
      <c r="C24" s="19" t="s">
        <v>37</v>
      </c>
      <c r="D24" s="43">
        <v>4607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4607</v>
      </c>
      <c r="O24" s="44">
        <f t="shared" si="2"/>
        <v>0.87171239356669816</v>
      </c>
      <c r="P24" s="9"/>
    </row>
    <row r="25" spans="1:119" ht="15.75">
      <c r="A25" s="26" t="s">
        <v>39</v>
      </c>
      <c r="B25" s="27"/>
      <c r="C25" s="28"/>
      <c r="D25" s="29">
        <f t="shared" ref="D25:M25" si="9">SUM(D26:D26)</f>
        <v>0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21855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>SUM(D25:M25)</f>
        <v>21855</v>
      </c>
      <c r="O25" s="41">
        <f t="shared" si="2"/>
        <v>4.1352885525070953</v>
      </c>
      <c r="P25" s="9"/>
    </row>
    <row r="26" spans="1:119" ht="15.75" thickBot="1">
      <c r="A26" s="12"/>
      <c r="B26" s="42">
        <v>591</v>
      </c>
      <c r="C26" s="19" t="s">
        <v>38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21855</v>
      </c>
      <c r="J26" s="43">
        <v>0</v>
      </c>
      <c r="K26" s="43">
        <v>0</v>
      </c>
      <c r="L26" s="43">
        <v>0</v>
      </c>
      <c r="M26" s="43">
        <v>0</v>
      </c>
      <c r="N26" s="43">
        <f>SUM(D26:M26)</f>
        <v>21855</v>
      </c>
      <c r="O26" s="44">
        <f t="shared" si="2"/>
        <v>4.1352885525070953</v>
      </c>
      <c r="P26" s="9"/>
    </row>
    <row r="27" spans="1:119" ht="16.5" thickBot="1">
      <c r="A27" s="13" t="s">
        <v>10</v>
      </c>
      <c r="B27" s="21"/>
      <c r="C27" s="20"/>
      <c r="D27" s="14">
        <f>SUM(D5,D8,D12,D16,D18,D20,D25)</f>
        <v>4154368</v>
      </c>
      <c r="E27" s="14">
        <f t="shared" ref="E27:M27" si="10">SUM(E5,E8,E12,E16,E18,E20,E25)</f>
        <v>23403</v>
      </c>
      <c r="F27" s="14">
        <f t="shared" si="10"/>
        <v>0</v>
      </c>
      <c r="G27" s="14">
        <f t="shared" si="10"/>
        <v>258694</v>
      </c>
      <c r="H27" s="14">
        <f t="shared" si="10"/>
        <v>0</v>
      </c>
      <c r="I27" s="14">
        <f t="shared" si="10"/>
        <v>965695</v>
      </c>
      <c r="J27" s="14">
        <f t="shared" si="10"/>
        <v>0</v>
      </c>
      <c r="K27" s="14">
        <f t="shared" si="10"/>
        <v>206969</v>
      </c>
      <c r="L27" s="14">
        <f t="shared" si="10"/>
        <v>0</v>
      </c>
      <c r="M27" s="14">
        <f t="shared" si="10"/>
        <v>0</v>
      </c>
      <c r="N27" s="14">
        <f>SUM(D27:M27)</f>
        <v>5609129</v>
      </c>
      <c r="O27" s="35">
        <f t="shared" si="2"/>
        <v>1061.3299905392621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40</v>
      </c>
      <c r="M29" s="157"/>
      <c r="N29" s="157"/>
      <c r="O29" s="39">
        <v>5285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575736</v>
      </c>
      <c r="E5" s="24">
        <f t="shared" si="0"/>
        <v>0</v>
      </c>
      <c r="F5" s="24">
        <f t="shared" si="0"/>
        <v>0</v>
      </c>
      <c r="G5" s="24">
        <f t="shared" si="0"/>
        <v>14383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590119</v>
      </c>
      <c r="O5" s="30">
        <f t="shared" ref="O5:O27" si="2">(N5/O$29)</f>
        <v>110.46780232122801</v>
      </c>
      <c r="P5" s="6"/>
    </row>
    <row r="6" spans="1:133">
      <c r="A6" s="12"/>
      <c r="B6" s="42">
        <v>511</v>
      </c>
      <c r="C6" s="19" t="s">
        <v>19</v>
      </c>
      <c r="D6" s="43">
        <v>167253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167253</v>
      </c>
      <c r="O6" s="44">
        <f t="shared" si="2"/>
        <v>31.309060277049795</v>
      </c>
      <c r="P6" s="9"/>
    </row>
    <row r="7" spans="1:133">
      <c r="A7" s="12"/>
      <c r="B7" s="42">
        <v>513</v>
      </c>
      <c r="C7" s="19" t="s">
        <v>20</v>
      </c>
      <c r="D7" s="43">
        <v>408483</v>
      </c>
      <c r="E7" s="43">
        <v>0</v>
      </c>
      <c r="F7" s="43">
        <v>0</v>
      </c>
      <c r="G7" s="43">
        <v>14383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422866</v>
      </c>
      <c r="O7" s="44">
        <f t="shared" si="2"/>
        <v>79.158742044178211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2742931</v>
      </c>
      <c r="E8" s="29">
        <f t="shared" si="3"/>
        <v>0</v>
      </c>
      <c r="F8" s="29">
        <f t="shared" si="3"/>
        <v>0</v>
      </c>
      <c r="G8" s="29">
        <f t="shared" si="3"/>
        <v>73342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234658</v>
      </c>
      <c r="L8" s="29">
        <f t="shared" si="3"/>
        <v>0</v>
      </c>
      <c r="M8" s="29">
        <f t="shared" si="3"/>
        <v>0</v>
      </c>
      <c r="N8" s="40">
        <f t="shared" si="1"/>
        <v>3050931</v>
      </c>
      <c r="O8" s="41">
        <f t="shared" si="2"/>
        <v>571.12149007862229</v>
      </c>
      <c r="P8" s="10"/>
    </row>
    <row r="9" spans="1:133">
      <c r="A9" s="12"/>
      <c r="B9" s="42">
        <v>521</v>
      </c>
      <c r="C9" s="19" t="s">
        <v>22</v>
      </c>
      <c r="D9" s="43">
        <v>640726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640726</v>
      </c>
      <c r="O9" s="44">
        <f t="shared" si="2"/>
        <v>119.94122051666042</v>
      </c>
      <c r="P9" s="9"/>
    </row>
    <row r="10" spans="1:133">
      <c r="A10" s="12"/>
      <c r="B10" s="42">
        <v>522</v>
      </c>
      <c r="C10" s="19" t="s">
        <v>23</v>
      </c>
      <c r="D10" s="43">
        <v>1853194</v>
      </c>
      <c r="E10" s="43">
        <v>0</v>
      </c>
      <c r="F10" s="43">
        <v>0</v>
      </c>
      <c r="G10" s="43">
        <v>28159</v>
      </c>
      <c r="H10" s="43">
        <v>0</v>
      </c>
      <c r="I10" s="43">
        <v>0</v>
      </c>
      <c r="J10" s="43">
        <v>0</v>
      </c>
      <c r="K10" s="43">
        <v>234658</v>
      </c>
      <c r="L10" s="43">
        <v>0</v>
      </c>
      <c r="M10" s="43">
        <v>0</v>
      </c>
      <c r="N10" s="43">
        <f t="shared" si="1"/>
        <v>2116011</v>
      </c>
      <c r="O10" s="44">
        <f t="shared" si="2"/>
        <v>396.10838637214528</v>
      </c>
      <c r="P10" s="9"/>
    </row>
    <row r="11" spans="1:133">
      <c r="A11" s="12"/>
      <c r="B11" s="42">
        <v>524</v>
      </c>
      <c r="C11" s="19" t="s">
        <v>24</v>
      </c>
      <c r="D11" s="43">
        <v>249011</v>
      </c>
      <c r="E11" s="43">
        <v>0</v>
      </c>
      <c r="F11" s="43">
        <v>0</v>
      </c>
      <c r="G11" s="43">
        <v>45183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294194</v>
      </c>
      <c r="O11" s="44">
        <f t="shared" si="2"/>
        <v>55.071883189816546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0</v>
      </c>
      <c r="E12" s="29">
        <f t="shared" si="4"/>
        <v>0</v>
      </c>
      <c r="F12" s="29">
        <f t="shared" si="4"/>
        <v>0</v>
      </c>
      <c r="G12" s="29">
        <f t="shared" si="4"/>
        <v>67756</v>
      </c>
      <c r="H12" s="29">
        <f t="shared" si="4"/>
        <v>0</v>
      </c>
      <c r="I12" s="29">
        <f t="shared" si="4"/>
        <v>873646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941402</v>
      </c>
      <c r="O12" s="41">
        <f t="shared" si="2"/>
        <v>176.22650692624487</v>
      </c>
      <c r="P12" s="10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726659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726659</v>
      </c>
      <c r="O13" s="44">
        <f t="shared" si="2"/>
        <v>136.02751778360164</v>
      </c>
      <c r="P13" s="9"/>
    </row>
    <row r="14" spans="1:133">
      <c r="A14" s="12"/>
      <c r="B14" s="42">
        <v>538</v>
      </c>
      <c r="C14" s="19" t="s">
        <v>27</v>
      </c>
      <c r="D14" s="43">
        <v>0</v>
      </c>
      <c r="E14" s="43">
        <v>0</v>
      </c>
      <c r="F14" s="43">
        <v>0</v>
      </c>
      <c r="G14" s="43">
        <v>64774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64774</v>
      </c>
      <c r="O14" s="44">
        <f t="shared" si="2"/>
        <v>12.125421190565332</v>
      </c>
      <c r="P14" s="9"/>
    </row>
    <row r="15" spans="1:133">
      <c r="A15" s="12"/>
      <c r="B15" s="42">
        <v>539</v>
      </c>
      <c r="C15" s="19" t="s">
        <v>28</v>
      </c>
      <c r="D15" s="43">
        <v>0</v>
      </c>
      <c r="E15" s="43">
        <v>0</v>
      </c>
      <c r="F15" s="43">
        <v>0</v>
      </c>
      <c r="G15" s="43">
        <v>2982</v>
      </c>
      <c r="H15" s="43">
        <v>0</v>
      </c>
      <c r="I15" s="43">
        <v>146987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149969</v>
      </c>
      <c r="O15" s="44">
        <f t="shared" si="2"/>
        <v>28.073567952077873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732415</v>
      </c>
      <c r="E16" s="29">
        <f t="shared" si="5"/>
        <v>0</v>
      </c>
      <c r="F16" s="29">
        <f t="shared" si="5"/>
        <v>0</v>
      </c>
      <c r="G16" s="29">
        <f t="shared" si="5"/>
        <v>350444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1082859</v>
      </c>
      <c r="O16" s="41">
        <f t="shared" si="2"/>
        <v>202.70666417072258</v>
      </c>
      <c r="P16" s="10"/>
    </row>
    <row r="17" spans="1:119">
      <c r="A17" s="12"/>
      <c r="B17" s="42">
        <v>541</v>
      </c>
      <c r="C17" s="19" t="s">
        <v>30</v>
      </c>
      <c r="D17" s="43">
        <v>732415</v>
      </c>
      <c r="E17" s="43">
        <v>0</v>
      </c>
      <c r="F17" s="43">
        <v>0</v>
      </c>
      <c r="G17" s="43">
        <v>350444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1082859</v>
      </c>
      <c r="O17" s="44">
        <f t="shared" si="2"/>
        <v>202.70666417072258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3166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3166</v>
      </c>
      <c r="O18" s="41">
        <f t="shared" si="2"/>
        <v>0.592661924372894</v>
      </c>
      <c r="P18" s="10"/>
    </row>
    <row r="19" spans="1:119">
      <c r="A19" s="12"/>
      <c r="B19" s="42">
        <v>564</v>
      </c>
      <c r="C19" s="19" t="s">
        <v>32</v>
      </c>
      <c r="D19" s="43">
        <v>3166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ref="N19:N24" si="7">SUM(D19:M19)</f>
        <v>3166</v>
      </c>
      <c r="O19" s="44">
        <f t="shared" si="2"/>
        <v>0.592661924372894</v>
      </c>
      <c r="P19" s="9"/>
    </row>
    <row r="20" spans="1:119" ht="15.75">
      <c r="A20" s="26" t="s">
        <v>33</v>
      </c>
      <c r="B20" s="27"/>
      <c r="C20" s="28"/>
      <c r="D20" s="29">
        <f t="shared" ref="D20:M20" si="8">SUM(D21:D24)</f>
        <v>25113</v>
      </c>
      <c r="E20" s="29">
        <f t="shared" si="8"/>
        <v>25741</v>
      </c>
      <c r="F20" s="29">
        <f t="shared" si="8"/>
        <v>0</v>
      </c>
      <c r="G20" s="29">
        <f t="shared" si="8"/>
        <v>123482</v>
      </c>
      <c r="H20" s="29">
        <f t="shared" si="8"/>
        <v>0</v>
      </c>
      <c r="I20" s="29">
        <f t="shared" si="8"/>
        <v>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>SUM(D20:M20)</f>
        <v>174336</v>
      </c>
      <c r="O20" s="41">
        <f t="shared" si="2"/>
        <v>32.634968176712839</v>
      </c>
      <c r="P20" s="9"/>
    </row>
    <row r="21" spans="1:119">
      <c r="A21" s="12"/>
      <c r="B21" s="42">
        <v>571</v>
      </c>
      <c r="C21" s="19" t="s">
        <v>34</v>
      </c>
      <c r="D21" s="43">
        <v>14375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7"/>
        <v>14375</v>
      </c>
      <c r="O21" s="44">
        <f t="shared" si="2"/>
        <v>2.6909397229502061</v>
      </c>
      <c r="P21" s="9"/>
    </row>
    <row r="22" spans="1:119">
      <c r="A22" s="12"/>
      <c r="B22" s="42">
        <v>572</v>
      </c>
      <c r="C22" s="19" t="s">
        <v>35</v>
      </c>
      <c r="D22" s="43">
        <v>0</v>
      </c>
      <c r="E22" s="43">
        <v>25741</v>
      </c>
      <c r="F22" s="43">
        <v>0</v>
      </c>
      <c r="G22" s="43">
        <v>123482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7"/>
        <v>149223</v>
      </c>
      <c r="O22" s="44">
        <f t="shared" si="2"/>
        <v>27.933919880194683</v>
      </c>
      <c r="P22" s="9"/>
    </row>
    <row r="23" spans="1:119">
      <c r="A23" s="12"/>
      <c r="B23" s="42">
        <v>573</v>
      </c>
      <c r="C23" s="19" t="s">
        <v>36</v>
      </c>
      <c r="D23" s="43">
        <v>1675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7"/>
        <v>1675</v>
      </c>
      <c r="O23" s="44">
        <f t="shared" si="2"/>
        <v>0.31355297641332835</v>
      </c>
      <c r="P23" s="9"/>
    </row>
    <row r="24" spans="1:119">
      <c r="A24" s="12"/>
      <c r="B24" s="42">
        <v>574</v>
      </c>
      <c r="C24" s="19" t="s">
        <v>37</v>
      </c>
      <c r="D24" s="43">
        <v>9063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9063</v>
      </c>
      <c r="O24" s="44">
        <f t="shared" si="2"/>
        <v>1.6965555971546238</v>
      </c>
      <c r="P24" s="9"/>
    </row>
    <row r="25" spans="1:119" ht="15.75">
      <c r="A25" s="26" t="s">
        <v>39</v>
      </c>
      <c r="B25" s="27"/>
      <c r="C25" s="28"/>
      <c r="D25" s="29">
        <f t="shared" ref="D25:M25" si="9">SUM(D26:D26)</f>
        <v>0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25646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>SUM(D25:M25)</f>
        <v>25646</v>
      </c>
      <c r="O25" s="41">
        <f t="shared" si="2"/>
        <v>4.8008236615499813</v>
      </c>
      <c r="P25" s="9"/>
    </row>
    <row r="26" spans="1:119" ht="15.75" thickBot="1">
      <c r="A26" s="12"/>
      <c r="B26" s="42">
        <v>591</v>
      </c>
      <c r="C26" s="19" t="s">
        <v>38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25646</v>
      </c>
      <c r="J26" s="43">
        <v>0</v>
      </c>
      <c r="K26" s="43">
        <v>0</v>
      </c>
      <c r="L26" s="43">
        <v>0</v>
      </c>
      <c r="M26" s="43">
        <v>0</v>
      </c>
      <c r="N26" s="43">
        <f>SUM(D26:M26)</f>
        <v>25646</v>
      </c>
      <c r="O26" s="44">
        <f t="shared" si="2"/>
        <v>4.8008236615499813</v>
      </c>
      <c r="P26" s="9"/>
    </row>
    <row r="27" spans="1:119" ht="16.5" thickBot="1">
      <c r="A27" s="13" t="s">
        <v>10</v>
      </c>
      <c r="B27" s="21"/>
      <c r="C27" s="20"/>
      <c r="D27" s="14">
        <f>SUM(D5,D8,D12,D16,D18,D20,D25)</f>
        <v>4079361</v>
      </c>
      <c r="E27" s="14">
        <f t="shared" ref="E27:M27" si="10">SUM(E5,E8,E12,E16,E18,E20,E25)</f>
        <v>25741</v>
      </c>
      <c r="F27" s="14">
        <f t="shared" si="10"/>
        <v>0</v>
      </c>
      <c r="G27" s="14">
        <f t="shared" si="10"/>
        <v>629407</v>
      </c>
      <c r="H27" s="14">
        <f t="shared" si="10"/>
        <v>0</v>
      </c>
      <c r="I27" s="14">
        <f t="shared" si="10"/>
        <v>899292</v>
      </c>
      <c r="J27" s="14">
        <f t="shared" si="10"/>
        <v>0</v>
      </c>
      <c r="K27" s="14">
        <f t="shared" si="10"/>
        <v>234658</v>
      </c>
      <c r="L27" s="14">
        <f t="shared" si="10"/>
        <v>0</v>
      </c>
      <c r="M27" s="14">
        <f t="shared" si="10"/>
        <v>0</v>
      </c>
      <c r="N27" s="14">
        <f>SUM(D27:M27)</f>
        <v>5868459</v>
      </c>
      <c r="O27" s="35">
        <f t="shared" si="2"/>
        <v>1098.5509172594534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54</v>
      </c>
      <c r="M29" s="157"/>
      <c r="N29" s="157"/>
      <c r="O29" s="39">
        <v>5342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569602</v>
      </c>
      <c r="E5" s="24">
        <f t="shared" si="0"/>
        <v>0</v>
      </c>
      <c r="F5" s="24">
        <f t="shared" si="0"/>
        <v>0</v>
      </c>
      <c r="G5" s="24">
        <f t="shared" si="0"/>
        <v>25392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129008</v>
      </c>
      <c r="M5" s="24">
        <f t="shared" si="0"/>
        <v>0</v>
      </c>
      <c r="N5" s="25">
        <f t="shared" ref="N5:N18" si="1">SUM(D5:M5)</f>
        <v>724002</v>
      </c>
      <c r="O5" s="30">
        <f t="shared" ref="O5:O27" si="2">(N5/O$29)</f>
        <v>127.96076352067868</v>
      </c>
      <c r="P5" s="6"/>
    </row>
    <row r="6" spans="1:133">
      <c r="A6" s="12"/>
      <c r="B6" s="42">
        <v>511</v>
      </c>
      <c r="C6" s="19" t="s">
        <v>19</v>
      </c>
      <c r="D6" s="43">
        <v>169433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169433</v>
      </c>
      <c r="O6" s="44">
        <f t="shared" si="2"/>
        <v>29.945740544361964</v>
      </c>
      <c r="P6" s="9"/>
    </row>
    <row r="7" spans="1:133">
      <c r="A7" s="12"/>
      <c r="B7" s="42">
        <v>513</v>
      </c>
      <c r="C7" s="19" t="s">
        <v>20</v>
      </c>
      <c r="D7" s="43">
        <v>400169</v>
      </c>
      <c r="E7" s="43">
        <v>0</v>
      </c>
      <c r="F7" s="43">
        <v>0</v>
      </c>
      <c r="G7" s="43">
        <v>25392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425561</v>
      </c>
      <c r="O7" s="44">
        <f t="shared" si="2"/>
        <v>75.214033227288795</v>
      </c>
      <c r="P7" s="9"/>
    </row>
    <row r="8" spans="1:133">
      <c r="A8" s="12"/>
      <c r="B8" s="42">
        <v>519</v>
      </c>
      <c r="C8" s="19" t="s">
        <v>49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129008</v>
      </c>
      <c r="M8" s="43">
        <v>0</v>
      </c>
      <c r="N8" s="43">
        <f t="shared" si="1"/>
        <v>129008</v>
      </c>
      <c r="O8" s="44">
        <f t="shared" si="2"/>
        <v>22.800989749027924</v>
      </c>
      <c r="P8" s="9"/>
    </row>
    <row r="9" spans="1:133" ht="15.75">
      <c r="A9" s="26" t="s">
        <v>21</v>
      </c>
      <c r="B9" s="27"/>
      <c r="C9" s="28"/>
      <c r="D9" s="29">
        <f t="shared" ref="D9:M9" si="3">SUM(D10:D12)</f>
        <v>2573025</v>
      </c>
      <c r="E9" s="29">
        <f t="shared" si="3"/>
        <v>0</v>
      </c>
      <c r="F9" s="29">
        <f t="shared" si="3"/>
        <v>0</v>
      </c>
      <c r="G9" s="29">
        <f t="shared" si="3"/>
        <v>336217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363079</v>
      </c>
      <c r="L9" s="29">
        <f t="shared" si="3"/>
        <v>0</v>
      </c>
      <c r="M9" s="29">
        <f t="shared" si="3"/>
        <v>0</v>
      </c>
      <c r="N9" s="40">
        <f t="shared" si="1"/>
        <v>3272321</v>
      </c>
      <c r="O9" s="41">
        <f t="shared" si="2"/>
        <v>578.35295157299402</v>
      </c>
      <c r="P9" s="10"/>
    </row>
    <row r="10" spans="1:133">
      <c r="A10" s="12"/>
      <c r="B10" s="42">
        <v>521</v>
      </c>
      <c r="C10" s="19" t="s">
        <v>22</v>
      </c>
      <c r="D10" s="43">
        <v>590188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590188</v>
      </c>
      <c r="O10" s="44">
        <f t="shared" si="2"/>
        <v>104.31035701661365</v>
      </c>
      <c r="P10" s="9"/>
    </row>
    <row r="11" spans="1:133">
      <c r="A11" s="12"/>
      <c r="B11" s="42">
        <v>522</v>
      </c>
      <c r="C11" s="19" t="s">
        <v>23</v>
      </c>
      <c r="D11" s="43">
        <v>1745365</v>
      </c>
      <c r="E11" s="43">
        <v>0</v>
      </c>
      <c r="F11" s="43">
        <v>0</v>
      </c>
      <c r="G11" s="43">
        <v>53629</v>
      </c>
      <c r="H11" s="43">
        <v>0</v>
      </c>
      <c r="I11" s="43">
        <v>0</v>
      </c>
      <c r="J11" s="43">
        <v>0</v>
      </c>
      <c r="K11" s="43">
        <v>363079</v>
      </c>
      <c r="L11" s="43">
        <v>0</v>
      </c>
      <c r="M11" s="43">
        <v>0</v>
      </c>
      <c r="N11" s="43">
        <f t="shared" si="1"/>
        <v>2162073</v>
      </c>
      <c r="O11" s="44">
        <f t="shared" si="2"/>
        <v>382.12672322375397</v>
      </c>
      <c r="P11" s="9"/>
    </row>
    <row r="12" spans="1:133">
      <c r="A12" s="12"/>
      <c r="B12" s="42">
        <v>524</v>
      </c>
      <c r="C12" s="19" t="s">
        <v>24</v>
      </c>
      <c r="D12" s="43">
        <v>237472</v>
      </c>
      <c r="E12" s="43">
        <v>0</v>
      </c>
      <c r="F12" s="43">
        <v>0</v>
      </c>
      <c r="G12" s="43">
        <v>282588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520060</v>
      </c>
      <c r="O12" s="44">
        <f t="shared" si="2"/>
        <v>91.915871332626367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173040</v>
      </c>
      <c r="H13" s="29">
        <f t="shared" si="4"/>
        <v>0</v>
      </c>
      <c r="I13" s="29">
        <f t="shared" si="4"/>
        <v>889878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1062918</v>
      </c>
      <c r="O13" s="41">
        <f t="shared" si="2"/>
        <v>187.86108165429479</v>
      </c>
      <c r="P13" s="10"/>
    </row>
    <row r="14" spans="1:133">
      <c r="A14" s="12"/>
      <c r="B14" s="42">
        <v>535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741234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741234</v>
      </c>
      <c r="O14" s="44">
        <f t="shared" si="2"/>
        <v>131.00636267232238</v>
      </c>
      <c r="P14" s="9"/>
    </row>
    <row r="15" spans="1:133">
      <c r="A15" s="12"/>
      <c r="B15" s="42">
        <v>539</v>
      </c>
      <c r="C15" s="19" t="s">
        <v>28</v>
      </c>
      <c r="D15" s="43">
        <v>0</v>
      </c>
      <c r="E15" s="43">
        <v>0</v>
      </c>
      <c r="F15" s="43">
        <v>0</v>
      </c>
      <c r="G15" s="43">
        <v>173040</v>
      </c>
      <c r="H15" s="43">
        <v>0</v>
      </c>
      <c r="I15" s="43">
        <v>148644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321684</v>
      </c>
      <c r="O15" s="44">
        <f t="shared" si="2"/>
        <v>56.854718981972425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692697</v>
      </c>
      <c r="E16" s="29">
        <f t="shared" si="5"/>
        <v>0</v>
      </c>
      <c r="F16" s="29">
        <f t="shared" si="5"/>
        <v>0</v>
      </c>
      <c r="G16" s="29">
        <f t="shared" si="5"/>
        <v>47442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740139</v>
      </c>
      <c r="O16" s="41">
        <f t="shared" si="2"/>
        <v>130.81283138918346</v>
      </c>
      <c r="P16" s="10"/>
    </row>
    <row r="17" spans="1:119">
      <c r="A17" s="12"/>
      <c r="B17" s="42">
        <v>541</v>
      </c>
      <c r="C17" s="19" t="s">
        <v>30</v>
      </c>
      <c r="D17" s="43">
        <v>692697</v>
      </c>
      <c r="E17" s="43">
        <v>0</v>
      </c>
      <c r="F17" s="43">
        <v>0</v>
      </c>
      <c r="G17" s="43">
        <v>47442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740139</v>
      </c>
      <c r="O17" s="44">
        <f t="shared" si="2"/>
        <v>130.81283138918346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4452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4452</v>
      </c>
      <c r="O18" s="41">
        <f t="shared" si="2"/>
        <v>0.78685047720042423</v>
      </c>
      <c r="P18" s="10"/>
    </row>
    <row r="19" spans="1:119">
      <c r="A19" s="12"/>
      <c r="B19" s="42">
        <v>564</v>
      </c>
      <c r="C19" s="19" t="s">
        <v>32</v>
      </c>
      <c r="D19" s="43">
        <v>4452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ref="N19:N24" si="7">SUM(D19:M19)</f>
        <v>4452</v>
      </c>
      <c r="O19" s="44">
        <f t="shared" si="2"/>
        <v>0.78685047720042423</v>
      </c>
      <c r="P19" s="9"/>
    </row>
    <row r="20" spans="1:119" ht="15.75">
      <c r="A20" s="26" t="s">
        <v>33</v>
      </c>
      <c r="B20" s="27"/>
      <c r="C20" s="28"/>
      <c r="D20" s="29">
        <f t="shared" ref="D20:M20" si="8">SUM(D21:D24)</f>
        <v>31515</v>
      </c>
      <c r="E20" s="29">
        <f t="shared" si="8"/>
        <v>26694</v>
      </c>
      <c r="F20" s="29">
        <f t="shared" si="8"/>
        <v>0</v>
      </c>
      <c r="G20" s="29">
        <f t="shared" si="8"/>
        <v>4126</v>
      </c>
      <c r="H20" s="29">
        <f t="shared" si="8"/>
        <v>0</v>
      </c>
      <c r="I20" s="29">
        <f t="shared" si="8"/>
        <v>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>SUM(D20:M20)</f>
        <v>62335</v>
      </c>
      <c r="O20" s="41">
        <f t="shared" si="2"/>
        <v>11.017143867090844</v>
      </c>
      <c r="P20" s="9"/>
    </row>
    <row r="21" spans="1:119">
      <c r="A21" s="12"/>
      <c r="B21" s="42">
        <v>571</v>
      </c>
      <c r="C21" s="19" t="s">
        <v>34</v>
      </c>
      <c r="D21" s="43">
        <v>13675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7"/>
        <v>13675</v>
      </c>
      <c r="O21" s="44">
        <f t="shared" si="2"/>
        <v>2.4169317780134323</v>
      </c>
      <c r="P21" s="9"/>
    </row>
    <row r="22" spans="1:119">
      <c r="A22" s="12"/>
      <c r="B22" s="42">
        <v>572</v>
      </c>
      <c r="C22" s="19" t="s">
        <v>35</v>
      </c>
      <c r="D22" s="43">
        <v>0</v>
      </c>
      <c r="E22" s="43">
        <v>26694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7"/>
        <v>26694</v>
      </c>
      <c r="O22" s="44">
        <f t="shared" si="2"/>
        <v>4.7179215270413577</v>
      </c>
      <c r="P22" s="9"/>
    </row>
    <row r="23" spans="1:119">
      <c r="A23" s="12"/>
      <c r="B23" s="42">
        <v>573</v>
      </c>
      <c r="C23" s="19" t="s">
        <v>36</v>
      </c>
      <c r="D23" s="43">
        <v>237</v>
      </c>
      <c r="E23" s="43">
        <v>0</v>
      </c>
      <c r="F23" s="43">
        <v>0</v>
      </c>
      <c r="G23" s="43">
        <v>4126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7"/>
        <v>4363</v>
      </c>
      <c r="O23" s="44">
        <f t="shared" si="2"/>
        <v>0.77112053729232943</v>
      </c>
      <c r="P23" s="9"/>
    </row>
    <row r="24" spans="1:119">
      <c r="A24" s="12"/>
      <c r="B24" s="42">
        <v>574</v>
      </c>
      <c r="C24" s="19" t="s">
        <v>37</v>
      </c>
      <c r="D24" s="43">
        <v>17603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17603</v>
      </c>
      <c r="O24" s="44">
        <f t="shared" si="2"/>
        <v>3.1111700247437257</v>
      </c>
      <c r="P24" s="9"/>
    </row>
    <row r="25" spans="1:119" ht="15.75">
      <c r="A25" s="26" t="s">
        <v>39</v>
      </c>
      <c r="B25" s="27"/>
      <c r="C25" s="28"/>
      <c r="D25" s="29">
        <f t="shared" ref="D25:M25" si="9">SUM(D26:D26)</f>
        <v>0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29309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>SUM(D25:M25)</f>
        <v>29309</v>
      </c>
      <c r="O25" s="41">
        <f t="shared" si="2"/>
        <v>5.1800989749027924</v>
      </c>
      <c r="P25" s="9"/>
    </row>
    <row r="26" spans="1:119" ht="15.75" thickBot="1">
      <c r="A26" s="12"/>
      <c r="B26" s="42">
        <v>591</v>
      </c>
      <c r="C26" s="19" t="s">
        <v>38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29309</v>
      </c>
      <c r="J26" s="43">
        <v>0</v>
      </c>
      <c r="K26" s="43">
        <v>0</v>
      </c>
      <c r="L26" s="43">
        <v>0</v>
      </c>
      <c r="M26" s="43">
        <v>0</v>
      </c>
      <c r="N26" s="43">
        <f>SUM(D26:M26)</f>
        <v>29309</v>
      </c>
      <c r="O26" s="44">
        <f t="shared" si="2"/>
        <v>5.1800989749027924</v>
      </c>
      <c r="P26" s="9"/>
    </row>
    <row r="27" spans="1:119" ht="16.5" thickBot="1">
      <c r="A27" s="13" t="s">
        <v>10</v>
      </c>
      <c r="B27" s="21"/>
      <c r="C27" s="20"/>
      <c r="D27" s="14">
        <f>SUM(D5,D9,D13,D16,D18,D20,D25)</f>
        <v>3871291</v>
      </c>
      <c r="E27" s="14">
        <f t="shared" ref="E27:M27" si="10">SUM(E5,E9,E13,E16,E18,E20,E25)</f>
        <v>26694</v>
      </c>
      <c r="F27" s="14">
        <f t="shared" si="10"/>
        <v>0</v>
      </c>
      <c r="G27" s="14">
        <f t="shared" si="10"/>
        <v>586217</v>
      </c>
      <c r="H27" s="14">
        <f t="shared" si="10"/>
        <v>0</v>
      </c>
      <c r="I27" s="14">
        <f t="shared" si="10"/>
        <v>919187</v>
      </c>
      <c r="J27" s="14">
        <f t="shared" si="10"/>
        <v>0</v>
      </c>
      <c r="K27" s="14">
        <f t="shared" si="10"/>
        <v>363079</v>
      </c>
      <c r="L27" s="14">
        <f t="shared" si="10"/>
        <v>129008</v>
      </c>
      <c r="M27" s="14">
        <f t="shared" si="10"/>
        <v>0</v>
      </c>
      <c r="N27" s="14">
        <f>SUM(D27:M27)</f>
        <v>5895476</v>
      </c>
      <c r="O27" s="35">
        <f t="shared" si="2"/>
        <v>1041.971721456345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65</v>
      </c>
      <c r="M29" s="157"/>
      <c r="N29" s="157"/>
      <c r="O29" s="39">
        <v>5658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77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1038480</v>
      </c>
      <c r="E5" s="24">
        <f t="shared" si="0"/>
        <v>0</v>
      </c>
      <c r="F5" s="24">
        <f t="shared" si="0"/>
        <v>0</v>
      </c>
      <c r="G5" s="24">
        <f t="shared" si="0"/>
        <v>47250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1085730</v>
      </c>
      <c r="P5" s="30">
        <f t="shared" ref="P5:P27" si="1">(O5/P$29)</f>
        <v>200.43012737677682</v>
      </c>
      <c r="Q5" s="6"/>
    </row>
    <row r="6" spans="1:134">
      <c r="A6" s="12"/>
      <c r="B6" s="42">
        <v>511</v>
      </c>
      <c r="C6" s="19" t="s">
        <v>19</v>
      </c>
      <c r="D6" s="43">
        <v>137928</v>
      </c>
      <c r="E6" s="43">
        <v>0</v>
      </c>
      <c r="F6" s="43">
        <v>0</v>
      </c>
      <c r="G6" s="43">
        <v>999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138927</v>
      </c>
      <c r="P6" s="44">
        <f t="shared" si="1"/>
        <v>25.646483293335795</v>
      </c>
      <c r="Q6" s="9"/>
    </row>
    <row r="7" spans="1:134">
      <c r="A7" s="12"/>
      <c r="B7" s="42">
        <v>513</v>
      </c>
      <c r="C7" s="19" t="s">
        <v>20</v>
      </c>
      <c r="D7" s="43">
        <v>900552</v>
      </c>
      <c r="E7" s="43">
        <v>0</v>
      </c>
      <c r="F7" s="43">
        <v>0</v>
      </c>
      <c r="G7" s="43">
        <v>46251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" si="2">SUM(D7:N7)</f>
        <v>946803</v>
      </c>
      <c r="P7" s="44">
        <f t="shared" si="1"/>
        <v>174.78364408344103</v>
      </c>
      <c r="Q7" s="9"/>
    </row>
    <row r="8" spans="1:134" ht="15.75">
      <c r="A8" s="26" t="s">
        <v>21</v>
      </c>
      <c r="B8" s="27"/>
      <c r="C8" s="28"/>
      <c r="D8" s="29">
        <f t="shared" ref="D8:N8" si="3">SUM(D9:D11)</f>
        <v>4477447</v>
      </c>
      <c r="E8" s="29">
        <f t="shared" si="3"/>
        <v>0</v>
      </c>
      <c r="F8" s="29">
        <f t="shared" si="3"/>
        <v>0</v>
      </c>
      <c r="G8" s="29">
        <f t="shared" si="3"/>
        <v>578795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701873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>SUM(D8:N8)</f>
        <v>5758115</v>
      </c>
      <c r="P8" s="41">
        <f t="shared" si="1"/>
        <v>1062.9712017721986</v>
      </c>
      <c r="Q8" s="10"/>
    </row>
    <row r="9" spans="1:134">
      <c r="A9" s="12"/>
      <c r="B9" s="42">
        <v>521</v>
      </c>
      <c r="C9" s="19" t="s">
        <v>22</v>
      </c>
      <c r="D9" s="43">
        <v>885672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>SUM(D9:N9)</f>
        <v>885672</v>
      </c>
      <c r="P9" s="44">
        <f t="shared" si="1"/>
        <v>163.49861546981725</v>
      </c>
      <c r="Q9" s="9"/>
    </row>
    <row r="10" spans="1:134">
      <c r="A10" s="12"/>
      <c r="B10" s="42">
        <v>522</v>
      </c>
      <c r="C10" s="19" t="s">
        <v>23</v>
      </c>
      <c r="D10" s="43">
        <v>3131376</v>
      </c>
      <c r="E10" s="43">
        <v>0</v>
      </c>
      <c r="F10" s="43">
        <v>0</v>
      </c>
      <c r="G10" s="43">
        <v>544184</v>
      </c>
      <c r="H10" s="43">
        <v>0</v>
      </c>
      <c r="I10" s="43">
        <v>0</v>
      </c>
      <c r="J10" s="43">
        <v>0</v>
      </c>
      <c r="K10" s="43">
        <v>701873</v>
      </c>
      <c r="L10" s="43">
        <v>0</v>
      </c>
      <c r="M10" s="43">
        <v>0</v>
      </c>
      <c r="N10" s="43">
        <v>0</v>
      </c>
      <c r="O10" s="43">
        <f t="shared" ref="O10:O11" si="4">SUM(D10:N10)</f>
        <v>4377433</v>
      </c>
      <c r="P10" s="44">
        <f t="shared" si="1"/>
        <v>808.09174820011071</v>
      </c>
      <c r="Q10" s="9"/>
    </row>
    <row r="11" spans="1:134">
      <c r="A11" s="12"/>
      <c r="B11" s="42">
        <v>524</v>
      </c>
      <c r="C11" s="19" t="s">
        <v>24</v>
      </c>
      <c r="D11" s="43">
        <v>460399</v>
      </c>
      <c r="E11" s="43">
        <v>0</v>
      </c>
      <c r="F11" s="43">
        <v>0</v>
      </c>
      <c r="G11" s="43">
        <v>34611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4"/>
        <v>495010</v>
      </c>
      <c r="P11" s="44">
        <f t="shared" si="1"/>
        <v>91.38083810227063</v>
      </c>
      <c r="Q11" s="9"/>
    </row>
    <row r="12" spans="1:134" ht="15.75">
      <c r="A12" s="26" t="s">
        <v>25</v>
      </c>
      <c r="B12" s="27"/>
      <c r="C12" s="28"/>
      <c r="D12" s="29">
        <f t="shared" ref="D12:N12" si="5">SUM(D13:D15)</f>
        <v>0</v>
      </c>
      <c r="E12" s="29">
        <f t="shared" si="5"/>
        <v>0</v>
      </c>
      <c r="F12" s="29">
        <f t="shared" si="5"/>
        <v>0</v>
      </c>
      <c r="G12" s="29">
        <f t="shared" si="5"/>
        <v>13402</v>
      </c>
      <c r="H12" s="29">
        <f t="shared" si="5"/>
        <v>0</v>
      </c>
      <c r="I12" s="29">
        <f t="shared" si="5"/>
        <v>1718371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5"/>
        <v>0</v>
      </c>
      <c r="O12" s="40">
        <f>SUM(D12:N12)</f>
        <v>1731773</v>
      </c>
      <c r="P12" s="41">
        <f t="shared" si="1"/>
        <v>319.692265091379</v>
      </c>
      <c r="Q12" s="10"/>
    </row>
    <row r="13" spans="1:134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1453909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24" si="6">SUM(D13:N13)</f>
        <v>1453909</v>
      </c>
      <c r="P13" s="44">
        <f t="shared" si="1"/>
        <v>268.3974524644637</v>
      </c>
      <c r="Q13" s="9"/>
    </row>
    <row r="14" spans="1:134">
      <c r="A14" s="12"/>
      <c r="B14" s="42">
        <v>538</v>
      </c>
      <c r="C14" s="19" t="s">
        <v>27</v>
      </c>
      <c r="D14" s="43">
        <v>0</v>
      </c>
      <c r="E14" s="43">
        <v>0</v>
      </c>
      <c r="F14" s="43">
        <v>0</v>
      </c>
      <c r="G14" s="43">
        <v>13402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13402</v>
      </c>
      <c r="P14" s="44">
        <f t="shared" si="1"/>
        <v>2.4740631345763338</v>
      </c>
      <c r="Q14" s="9"/>
    </row>
    <row r="15" spans="1:134">
      <c r="A15" s="12"/>
      <c r="B15" s="42">
        <v>539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264462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264462</v>
      </c>
      <c r="P15" s="44">
        <f t="shared" si="1"/>
        <v>48.820749492338933</v>
      </c>
      <c r="Q15" s="9"/>
    </row>
    <row r="16" spans="1:134" ht="15.75">
      <c r="A16" s="26" t="s">
        <v>29</v>
      </c>
      <c r="B16" s="27"/>
      <c r="C16" s="28"/>
      <c r="D16" s="29">
        <f t="shared" ref="D16:N16" si="7">SUM(D17:D17)</f>
        <v>907711</v>
      </c>
      <c r="E16" s="29">
        <f t="shared" si="7"/>
        <v>0</v>
      </c>
      <c r="F16" s="29">
        <f t="shared" si="7"/>
        <v>0</v>
      </c>
      <c r="G16" s="29">
        <f t="shared" si="7"/>
        <v>215411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7"/>
        <v>0</v>
      </c>
      <c r="O16" s="29">
        <f t="shared" si="6"/>
        <v>1123122</v>
      </c>
      <c r="P16" s="41">
        <f t="shared" si="1"/>
        <v>207.33284105593501</v>
      </c>
      <c r="Q16" s="10"/>
    </row>
    <row r="17" spans="1:120">
      <c r="A17" s="12"/>
      <c r="B17" s="42">
        <v>541</v>
      </c>
      <c r="C17" s="19" t="s">
        <v>30</v>
      </c>
      <c r="D17" s="43">
        <v>907711</v>
      </c>
      <c r="E17" s="43">
        <v>0</v>
      </c>
      <c r="F17" s="43">
        <v>0</v>
      </c>
      <c r="G17" s="43">
        <v>215411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1123122</v>
      </c>
      <c r="P17" s="44">
        <f t="shared" si="1"/>
        <v>207.33284105593501</v>
      </c>
      <c r="Q17" s="9"/>
    </row>
    <row r="18" spans="1:120" ht="15.75">
      <c r="A18" s="26" t="s">
        <v>31</v>
      </c>
      <c r="B18" s="27"/>
      <c r="C18" s="28"/>
      <c r="D18" s="29">
        <f t="shared" ref="D18:N18" si="8">SUM(D19:D19)</f>
        <v>3500</v>
      </c>
      <c r="E18" s="29">
        <f t="shared" si="8"/>
        <v>0</v>
      </c>
      <c r="F18" s="29">
        <f t="shared" si="8"/>
        <v>0</v>
      </c>
      <c r="G18" s="29">
        <f t="shared" si="8"/>
        <v>0</v>
      </c>
      <c r="H18" s="29">
        <f t="shared" si="8"/>
        <v>0</v>
      </c>
      <c r="I18" s="29">
        <f t="shared" si="8"/>
        <v>0</v>
      </c>
      <c r="J18" s="29">
        <f t="shared" si="8"/>
        <v>0</v>
      </c>
      <c r="K18" s="29">
        <f t="shared" si="8"/>
        <v>0</v>
      </c>
      <c r="L18" s="29">
        <f t="shared" si="8"/>
        <v>0</v>
      </c>
      <c r="M18" s="29">
        <f t="shared" si="8"/>
        <v>0</v>
      </c>
      <c r="N18" s="29">
        <f t="shared" si="8"/>
        <v>0</v>
      </c>
      <c r="O18" s="29">
        <f t="shared" si="6"/>
        <v>3500</v>
      </c>
      <c r="P18" s="41">
        <f t="shared" si="1"/>
        <v>0.64611408528705927</v>
      </c>
      <c r="Q18" s="10"/>
    </row>
    <row r="19" spans="1:120">
      <c r="A19" s="12"/>
      <c r="B19" s="42">
        <v>564</v>
      </c>
      <c r="C19" s="19" t="s">
        <v>32</v>
      </c>
      <c r="D19" s="43">
        <v>3500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3500</v>
      </c>
      <c r="P19" s="44">
        <f t="shared" si="1"/>
        <v>0.64611408528705927</v>
      </c>
      <c r="Q19" s="9"/>
    </row>
    <row r="20" spans="1:120" ht="15.75">
      <c r="A20" s="26" t="s">
        <v>33</v>
      </c>
      <c r="B20" s="27"/>
      <c r="C20" s="28"/>
      <c r="D20" s="29">
        <f t="shared" ref="D20:N20" si="9">SUM(D21:D24)</f>
        <v>32912</v>
      </c>
      <c r="E20" s="29">
        <f t="shared" si="9"/>
        <v>0</v>
      </c>
      <c r="F20" s="29">
        <f t="shared" si="9"/>
        <v>0</v>
      </c>
      <c r="G20" s="29">
        <f t="shared" si="9"/>
        <v>50080</v>
      </c>
      <c r="H20" s="29">
        <f t="shared" si="9"/>
        <v>0</v>
      </c>
      <c r="I20" s="29">
        <f t="shared" si="9"/>
        <v>0</v>
      </c>
      <c r="J20" s="29">
        <f t="shared" si="9"/>
        <v>0</v>
      </c>
      <c r="K20" s="29">
        <f t="shared" si="9"/>
        <v>0</v>
      </c>
      <c r="L20" s="29">
        <f t="shared" si="9"/>
        <v>0</v>
      </c>
      <c r="M20" s="29">
        <f t="shared" si="9"/>
        <v>0</v>
      </c>
      <c r="N20" s="29">
        <f t="shared" si="9"/>
        <v>0</v>
      </c>
      <c r="O20" s="29">
        <f>SUM(D20:N20)</f>
        <v>82992</v>
      </c>
      <c r="P20" s="41">
        <f t="shared" si="1"/>
        <v>15.320657190326749</v>
      </c>
      <c r="Q20" s="9"/>
    </row>
    <row r="21" spans="1:120">
      <c r="A21" s="12"/>
      <c r="B21" s="42">
        <v>571</v>
      </c>
      <c r="C21" s="19" t="s">
        <v>34</v>
      </c>
      <c r="D21" s="43">
        <v>18700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18700</v>
      </c>
      <c r="P21" s="44">
        <f t="shared" si="1"/>
        <v>3.4520952556765736</v>
      </c>
      <c r="Q21" s="9"/>
    </row>
    <row r="22" spans="1:120">
      <c r="A22" s="12"/>
      <c r="B22" s="42">
        <v>572</v>
      </c>
      <c r="C22" s="19" t="s">
        <v>35</v>
      </c>
      <c r="D22" s="43">
        <v>0</v>
      </c>
      <c r="E22" s="43">
        <v>0</v>
      </c>
      <c r="F22" s="43">
        <v>0</v>
      </c>
      <c r="G22" s="43">
        <v>50080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50080</v>
      </c>
      <c r="P22" s="44">
        <f t="shared" si="1"/>
        <v>9.2449695403359797</v>
      </c>
      <c r="Q22" s="9"/>
    </row>
    <row r="23" spans="1:120">
      <c r="A23" s="12"/>
      <c r="B23" s="42">
        <v>573</v>
      </c>
      <c r="C23" s="19" t="s">
        <v>36</v>
      </c>
      <c r="D23" s="43">
        <v>500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500</v>
      </c>
      <c r="P23" s="44">
        <f t="shared" si="1"/>
        <v>9.2302012183865606E-2</v>
      </c>
      <c r="Q23" s="9"/>
    </row>
    <row r="24" spans="1:120">
      <c r="A24" s="12"/>
      <c r="B24" s="42">
        <v>574</v>
      </c>
      <c r="C24" s="19" t="s">
        <v>37</v>
      </c>
      <c r="D24" s="43">
        <v>13712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13712</v>
      </c>
      <c r="P24" s="44">
        <f t="shared" si="1"/>
        <v>2.5312903821303303</v>
      </c>
      <c r="Q24" s="9"/>
    </row>
    <row r="25" spans="1:120" ht="15.75">
      <c r="A25" s="26" t="s">
        <v>39</v>
      </c>
      <c r="B25" s="27"/>
      <c r="C25" s="28"/>
      <c r="D25" s="29">
        <f t="shared" ref="D25:N25" si="10">SUM(D26:D26)</f>
        <v>109052</v>
      </c>
      <c r="E25" s="29">
        <f t="shared" si="10"/>
        <v>0</v>
      </c>
      <c r="F25" s="29">
        <f t="shared" si="10"/>
        <v>0</v>
      </c>
      <c r="G25" s="29">
        <f t="shared" si="10"/>
        <v>0</v>
      </c>
      <c r="H25" s="29">
        <f t="shared" si="10"/>
        <v>0</v>
      </c>
      <c r="I25" s="29">
        <f t="shared" si="10"/>
        <v>0</v>
      </c>
      <c r="J25" s="29">
        <f t="shared" si="10"/>
        <v>0</v>
      </c>
      <c r="K25" s="29">
        <f t="shared" si="10"/>
        <v>0</v>
      </c>
      <c r="L25" s="29">
        <f t="shared" si="10"/>
        <v>0</v>
      </c>
      <c r="M25" s="29">
        <f t="shared" si="10"/>
        <v>0</v>
      </c>
      <c r="N25" s="29">
        <f t="shared" si="10"/>
        <v>0</v>
      </c>
      <c r="O25" s="29">
        <f>SUM(D25:N25)</f>
        <v>109052</v>
      </c>
      <c r="P25" s="41">
        <f t="shared" si="1"/>
        <v>20.131438065349826</v>
      </c>
      <c r="Q25" s="9"/>
    </row>
    <row r="26" spans="1:120" ht="15.75" thickBot="1">
      <c r="A26" s="12"/>
      <c r="B26" s="42">
        <v>581</v>
      </c>
      <c r="C26" s="19" t="s">
        <v>80</v>
      </c>
      <c r="D26" s="43">
        <v>109052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>SUM(D26:N26)</f>
        <v>109052</v>
      </c>
      <c r="P26" s="44">
        <f t="shared" si="1"/>
        <v>20.131438065349826</v>
      </c>
      <c r="Q26" s="9"/>
    </row>
    <row r="27" spans="1:120" ht="16.5" thickBot="1">
      <c r="A27" s="13" t="s">
        <v>10</v>
      </c>
      <c r="B27" s="21"/>
      <c r="C27" s="20"/>
      <c r="D27" s="14">
        <f>SUM(D5,D8,D12,D16,D18,D20,D25)</f>
        <v>6569102</v>
      </c>
      <c r="E27" s="14">
        <f t="shared" ref="E27:N27" si="11">SUM(E5,E8,E12,E16,E18,E20,E25)</f>
        <v>0</v>
      </c>
      <c r="F27" s="14">
        <f t="shared" si="11"/>
        <v>0</v>
      </c>
      <c r="G27" s="14">
        <f t="shared" si="11"/>
        <v>904938</v>
      </c>
      <c r="H27" s="14">
        <f t="shared" si="11"/>
        <v>0</v>
      </c>
      <c r="I27" s="14">
        <f t="shared" si="11"/>
        <v>1718371</v>
      </c>
      <c r="J27" s="14">
        <f t="shared" si="11"/>
        <v>0</v>
      </c>
      <c r="K27" s="14">
        <f t="shared" si="11"/>
        <v>701873</v>
      </c>
      <c r="L27" s="14">
        <f t="shared" si="11"/>
        <v>0</v>
      </c>
      <c r="M27" s="14">
        <f t="shared" si="11"/>
        <v>0</v>
      </c>
      <c r="N27" s="14">
        <f t="shared" si="11"/>
        <v>0</v>
      </c>
      <c r="O27" s="14">
        <f>SUM(D27:N27)</f>
        <v>9894284</v>
      </c>
      <c r="P27" s="35">
        <f t="shared" si="1"/>
        <v>1826.524644637253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157" t="s">
        <v>83</v>
      </c>
      <c r="N29" s="157"/>
      <c r="O29" s="157"/>
      <c r="P29" s="39">
        <v>5417</v>
      </c>
    </row>
    <row r="30" spans="1:120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6"/>
    </row>
    <row r="31" spans="1:120" ht="15.75" customHeight="1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77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929722</v>
      </c>
      <c r="E5" s="24">
        <f t="shared" si="0"/>
        <v>0</v>
      </c>
      <c r="F5" s="24">
        <f t="shared" si="0"/>
        <v>0</v>
      </c>
      <c r="G5" s="24">
        <f t="shared" si="0"/>
        <v>52021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73521</v>
      </c>
      <c r="M5" s="24">
        <f t="shared" si="0"/>
        <v>0</v>
      </c>
      <c r="N5" s="24">
        <f t="shared" si="0"/>
        <v>0</v>
      </c>
      <c r="O5" s="25">
        <f t="shared" ref="O5:O26" si="1">SUM(D5:N5)</f>
        <v>1055264</v>
      </c>
      <c r="P5" s="30">
        <f t="shared" ref="P5:P26" si="2">(O5/P$28)</f>
        <v>196.91434969210673</v>
      </c>
      <c r="Q5" s="6"/>
    </row>
    <row r="6" spans="1:134">
      <c r="A6" s="12"/>
      <c r="B6" s="42">
        <v>511</v>
      </c>
      <c r="C6" s="19" t="s">
        <v>19</v>
      </c>
      <c r="D6" s="43">
        <v>153339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153339</v>
      </c>
      <c r="P6" s="44">
        <f t="shared" si="2"/>
        <v>28.613360701623439</v>
      </c>
      <c r="Q6" s="9"/>
    </row>
    <row r="7" spans="1:134">
      <c r="A7" s="12"/>
      <c r="B7" s="42">
        <v>513</v>
      </c>
      <c r="C7" s="19" t="s">
        <v>20</v>
      </c>
      <c r="D7" s="43">
        <v>776383</v>
      </c>
      <c r="E7" s="43">
        <v>0</v>
      </c>
      <c r="F7" s="43">
        <v>0</v>
      </c>
      <c r="G7" s="43">
        <v>52021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828404</v>
      </c>
      <c r="P7" s="44">
        <f t="shared" si="2"/>
        <v>154.58182496734466</v>
      </c>
      <c r="Q7" s="9"/>
    </row>
    <row r="8" spans="1:134">
      <c r="A8" s="12"/>
      <c r="B8" s="42">
        <v>519</v>
      </c>
      <c r="C8" s="19" t="s">
        <v>49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73521</v>
      </c>
      <c r="M8" s="43">
        <v>0</v>
      </c>
      <c r="N8" s="43">
        <v>0</v>
      </c>
      <c r="O8" s="43">
        <f t="shared" si="1"/>
        <v>73521</v>
      </c>
      <c r="P8" s="44">
        <f t="shared" si="2"/>
        <v>13.719164023138646</v>
      </c>
      <c r="Q8" s="9"/>
    </row>
    <row r="9" spans="1:134" ht="15.75">
      <c r="A9" s="26" t="s">
        <v>21</v>
      </c>
      <c r="B9" s="27"/>
      <c r="C9" s="28"/>
      <c r="D9" s="29">
        <f t="shared" ref="D9:N9" si="3">SUM(D10:D12)</f>
        <v>4198472</v>
      </c>
      <c r="E9" s="29">
        <f t="shared" si="3"/>
        <v>0</v>
      </c>
      <c r="F9" s="29">
        <f t="shared" si="3"/>
        <v>0</v>
      </c>
      <c r="G9" s="29">
        <f t="shared" si="3"/>
        <v>165269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685239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 t="shared" si="1"/>
        <v>5048980</v>
      </c>
      <c r="P9" s="41">
        <f t="shared" si="2"/>
        <v>942.14965478634076</v>
      </c>
      <c r="Q9" s="10"/>
    </row>
    <row r="10" spans="1:134">
      <c r="A10" s="12"/>
      <c r="B10" s="42">
        <v>521</v>
      </c>
      <c r="C10" s="19" t="s">
        <v>22</v>
      </c>
      <c r="D10" s="43">
        <v>856752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856752</v>
      </c>
      <c r="P10" s="44">
        <f t="shared" si="2"/>
        <v>159.87161783914908</v>
      </c>
      <c r="Q10" s="9"/>
    </row>
    <row r="11" spans="1:134">
      <c r="A11" s="12"/>
      <c r="B11" s="42">
        <v>522</v>
      </c>
      <c r="C11" s="19" t="s">
        <v>23</v>
      </c>
      <c r="D11" s="43">
        <v>2940028</v>
      </c>
      <c r="E11" s="43">
        <v>0</v>
      </c>
      <c r="F11" s="43">
        <v>0</v>
      </c>
      <c r="G11" s="43">
        <v>155372</v>
      </c>
      <c r="H11" s="43">
        <v>0</v>
      </c>
      <c r="I11" s="43">
        <v>0</v>
      </c>
      <c r="J11" s="43">
        <v>0</v>
      </c>
      <c r="K11" s="43">
        <v>685239</v>
      </c>
      <c r="L11" s="43">
        <v>0</v>
      </c>
      <c r="M11" s="43">
        <v>0</v>
      </c>
      <c r="N11" s="43">
        <v>0</v>
      </c>
      <c r="O11" s="43">
        <f t="shared" si="1"/>
        <v>3780639</v>
      </c>
      <c r="P11" s="44">
        <f t="shared" si="2"/>
        <v>705.47471543198355</v>
      </c>
      <c r="Q11" s="9"/>
    </row>
    <row r="12" spans="1:134">
      <c r="A12" s="12"/>
      <c r="B12" s="42">
        <v>524</v>
      </c>
      <c r="C12" s="19" t="s">
        <v>24</v>
      </c>
      <c r="D12" s="43">
        <v>401692</v>
      </c>
      <c r="E12" s="43">
        <v>0</v>
      </c>
      <c r="F12" s="43">
        <v>0</v>
      </c>
      <c r="G12" s="43">
        <v>9897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411589</v>
      </c>
      <c r="P12" s="44">
        <f t="shared" si="2"/>
        <v>76.803321515208054</v>
      </c>
      <c r="Q12" s="9"/>
    </row>
    <row r="13" spans="1:134" ht="15.75">
      <c r="A13" s="26" t="s">
        <v>25</v>
      </c>
      <c r="B13" s="27"/>
      <c r="C13" s="28"/>
      <c r="D13" s="29">
        <f t="shared" ref="D13:N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48995</v>
      </c>
      <c r="H13" s="29">
        <f t="shared" si="4"/>
        <v>0</v>
      </c>
      <c r="I13" s="29">
        <f t="shared" si="4"/>
        <v>1669515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4"/>
        <v>0</v>
      </c>
      <c r="O13" s="40">
        <f t="shared" si="1"/>
        <v>1718510</v>
      </c>
      <c r="P13" s="41">
        <f t="shared" si="2"/>
        <v>320.67736518007092</v>
      </c>
      <c r="Q13" s="10"/>
    </row>
    <row r="14" spans="1:134">
      <c r="A14" s="12"/>
      <c r="B14" s="42">
        <v>535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1422861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1422861</v>
      </c>
      <c r="P14" s="44">
        <f t="shared" si="2"/>
        <v>265.50867699197613</v>
      </c>
      <c r="Q14" s="9"/>
    </row>
    <row r="15" spans="1:134">
      <c r="A15" s="12"/>
      <c r="B15" s="42">
        <v>539</v>
      </c>
      <c r="C15" s="19" t="s">
        <v>28</v>
      </c>
      <c r="D15" s="43">
        <v>0</v>
      </c>
      <c r="E15" s="43">
        <v>0</v>
      </c>
      <c r="F15" s="43">
        <v>0</v>
      </c>
      <c r="G15" s="43">
        <v>48995</v>
      </c>
      <c r="H15" s="43">
        <v>0</v>
      </c>
      <c r="I15" s="43">
        <v>246654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295649</v>
      </c>
      <c r="P15" s="44">
        <f t="shared" si="2"/>
        <v>55.168688188094791</v>
      </c>
      <c r="Q15" s="9"/>
    </row>
    <row r="16" spans="1:134" ht="15.75">
      <c r="A16" s="26" t="s">
        <v>29</v>
      </c>
      <c r="B16" s="27"/>
      <c r="C16" s="28"/>
      <c r="D16" s="29">
        <f t="shared" ref="D16:N16" si="5">SUM(D17:D17)</f>
        <v>821977</v>
      </c>
      <c r="E16" s="29">
        <f t="shared" si="5"/>
        <v>0</v>
      </c>
      <c r="F16" s="29">
        <f t="shared" si="5"/>
        <v>0</v>
      </c>
      <c r="G16" s="29">
        <f t="shared" si="5"/>
        <v>88990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29">
        <f t="shared" si="1"/>
        <v>910967</v>
      </c>
      <c r="P16" s="41">
        <f t="shared" si="2"/>
        <v>169.9882440753872</v>
      </c>
      <c r="Q16" s="10"/>
    </row>
    <row r="17" spans="1:120">
      <c r="A17" s="12"/>
      <c r="B17" s="42">
        <v>541</v>
      </c>
      <c r="C17" s="19" t="s">
        <v>30</v>
      </c>
      <c r="D17" s="43">
        <v>821977</v>
      </c>
      <c r="E17" s="43">
        <v>0</v>
      </c>
      <c r="F17" s="43">
        <v>0</v>
      </c>
      <c r="G17" s="43">
        <v>88990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910967</v>
      </c>
      <c r="P17" s="44">
        <f t="shared" si="2"/>
        <v>169.9882440753872</v>
      </c>
      <c r="Q17" s="9"/>
    </row>
    <row r="18" spans="1:120" ht="15.75">
      <c r="A18" s="26" t="s">
        <v>31</v>
      </c>
      <c r="B18" s="27"/>
      <c r="C18" s="28"/>
      <c r="D18" s="29">
        <f t="shared" ref="D18:N18" si="6">SUM(D19:D19)</f>
        <v>3500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6"/>
        <v>0</v>
      </c>
      <c r="O18" s="29">
        <f t="shared" si="1"/>
        <v>3500</v>
      </c>
      <c r="P18" s="41">
        <f t="shared" si="2"/>
        <v>0.65310692293338313</v>
      </c>
      <c r="Q18" s="10"/>
    </row>
    <row r="19" spans="1:120">
      <c r="A19" s="12"/>
      <c r="B19" s="42">
        <v>564</v>
      </c>
      <c r="C19" s="19" t="s">
        <v>32</v>
      </c>
      <c r="D19" s="43">
        <v>3500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3500</v>
      </c>
      <c r="P19" s="44">
        <f t="shared" si="2"/>
        <v>0.65310692293338313</v>
      </c>
      <c r="Q19" s="9"/>
    </row>
    <row r="20" spans="1:120" ht="15.75">
      <c r="A20" s="26" t="s">
        <v>33</v>
      </c>
      <c r="B20" s="27"/>
      <c r="C20" s="28"/>
      <c r="D20" s="29">
        <f t="shared" ref="D20:N20" si="7">SUM(D21:D23)</f>
        <v>17632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1"/>
        <v>17632</v>
      </c>
      <c r="P20" s="41">
        <f t="shared" si="2"/>
        <v>3.290166075760403</v>
      </c>
      <c r="Q20" s="9"/>
    </row>
    <row r="21" spans="1:120">
      <c r="A21" s="12"/>
      <c r="B21" s="42">
        <v>571</v>
      </c>
      <c r="C21" s="19" t="s">
        <v>34</v>
      </c>
      <c r="D21" s="43">
        <v>13100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13100</v>
      </c>
      <c r="P21" s="44">
        <f t="shared" si="2"/>
        <v>2.4444859115506623</v>
      </c>
      <c r="Q21" s="9"/>
    </row>
    <row r="22" spans="1:120">
      <c r="A22" s="12"/>
      <c r="B22" s="42">
        <v>573</v>
      </c>
      <c r="C22" s="19" t="s">
        <v>36</v>
      </c>
      <c r="D22" s="43">
        <v>1000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1000</v>
      </c>
      <c r="P22" s="44">
        <f t="shared" si="2"/>
        <v>0.18660197798096659</v>
      </c>
      <c r="Q22" s="9"/>
    </row>
    <row r="23" spans="1:120">
      <c r="A23" s="12"/>
      <c r="B23" s="42">
        <v>574</v>
      </c>
      <c r="C23" s="19" t="s">
        <v>37</v>
      </c>
      <c r="D23" s="43">
        <v>3532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3532</v>
      </c>
      <c r="P23" s="44">
        <f t="shared" si="2"/>
        <v>0.65907818622877401</v>
      </c>
      <c r="Q23" s="9"/>
    </row>
    <row r="24" spans="1:120" ht="15.75">
      <c r="A24" s="26" t="s">
        <v>39</v>
      </c>
      <c r="B24" s="27"/>
      <c r="C24" s="28"/>
      <c r="D24" s="29">
        <f t="shared" ref="D24:N24" si="8">SUM(D25:D25)</f>
        <v>58461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8"/>
        <v>0</v>
      </c>
      <c r="O24" s="29">
        <f t="shared" si="1"/>
        <v>58461</v>
      </c>
      <c r="P24" s="41">
        <f t="shared" si="2"/>
        <v>10.908938234745289</v>
      </c>
      <c r="Q24" s="9"/>
    </row>
    <row r="25" spans="1:120" ht="15.75" thickBot="1">
      <c r="A25" s="12"/>
      <c r="B25" s="42">
        <v>581</v>
      </c>
      <c r="C25" s="19" t="s">
        <v>80</v>
      </c>
      <c r="D25" s="43">
        <v>58461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58461</v>
      </c>
      <c r="P25" s="44">
        <f t="shared" si="2"/>
        <v>10.908938234745289</v>
      </c>
      <c r="Q25" s="9"/>
    </row>
    <row r="26" spans="1:120" ht="16.5" thickBot="1">
      <c r="A26" s="13" t="s">
        <v>10</v>
      </c>
      <c r="B26" s="21"/>
      <c r="C26" s="20"/>
      <c r="D26" s="14">
        <f>SUM(D5,D9,D13,D16,D18,D20,D24)</f>
        <v>6029764</v>
      </c>
      <c r="E26" s="14">
        <f t="shared" ref="E26:N26" si="9">SUM(E5,E9,E13,E16,E18,E20,E24)</f>
        <v>0</v>
      </c>
      <c r="F26" s="14">
        <f t="shared" si="9"/>
        <v>0</v>
      </c>
      <c r="G26" s="14">
        <f t="shared" si="9"/>
        <v>355275</v>
      </c>
      <c r="H26" s="14">
        <f t="shared" si="9"/>
        <v>0</v>
      </c>
      <c r="I26" s="14">
        <f t="shared" si="9"/>
        <v>1669515</v>
      </c>
      <c r="J26" s="14">
        <f t="shared" si="9"/>
        <v>0</v>
      </c>
      <c r="K26" s="14">
        <f t="shared" si="9"/>
        <v>685239</v>
      </c>
      <c r="L26" s="14">
        <f t="shared" si="9"/>
        <v>73521</v>
      </c>
      <c r="M26" s="14">
        <f t="shared" si="9"/>
        <v>0</v>
      </c>
      <c r="N26" s="14">
        <f t="shared" si="9"/>
        <v>0</v>
      </c>
      <c r="O26" s="14">
        <f t="shared" si="1"/>
        <v>8813314</v>
      </c>
      <c r="P26" s="35">
        <f t="shared" si="2"/>
        <v>1644.5818249673446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157" t="s">
        <v>81</v>
      </c>
      <c r="N28" s="157"/>
      <c r="O28" s="157"/>
      <c r="P28" s="39">
        <v>5359</v>
      </c>
    </row>
    <row r="29" spans="1:120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6"/>
    </row>
    <row r="30" spans="1:120" ht="15.75" customHeight="1" thickBot="1">
      <c r="A30" s="159" t="s">
        <v>45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853883</v>
      </c>
      <c r="E5" s="24">
        <f t="shared" si="0"/>
        <v>0</v>
      </c>
      <c r="F5" s="24">
        <f t="shared" si="0"/>
        <v>0</v>
      </c>
      <c r="G5" s="24">
        <f t="shared" si="0"/>
        <v>34089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101715</v>
      </c>
      <c r="M5" s="24">
        <f t="shared" si="0"/>
        <v>0</v>
      </c>
      <c r="N5" s="25">
        <f t="shared" ref="N5:N24" si="1">SUM(D5:M5)</f>
        <v>989687</v>
      </c>
      <c r="O5" s="30">
        <f t="shared" ref="O5:O24" si="2">(N5/O$26)</f>
        <v>194.89700669554944</v>
      </c>
      <c r="P5" s="6"/>
    </row>
    <row r="6" spans="1:133">
      <c r="A6" s="12"/>
      <c r="B6" s="42">
        <v>511</v>
      </c>
      <c r="C6" s="19" t="s">
        <v>19</v>
      </c>
      <c r="D6" s="43">
        <v>116117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116117</v>
      </c>
      <c r="O6" s="44">
        <f t="shared" si="2"/>
        <v>22.866679795194958</v>
      </c>
      <c r="P6" s="9"/>
    </row>
    <row r="7" spans="1:133">
      <c r="A7" s="12"/>
      <c r="B7" s="42">
        <v>513</v>
      </c>
      <c r="C7" s="19" t="s">
        <v>20</v>
      </c>
      <c r="D7" s="43">
        <v>737766</v>
      </c>
      <c r="E7" s="43">
        <v>0</v>
      </c>
      <c r="F7" s="43">
        <v>0</v>
      </c>
      <c r="G7" s="43">
        <v>34089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771855</v>
      </c>
      <c r="O7" s="44">
        <f t="shared" si="2"/>
        <v>151.99980307207562</v>
      </c>
      <c r="P7" s="9"/>
    </row>
    <row r="8" spans="1:133">
      <c r="A8" s="12"/>
      <c r="B8" s="42">
        <v>519</v>
      </c>
      <c r="C8" s="19" t="s">
        <v>56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101715</v>
      </c>
      <c r="M8" s="43">
        <v>0</v>
      </c>
      <c r="N8" s="43">
        <f t="shared" si="1"/>
        <v>101715</v>
      </c>
      <c r="O8" s="44">
        <f t="shared" si="2"/>
        <v>20.030523828278849</v>
      </c>
      <c r="P8" s="9"/>
    </row>
    <row r="9" spans="1:133" ht="15.75">
      <c r="A9" s="26" t="s">
        <v>21</v>
      </c>
      <c r="B9" s="27"/>
      <c r="C9" s="28"/>
      <c r="D9" s="29">
        <f t="shared" ref="D9:M9" si="3">SUM(D10:D12)</f>
        <v>4008987</v>
      </c>
      <c r="E9" s="29">
        <f t="shared" si="3"/>
        <v>0</v>
      </c>
      <c r="F9" s="29">
        <f t="shared" si="3"/>
        <v>0</v>
      </c>
      <c r="G9" s="29">
        <f t="shared" si="3"/>
        <v>163952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707699</v>
      </c>
      <c r="L9" s="29">
        <f t="shared" si="3"/>
        <v>0</v>
      </c>
      <c r="M9" s="29">
        <f t="shared" si="3"/>
        <v>0</v>
      </c>
      <c r="N9" s="40">
        <f t="shared" si="1"/>
        <v>4880638</v>
      </c>
      <c r="O9" s="41">
        <f t="shared" si="2"/>
        <v>961.13391098857824</v>
      </c>
      <c r="P9" s="10"/>
    </row>
    <row r="10" spans="1:133">
      <c r="A10" s="12"/>
      <c r="B10" s="42">
        <v>521</v>
      </c>
      <c r="C10" s="19" t="s">
        <v>22</v>
      </c>
      <c r="D10" s="43">
        <v>834420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834420</v>
      </c>
      <c r="O10" s="44">
        <f t="shared" si="2"/>
        <v>164.32059866089011</v>
      </c>
      <c r="P10" s="9"/>
    </row>
    <row r="11" spans="1:133">
      <c r="A11" s="12"/>
      <c r="B11" s="42">
        <v>522</v>
      </c>
      <c r="C11" s="19" t="s">
        <v>23</v>
      </c>
      <c r="D11" s="43">
        <v>2799977</v>
      </c>
      <c r="E11" s="43">
        <v>0</v>
      </c>
      <c r="F11" s="43">
        <v>0</v>
      </c>
      <c r="G11" s="43">
        <v>162176</v>
      </c>
      <c r="H11" s="43">
        <v>0</v>
      </c>
      <c r="I11" s="43">
        <v>0</v>
      </c>
      <c r="J11" s="43">
        <v>0</v>
      </c>
      <c r="K11" s="43">
        <v>707699</v>
      </c>
      <c r="L11" s="43">
        <v>0</v>
      </c>
      <c r="M11" s="43">
        <v>0</v>
      </c>
      <c r="N11" s="43">
        <f t="shared" si="1"/>
        <v>3669852</v>
      </c>
      <c r="O11" s="44">
        <f t="shared" si="2"/>
        <v>722.69633714060649</v>
      </c>
      <c r="P11" s="9"/>
    </row>
    <row r="12" spans="1:133">
      <c r="A12" s="12"/>
      <c r="B12" s="42">
        <v>524</v>
      </c>
      <c r="C12" s="19" t="s">
        <v>24</v>
      </c>
      <c r="D12" s="43">
        <v>374590</v>
      </c>
      <c r="E12" s="43">
        <v>0</v>
      </c>
      <c r="F12" s="43">
        <v>0</v>
      </c>
      <c r="G12" s="43">
        <v>1776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376366</v>
      </c>
      <c r="O12" s="44">
        <f t="shared" si="2"/>
        <v>74.116975187081522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8434</v>
      </c>
      <c r="H13" s="29">
        <f t="shared" si="4"/>
        <v>0</v>
      </c>
      <c r="I13" s="29">
        <f t="shared" si="4"/>
        <v>1459748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1468182</v>
      </c>
      <c r="O13" s="41">
        <f t="shared" si="2"/>
        <v>289.126033871603</v>
      </c>
      <c r="P13" s="10"/>
    </row>
    <row r="14" spans="1:133">
      <c r="A14" s="12"/>
      <c r="B14" s="42">
        <v>535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1248053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1248053</v>
      </c>
      <c r="O14" s="44">
        <f t="shared" si="2"/>
        <v>245.77648680582908</v>
      </c>
      <c r="P14" s="9"/>
    </row>
    <row r="15" spans="1:133">
      <c r="A15" s="12"/>
      <c r="B15" s="42">
        <v>539</v>
      </c>
      <c r="C15" s="19" t="s">
        <v>28</v>
      </c>
      <c r="D15" s="43">
        <v>0</v>
      </c>
      <c r="E15" s="43">
        <v>0</v>
      </c>
      <c r="F15" s="43">
        <v>0</v>
      </c>
      <c r="G15" s="43">
        <v>8434</v>
      </c>
      <c r="H15" s="43">
        <v>0</v>
      </c>
      <c r="I15" s="43">
        <v>211695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220129</v>
      </c>
      <c r="O15" s="44">
        <f t="shared" si="2"/>
        <v>43.349547065773926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846628</v>
      </c>
      <c r="E16" s="29">
        <f t="shared" si="5"/>
        <v>0</v>
      </c>
      <c r="F16" s="29">
        <f t="shared" si="5"/>
        <v>0</v>
      </c>
      <c r="G16" s="29">
        <f t="shared" si="5"/>
        <v>339727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1186355</v>
      </c>
      <c r="O16" s="41">
        <f t="shared" si="2"/>
        <v>233.62642772745176</v>
      </c>
      <c r="P16" s="10"/>
    </row>
    <row r="17" spans="1:119">
      <c r="A17" s="12"/>
      <c r="B17" s="42">
        <v>541</v>
      </c>
      <c r="C17" s="19" t="s">
        <v>57</v>
      </c>
      <c r="D17" s="43">
        <v>846628</v>
      </c>
      <c r="E17" s="43">
        <v>0</v>
      </c>
      <c r="F17" s="43">
        <v>0</v>
      </c>
      <c r="G17" s="43">
        <v>339727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1186355</v>
      </c>
      <c r="O17" s="44">
        <f t="shared" si="2"/>
        <v>233.62642772745176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4650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4650</v>
      </c>
      <c r="O18" s="41">
        <f t="shared" si="2"/>
        <v>0.91571484836549821</v>
      </c>
      <c r="P18" s="10"/>
    </row>
    <row r="19" spans="1:119">
      <c r="A19" s="12"/>
      <c r="B19" s="42">
        <v>564</v>
      </c>
      <c r="C19" s="19" t="s">
        <v>58</v>
      </c>
      <c r="D19" s="43">
        <v>4650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4650</v>
      </c>
      <c r="O19" s="44">
        <f t="shared" si="2"/>
        <v>0.91571484836549821</v>
      </c>
      <c r="P19" s="9"/>
    </row>
    <row r="20" spans="1:119" ht="15.75">
      <c r="A20" s="26" t="s">
        <v>33</v>
      </c>
      <c r="B20" s="27"/>
      <c r="C20" s="28"/>
      <c r="D20" s="29">
        <f t="shared" ref="D20:M20" si="7">SUM(D21:D23)</f>
        <v>21479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21479</v>
      </c>
      <c r="O20" s="41">
        <f t="shared" si="2"/>
        <v>4.2298148877510835</v>
      </c>
      <c r="P20" s="9"/>
    </row>
    <row r="21" spans="1:119">
      <c r="A21" s="12"/>
      <c r="B21" s="42">
        <v>571</v>
      </c>
      <c r="C21" s="19" t="s">
        <v>34</v>
      </c>
      <c r="D21" s="43">
        <v>14250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14250</v>
      </c>
      <c r="O21" s="44">
        <f t="shared" si="2"/>
        <v>2.8062229224103978</v>
      </c>
      <c r="P21" s="9"/>
    </row>
    <row r="22" spans="1:119">
      <c r="A22" s="12"/>
      <c r="B22" s="42">
        <v>573</v>
      </c>
      <c r="C22" s="19" t="s">
        <v>36</v>
      </c>
      <c r="D22" s="43">
        <v>1000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1000</v>
      </c>
      <c r="O22" s="44">
        <f t="shared" si="2"/>
        <v>0.19692792437967704</v>
      </c>
      <c r="P22" s="9"/>
    </row>
    <row r="23" spans="1:119" ht="15.75" thickBot="1">
      <c r="A23" s="12"/>
      <c r="B23" s="42">
        <v>574</v>
      </c>
      <c r="C23" s="19" t="s">
        <v>37</v>
      </c>
      <c r="D23" s="43">
        <v>6229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6229</v>
      </c>
      <c r="O23" s="44">
        <f t="shared" si="2"/>
        <v>1.2266640409610083</v>
      </c>
      <c r="P23" s="9"/>
    </row>
    <row r="24" spans="1:119" ht="16.5" thickBot="1">
      <c r="A24" s="13" t="s">
        <v>10</v>
      </c>
      <c r="B24" s="21"/>
      <c r="C24" s="20"/>
      <c r="D24" s="14">
        <f>SUM(D5,D9,D13,D16,D18,D20)</f>
        <v>5735627</v>
      </c>
      <c r="E24" s="14">
        <f t="shared" ref="E24:M24" si="8">SUM(E5,E9,E13,E16,E18,E20)</f>
        <v>0</v>
      </c>
      <c r="F24" s="14">
        <f t="shared" si="8"/>
        <v>0</v>
      </c>
      <c r="G24" s="14">
        <f t="shared" si="8"/>
        <v>546202</v>
      </c>
      <c r="H24" s="14">
        <f t="shared" si="8"/>
        <v>0</v>
      </c>
      <c r="I24" s="14">
        <f t="shared" si="8"/>
        <v>1459748</v>
      </c>
      <c r="J24" s="14">
        <f t="shared" si="8"/>
        <v>0</v>
      </c>
      <c r="K24" s="14">
        <f t="shared" si="8"/>
        <v>707699</v>
      </c>
      <c r="L24" s="14">
        <f t="shared" si="8"/>
        <v>101715</v>
      </c>
      <c r="M24" s="14">
        <f t="shared" si="8"/>
        <v>0</v>
      </c>
      <c r="N24" s="14">
        <f t="shared" si="1"/>
        <v>8550991</v>
      </c>
      <c r="O24" s="35">
        <f t="shared" si="2"/>
        <v>1683.928909019299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75</v>
      </c>
      <c r="M26" s="157"/>
      <c r="N26" s="157"/>
      <c r="O26" s="39">
        <v>5078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45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810300</v>
      </c>
      <c r="E5" s="24">
        <f t="shared" si="0"/>
        <v>0</v>
      </c>
      <c r="F5" s="24">
        <f t="shared" si="0"/>
        <v>0</v>
      </c>
      <c r="G5" s="24">
        <f t="shared" si="0"/>
        <v>3650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30477</v>
      </c>
      <c r="M5" s="24">
        <f t="shared" si="0"/>
        <v>0</v>
      </c>
      <c r="N5" s="25">
        <f t="shared" ref="N5:N25" si="1">SUM(D5:M5)</f>
        <v>844427</v>
      </c>
      <c r="O5" s="30">
        <f t="shared" ref="O5:O25" si="2">(N5/O$27)</f>
        <v>166.06234021632253</v>
      </c>
      <c r="P5" s="6"/>
    </row>
    <row r="6" spans="1:133">
      <c r="A6" s="12"/>
      <c r="B6" s="42">
        <v>511</v>
      </c>
      <c r="C6" s="19" t="s">
        <v>19</v>
      </c>
      <c r="D6" s="43">
        <v>118456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118456</v>
      </c>
      <c r="O6" s="44">
        <f t="shared" si="2"/>
        <v>23.295181907571287</v>
      </c>
      <c r="P6" s="9"/>
    </row>
    <row r="7" spans="1:133">
      <c r="A7" s="12"/>
      <c r="B7" s="42">
        <v>513</v>
      </c>
      <c r="C7" s="19" t="s">
        <v>20</v>
      </c>
      <c r="D7" s="43">
        <v>691844</v>
      </c>
      <c r="E7" s="43">
        <v>0</v>
      </c>
      <c r="F7" s="43">
        <v>0</v>
      </c>
      <c r="G7" s="43">
        <v>3650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695494</v>
      </c>
      <c r="O7" s="44">
        <f t="shared" si="2"/>
        <v>136.77364798426746</v>
      </c>
      <c r="P7" s="9"/>
    </row>
    <row r="8" spans="1:133">
      <c r="A8" s="12"/>
      <c r="B8" s="42">
        <v>519</v>
      </c>
      <c r="C8" s="19" t="s">
        <v>56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30477</v>
      </c>
      <c r="M8" s="43">
        <v>0</v>
      </c>
      <c r="N8" s="43">
        <f t="shared" si="1"/>
        <v>30477</v>
      </c>
      <c r="O8" s="44">
        <f t="shared" si="2"/>
        <v>5.9935103244837755</v>
      </c>
      <c r="P8" s="9"/>
    </row>
    <row r="9" spans="1:133" ht="15.75">
      <c r="A9" s="26" t="s">
        <v>21</v>
      </c>
      <c r="B9" s="27"/>
      <c r="C9" s="28"/>
      <c r="D9" s="29">
        <f t="shared" ref="D9:M9" si="3">SUM(D10:D12)</f>
        <v>3796629</v>
      </c>
      <c r="E9" s="29">
        <f t="shared" si="3"/>
        <v>0</v>
      </c>
      <c r="F9" s="29">
        <f t="shared" si="3"/>
        <v>0</v>
      </c>
      <c r="G9" s="29">
        <f t="shared" si="3"/>
        <v>33962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753775</v>
      </c>
      <c r="L9" s="29">
        <f t="shared" si="3"/>
        <v>0</v>
      </c>
      <c r="M9" s="29">
        <f t="shared" si="3"/>
        <v>0</v>
      </c>
      <c r="N9" s="40">
        <f t="shared" si="1"/>
        <v>4584366</v>
      </c>
      <c r="O9" s="41">
        <f t="shared" si="2"/>
        <v>901.54690265486727</v>
      </c>
      <c r="P9" s="10"/>
    </row>
    <row r="10" spans="1:133">
      <c r="A10" s="12"/>
      <c r="B10" s="42">
        <v>521</v>
      </c>
      <c r="C10" s="19" t="s">
        <v>22</v>
      </c>
      <c r="D10" s="43">
        <v>810378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810378</v>
      </c>
      <c r="O10" s="44">
        <f t="shared" si="2"/>
        <v>159.36637168141593</v>
      </c>
      <c r="P10" s="9"/>
    </row>
    <row r="11" spans="1:133">
      <c r="A11" s="12"/>
      <c r="B11" s="42">
        <v>522</v>
      </c>
      <c r="C11" s="19" t="s">
        <v>23</v>
      </c>
      <c r="D11" s="43">
        <v>2591927</v>
      </c>
      <c r="E11" s="43">
        <v>0</v>
      </c>
      <c r="F11" s="43">
        <v>0</v>
      </c>
      <c r="G11" s="43">
        <v>32541</v>
      </c>
      <c r="H11" s="43">
        <v>0</v>
      </c>
      <c r="I11" s="43">
        <v>0</v>
      </c>
      <c r="J11" s="43">
        <v>0</v>
      </c>
      <c r="K11" s="43">
        <v>753775</v>
      </c>
      <c r="L11" s="43">
        <v>0</v>
      </c>
      <c r="M11" s="43">
        <v>0</v>
      </c>
      <c r="N11" s="43">
        <f t="shared" si="1"/>
        <v>3378243</v>
      </c>
      <c r="O11" s="44">
        <f t="shared" si="2"/>
        <v>664.35457227138647</v>
      </c>
      <c r="P11" s="9"/>
    </row>
    <row r="12" spans="1:133">
      <c r="A12" s="12"/>
      <c r="B12" s="42">
        <v>524</v>
      </c>
      <c r="C12" s="19" t="s">
        <v>24</v>
      </c>
      <c r="D12" s="43">
        <v>394324</v>
      </c>
      <c r="E12" s="43">
        <v>0</v>
      </c>
      <c r="F12" s="43">
        <v>0</v>
      </c>
      <c r="G12" s="43">
        <v>1421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395745</v>
      </c>
      <c r="O12" s="44">
        <f t="shared" si="2"/>
        <v>77.825958702064895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SUM(D14:D16)</f>
        <v>0</v>
      </c>
      <c r="E13" s="29">
        <f t="shared" si="4"/>
        <v>0</v>
      </c>
      <c r="F13" s="29">
        <f t="shared" si="4"/>
        <v>0</v>
      </c>
      <c r="G13" s="29">
        <f t="shared" si="4"/>
        <v>31292</v>
      </c>
      <c r="H13" s="29">
        <f t="shared" si="4"/>
        <v>0</v>
      </c>
      <c r="I13" s="29">
        <f t="shared" si="4"/>
        <v>1363426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1394718</v>
      </c>
      <c r="O13" s="41">
        <f t="shared" si="2"/>
        <v>274.28082595870205</v>
      </c>
      <c r="P13" s="10"/>
    </row>
    <row r="14" spans="1:133">
      <c r="A14" s="12"/>
      <c r="B14" s="42">
        <v>535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1174549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1174549</v>
      </c>
      <c r="O14" s="44">
        <f t="shared" si="2"/>
        <v>230.98308751229106</v>
      </c>
      <c r="P14" s="9"/>
    </row>
    <row r="15" spans="1:133">
      <c r="A15" s="12"/>
      <c r="B15" s="42">
        <v>538</v>
      </c>
      <c r="C15" s="19" t="s">
        <v>62</v>
      </c>
      <c r="D15" s="43">
        <v>0</v>
      </c>
      <c r="E15" s="43">
        <v>0</v>
      </c>
      <c r="F15" s="43">
        <v>0</v>
      </c>
      <c r="G15" s="43">
        <v>31292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31292</v>
      </c>
      <c r="O15" s="44">
        <f t="shared" si="2"/>
        <v>6.1537856440511307</v>
      </c>
      <c r="P15" s="9"/>
    </row>
    <row r="16" spans="1:133">
      <c r="A16" s="12"/>
      <c r="B16" s="42">
        <v>539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188877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188877</v>
      </c>
      <c r="O16" s="44">
        <f t="shared" si="2"/>
        <v>37.143952802359884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780912</v>
      </c>
      <c r="E17" s="29">
        <f t="shared" si="5"/>
        <v>0</v>
      </c>
      <c r="F17" s="29">
        <f t="shared" si="5"/>
        <v>0</v>
      </c>
      <c r="G17" s="29">
        <f t="shared" si="5"/>
        <v>195600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976512</v>
      </c>
      <c r="O17" s="41">
        <f t="shared" si="2"/>
        <v>192.03775811209439</v>
      </c>
      <c r="P17" s="10"/>
    </row>
    <row r="18" spans="1:119">
      <c r="A18" s="12"/>
      <c r="B18" s="42">
        <v>541</v>
      </c>
      <c r="C18" s="19" t="s">
        <v>57</v>
      </c>
      <c r="D18" s="43">
        <v>780912</v>
      </c>
      <c r="E18" s="43">
        <v>0</v>
      </c>
      <c r="F18" s="43">
        <v>0</v>
      </c>
      <c r="G18" s="43">
        <v>195600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976512</v>
      </c>
      <c r="O18" s="44">
        <f t="shared" si="2"/>
        <v>192.03775811209439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SUM(D20:D20)</f>
        <v>3000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3000</v>
      </c>
      <c r="O19" s="41">
        <f t="shared" si="2"/>
        <v>0.58997050147492625</v>
      </c>
      <c r="P19" s="10"/>
    </row>
    <row r="20" spans="1:119">
      <c r="A20" s="12"/>
      <c r="B20" s="42">
        <v>564</v>
      </c>
      <c r="C20" s="19" t="s">
        <v>58</v>
      </c>
      <c r="D20" s="43">
        <v>3000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3000</v>
      </c>
      <c r="O20" s="44">
        <f t="shared" si="2"/>
        <v>0.58997050147492625</v>
      </c>
      <c r="P20" s="9"/>
    </row>
    <row r="21" spans="1:119" ht="15.75">
      <c r="A21" s="26" t="s">
        <v>33</v>
      </c>
      <c r="B21" s="27"/>
      <c r="C21" s="28"/>
      <c r="D21" s="29">
        <f t="shared" ref="D21:M21" si="7">SUM(D22:D24)</f>
        <v>28469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28469</v>
      </c>
      <c r="O21" s="41">
        <f t="shared" si="2"/>
        <v>5.5986234021632253</v>
      </c>
      <c r="P21" s="9"/>
    </row>
    <row r="22" spans="1:119">
      <c r="A22" s="12"/>
      <c r="B22" s="42">
        <v>571</v>
      </c>
      <c r="C22" s="19" t="s">
        <v>34</v>
      </c>
      <c r="D22" s="43">
        <v>18325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18325</v>
      </c>
      <c r="O22" s="44">
        <f t="shared" si="2"/>
        <v>3.6037364798426745</v>
      </c>
      <c r="P22" s="9"/>
    </row>
    <row r="23" spans="1:119">
      <c r="A23" s="12"/>
      <c r="B23" s="42">
        <v>573</v>
      </c>
      <c r="C23" s="19" t="s">
        <v>36</v>
      </c>
      <c r="D23" s="43">
        <v>500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500</v>
      </c>
      <c r="O23" s="44">
        <f t="shared" si="2"/>
        <v>9.8328416912487712E-2</v>
      </c>
      <c r="P23" s="9"/>
    </row>
    <row r="24" spans="1:119" ht="15.75" thickBot="1">
      <c r="A24" s="12"/>
      <c r="B24" s="42">
        <v>574</v>
      </c>
      <c r="C24" s="19" t="s">
        <v>37</v>
      </c>
      <c r="D24" s="43">
        <v>9644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9644</v>
      </c>
      <c r="O24" s="44">
        <f t="shared" si="2"/>
        <v>1.8965585054080629</v>
      </c>
      <c r="P24" s="9"/>
    </row>
    <row r="25" spans="1:119" ht="16.5" thickBot="1">
      <c r="A25" s="13" t="s">
        <v>10</v>
      </c>
      <c r="B25" s="21"/>
      <c r="C25" s="20"/>
      <c r="D25" s="14">
        <f>SUM(D5,D9,D13,D17,D19,D21)</f>
        <v>5419310</v>
      </c>
      <c r="E25" s="14">
        <f t="shared" ref="E25:M25" si="8">SUM(E5,E9,E13,E17,E19,E21)</f>
        <v>0</v>
      </c>
      <c r="F25" s="14">
        <f t="shared" si="8"/>
        <v>0</v>
      </c>
      <c r="G25" s="14">
        <f t="shared" si="8"/>
        <v>264504</v>
      </c>
      <c r="H25" s="14">
        <f t="shared" si="8"/>
        <v>0</v>
      </c>
      <c r="I25" s="14">
        <f t="shared" si="8"/>
        <v>1363426</v>
      </c>
      <c r="J25" s="14">
        <f t="shared" si="8"/>
        <v>0</v>
      </c>
      <c r="K25" s="14">
        <f t="shared" si="8"/>
        <v>753775</v>
      </c>
      <c r="L25" s="14">
        <f t="shared" si="8"/>
        <v>30477</v>
      </c>
      <c r="M25" s="14">
        <f t="shared" si="8"/>
        <v>0</v>
      </c>
      <c r="N25" s="14">
        <f t="shared" si="1"/>
        <v>7831492</v>
      </c>
      <c r="O25" s="35">
        <f t="shared" si="2"/>
        <v>1540.1164208456244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73</v>
      </c>
      <c r="M27" s="157"/>
      <c r="N27" s="157"/>
      <c r="O27" s="39">
        <v>5085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45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771135</v>
      </c>
      <c r="E5" s="24">
        <f t="shared" si="0"/>
        <v>0</v>
      </c>
      <c r="F5" s="24">
        <f t="shared" si="0"/>
        <v>0</v>
      </c>
      <c r="G5" s="24">
        <f t="shared" si="0"/>
        <v>6813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14734</v>
      </c>
      <c r="M5" s="24">
        <f t="shared" si="0"/>
        <v>0</v>
      </c>
      <c r="N5" s="25">
        <f t="shared" ref="N5:N24" si="1">SUM(D5:M5)</f>
        <v>792682</v>
      </c>
      <c r="O5" s="30">
        <f t="shared" ref="O5:O24" si="2">(N5/O$26)</f>
        <v>156.22428064643279</v>
      </c>
      <c r="P5" s="6"/>
    </row>
    <row r="6" spans="1:133">
      <c r="A6" s="12"/>
      <c r="B6" s="42">
        <v>511</v>
      </c>
      <c r="C6" s="19" t="s">
        <v>19</v>
      </c>
      <c r="D6" s="43">
        <v>116312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116312</v>
      </c>
      <c r="O6" s="44">
        <f t="shared" si="2"/>
        <v>22.923137564052031</v>
      </c>
      <c r="P6" s="9"/>
    </row>
    <row r="7" spans="1:133">
      <c r="A7" s="12"/>
      <c r="B7" s="42">
        <v>513</v>
      </c>
      <c r="C7" s="19" t="s">
        <v>20</v>
      </c>
      <c r="D7" s="43">
        <v>654823</v>
      </c>
      <c r="E7" s="43">
        <v>0</v>
      </c>
      <c r="F7" s="43">
        <v>0</v>
      </c>
      <c r="G7" s="43">
        <v>6813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661636</v>
      </c>
      <c r="O7" s="44">
        <f t="shared" si="2"/>
        <v>130.39731966890028</v>
      </c>
      <c r="P7" s="9"/>
    </row>
    <row r="8" spans="1:133">
      <c r="A8" s="12"/>
      <c r="B8" s="42">
        <v>519</v>
      </c>
      <c r="C8" s="19" t="s">
        <v>56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14734</v>
      </c>
      <c r="M8" s="43">
        <v>0</v>
      </c>
      <c r="N8" s="43">
        <f t="shared" si="1"/>
        <v>14734</v>
      </c>
      <c r="O8" s="44">
        <f t="shared" si="2"/>
        <v>2.9038234134804886</v>
      </c>
      <c r="P8" s="9"/>
    </row>
    <row r="9" spans="1:133" ht="15.75">
      <c r="A9" s="26" t="s">
        <v>21</v>
      </c>
      <c r="B9" s="27"/>
      <c r="C9" s="28"/>
      <c r="D9" s="29">
        <f t="shared" ref="D9:M9" si="3">SUM(D10:D12)</f>
        <v>3535356</v>
      </c>
      <c r="E9" s="29">
        <f t="shared" si="3"/>
        <v>0</v>
      </c>
      <c r="F9" s="29">
        <f t="shared" si="3"/>
        <v>0</v>
      </c>
      <c r="G9" s="29">
        <f t="shared" si="3"/>
        <v>120033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1085071</v>
      </c>
      <c r="L9" s="29">
        <f t="shared" si="3"/>
        <v>0</v>
      </c>
      <c r="M9" s="29">
        <f t="shared" si="3"/>
        <v>0</v>
      </c>
      <c r="N9" s="40">
        <f t="shared" si="1"/>
        <v>4740460</v>
      </c>
      <c r="O9" s="41">
        <f t="shared" si="2"/>
        <v>934.26487977926683</v>
      </c>
      <c r="P9" s="10"/>
    </row>
    <row r="10" spans="1:133">
      <c r="A10" s="12"/>
      <c r="B10" s="42">
        <v>521</v>
      </c>
      <c r="C10" s="19" t="s">
        <v>22</v>
      </c>
      <c r="D10" s="43">
        <v>786522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786522</v>
      </c>
      <c r="O10" s="44">
        <f t="shared" si="2"/>
        <v>155.01024832479305</v>
      </c>
      <c r="P10" s="9"/>
    </row>
    <row r="11" spans="1:133">
      <c r="A11" s="12"/>
      <c r="B11" s="42">
        <v>522</v>
      </c>
      <c r="C11" s="19" t="s">
        <v>23</v>
      </c>
      <c r="D11" s="43">
        <v>2421198</v>
      </c>
      <c r="E11" s="43">
        <v>0</v>
      </c>
      <c r="F11" s="43">
        <v>0</v>
      </c>
      <c r="G11" s="43">
        <v>94236</v>
      </c>
      <c r="H11" s="43">
        <v>0</v>
      </c>
      <c r="I11" s="43">
        <v>0</v>
      </c>
      <c r="J11" s="43">
        <v>0</v>
      </c>
      <c r="K11" s="43">
        <v>1085071</v>
      </c>
      <c r="L11" s="43">
        <v>0</v>
      </c>
      <c r="M11" s="43">
        <v>0</v>
      </c>
      <c r="N11" s="43">
        <f t="shared" si="1"/>
        <v>3600505</v>
      </c>
      <c r="O11" s="44">
        <f t="shared" si="2"/>
        <v>709.59893575088688</v>
      </c>
      <c r="P11" s="9"/>
    </row>
    <row r="12" spans="1:133">
      <c r="A12" s="12"/>
      <c r="B12" s="42">
        <v>524</v>
      </c>
      <c r="C12" s="19" t="s">
        <v>24</v>
      </c>
      <c r="D12" s="43">
        <v>327636</v>
      </c>
      <c r="E12" s="43">
        <v>0</v>
      </c>
      <c r="F12" s="43">
        <v>0</v>
      </c>
      <c r="G12" s="43">
        <v>25797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353433</v>
      </c>
      <c r="O12" s="44">
        <f t="shared" si="2"/>
        <v>69.655695703586915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SUM(D14:D16)</f>
        <v>0</v>
      </c>
      <c r="E13" s="29">
        <f t="shared" si="4"/>
        <v>0</v>
      </c>
      <c r="F13" s="29">
        <f t="shared" si="4"/>
        <v>0</v>
      </c>
      <c r="G13" s="29">
        <f t="shared" si="4"/>
        <v>1868</v>
      </c>
      <c r="H13" s="29">
        <f t="shared" si="4"/>
        <v>0</v>
      </c>
      <c r="I13" s="29">
        <f t="shared" si="4"/>
        <v>1237996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1239864</v>
      </c>
      <c r="O13" s="41">
        <f t="shared" si="2"/>
        <v>244.35632636972804</v>
      </c>
      <c r="P13" s="10"/>
    </row>
    <row r="14" spans="1:133">
      <c r="A14" s="12"/>
      <c r="B14" s="42">
        <v>535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1025922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1025922</v>
      </c>
      <c r="O14" s="44">
        <f t="shared" si="2"/>
        <v>202.19195900670084</v>
      </c>
      <c r="P14" s="9"/>
    </row>
    <row r="15" spans="1:133">
      <c r="A15" s="12"/>
      <c r="B15" s="42">
        <v>538</v>
      </c>
      <c r="C15" s="19" t="s">
        <v>62</v>
      </c>
      <c r="D15" s="43">
        <v>0</v>
      </c>
      <c r="E15" s="43">
        <v>0</v>
      </c>
      <c r="F15" s="43">
        <v>0</v>
      </c>
      <c r="G15" s="43">
        <v>1868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1868</v>
      </c>
      <c r="O15" s="44">
        <f t="shared" si="2"/>
        <v>0.36815135987386677</v>
      </c>
      <c r="P15" s="9"/>
    </row>
    <row r="16" spans="1:133">
      <c r="A16" s="12"/>
      <c r="B16" s="42">
        <v>539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212074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212074</v>
      </c>
      <c r="O16" s="44">
        <f t="shared" si="2"/>
        <v>41.796216003153333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747694</v>
      </c>
      <c r="E17" s="29">
        <f t="shared" si="5"/>
        <v>0</v>
      </c>
      <c r="F17" s="29">
        <f t="shared" si="5"/>
        <v>0</v>
      </c>
      <c r="G17" s="29">
        <f t="shared" si="5"/>
        <v>204475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952169</v>
      </c>
      <c r="O17" s="41">
        <f t="shared" si="2"/>
        <v>187.65648403626329</v>
      </c>
      <c r="P17" s="10"/>
    </row>
    <row r="18" spans="1:119">
      <c r="A18" s="12"/>
      <c r="B18" s="42">
        <v>541</v>
      </c>
      <c r="C18" s="19" t="s">
        <v>57</v>
      </c>
      <c r="D18" s="43">
        <v>747694</v>
      </c>
      <c r="E18" s="43">
        <v>0</v>
      </c>
      <c r="F18" s="43">
        <v>0</v>
      </c>
      <c r="G18" s="43">
        <v>204475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952169</v>
      </c>
      <c r="O18" s="44">
        <f t="shared" si="2"/>
        <v>187.65648403626329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SUM(D20:D20)</f>
        <v>4000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4000</v>
      </c>
      <c r="O19" s="41">
        <f t="shared" si="2"/>
        <v>0.78833267638943638</v>
      </c>
      <c r="P19" s="10"/>
    </row>
    <row r="20" spans="1:119">
      <c r="A20" s="12"/>
      <c r="B20" s="42">
        <v>564</v>
      </c>
      <c r="C20" s="19" t="s">
        <v>58</v>
      </c>
      <c r="D20" s="43">
        <v>4000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4000</v>
      </c>
      <c r="O20" s="44">
        <f t="shared" si="2"/>
        <v>0.78833267638943638</v>
      </c>
      <c r="P20" s="9"/>
    </row>
    <row r="21" spans="1:119" ht="15.75">
      <c r="A21" s="26" t="s">
        <v>33</v>
      </c>
      <c r="B21" s="27"/>
      <c r="C21" s="28"/>
      <c r="D21" s="29">
        <f t="shared" ref="D21:M21" si="7">SUM(D22:D23)</f>
        <v>25825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25825</v>
      </c>
      <c r="O21" s="41">
        <f t="shared" si="2"/>
        <v>5.089672841939298</v>
      </c>
      <c r="P21" s="9"/>
    </row>
    <row r="22" spans="1:119">
      <c r="A22" s="12"/>
      <c r="B22" s="42">
        <v>571</v>
      </c>
      <c r="C22" s="19" t="s">
        <v>34</v>
      </c>
      <c r="D22" s="43">
        <v>14500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14500</v>
      </c>
      <c r="O22" s="44">
        <f t="shared" si="2"/>
        <v>2.857705951911707</v>
      </c>
      <c r="P22" s="9"/>
    </row>
    <row r="23" spans="1:119" ht="15.75" thickBot="1">
      <c r="A23" s="12"/>
      <c r="B23" s="42">
        <v>574</v>
      </c>
      <c r="C23" s="19" t="s">
        <v>37</v>
      </c>
      <c r="D23" s="43">
        <v>11325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11325</v>
      </c>
      <c r="O23" s="44">
        <f t="shared" si="2"/>
        <v>2.2319668900275915</v>
      </c>
      <c r="P23" s="9"/>
    </row>
    <row r="24" spans="1:119" ht="16.5" thickBot="1">
      <c r="A24" s="13" t="s">
        <v>10</v>
      </c>
      <c r="B24" s="21"/>
      <c r="C24" s="20"/>
      <c r="D24" s="14">
        <f>SUM(D5,D9,D13,D17,D19,D21)</f>
        <v>5084010</v>
      </c>
      <c r="E24" s="14">
        <f t="shared" ref="E24:M24" si="8">SUM(E5,E9,E13,E17,E19,E21)</f>
        <v>0</v>
      </c>
      <c r="F24" s="14">
        <f t="shared" si="8"/>
        <v>0</v>
      </c>
      <c r="G24" s="14">
        <f t="shared" si="8"/>
        <v>333189</v>
      </c>
      <c r="H24" s="14">
        <f t="shared" si="8"/>
        <v>0</v>
      </c>
      <c r="I24" s="14">
        <f t="shared" si="8"/>
        <v>1237996</v>
      </c>
      <c r="J24" s="14">
        <f t="shared" si="8"/>
        <v>0</v>
      </c>
      <c r="K24" s="14">
        <f t="shared" si="8"/>
        <v>1085071</v>
      </c>
      <c r="L24" s="14">
        <f t="shared" si="8"/>
        <v>14734</v>
      </c>
      <c r="M24" s="14">
        <f t="shared" si="8"/>
        <v>0</v>
      </c>
      <c r="N24" s="14">
        <f t="shared" si="1"/>
        <v>7755000</v>
      </c>
      <c r="O24" s="35">
        <f t="shared" si="2"/>
        <v>1528.3799763500197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71</v>
      </c>
      <c r="M26" s="157"/>
      <c r="N26" s="157"/>
      <c r="O26" s="39">
        <v>5074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45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736468</v>
      </c>
      <c r="E5" s="24">
        <f t="shared" si="0"/>
        <v>0</v>
      </c>
      <c r="F5" s="24">
        <f t="shared" si="0"/>
        <v>0</v>
      </c>
      <c r="G5" s="24">
        <f t="shared" si="0"/>
        <v>4882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167300</v>
      </c>
      <c r="M5" s="24">
        <f t="shared" si="0"/>
        <v>0</v>
      </c>
      <c r="N5" s="25">
        <f t="shared" ref="N5:N25" si="1">SUM(D5:M5)</f>
        <v>908650</v>
      </c>
      <c r="O5" s="30">
        <f t="shared" ref="O5:O25" si="2">(N5/O$27)</f>
        <v>179.07962160031533</v>
      </c>
      <c r="P5" s="6"/>
    </row>
    <row r="6" spans="1:133">
      <c r="A6" s="12"/>
      <c r="B6" s="42">
        <v>511</v>
      </c>
      <c r="C6" s="19" t="s">
        <v>19</v>
      </c>
      <c r="D6" s="43">
        <v>116886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116886</v>
      </c>
      <c r="O6" s="44">
        <f t="shared" si="2"/>
        <v>23.036263303113913</v>
      </c>
      <c r="P6" s="9"/>
    </row>
    <row r="7" spans="1:133">
      <c r="A7" s="12"/>
      <c r="B7" s="42">
        <v>513</v>
      </c>
      <c r="C7" s="19" t="s">
        <v>20</v>
      </c>
      <c r="D7" s="43">
        <v>619582</v>
      </c>
      <c r="E7" s="43">
        <v>0</v>
      </c>
      <c r="F7" s="43">
        <v>0</v>
      </c>
      <c r="G7" s="43">
        <v>4882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624464</v>
      </c>
      <c r="O7" s="44">
        <f t="shared" si="2"/>
        <v>123.07134410721325</v>
      </c>
      <c r="P7" s="9"/>
    </row>
    <row r="8" spans="1:133">
      <c r="A8" s="12"/>
      <c r="B8" s="42">
        <v>519</v>
      </c>
      <c r="C8" s="19" t="s">
        <v>56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167300</v>
      </c>
      <c r="M8" s="43">
        <v>0</v>
      </c>
      <c r="N8" s="43">
        <f t="shared" si="1"/>
        <v>167300</v>
      </c>
      <c r="O8" s="44">
        <f t="shared" si="2"/>
        <v>32.972014189988172</v>
      </c>
      <c r="P8" s="9"/>
    </row>
    <row r="9" spans="1:133" ht="15.75">
      <c r="A9" s="26" t="s">
        <v>21</v>
      </c>
      <c r="B9" s="27"/>
      <c r="C9" s="28"/>
      <c r="D9" s="29">
        <f t="shared" ref="D9:M9" si="3">SUM(D10:D12)</f>
        <v>3309174</v>
      </c>
      <c r="E9" s="29">
        <f t="shared" si="3"/>
        <v>0</v>
      </c>
      <c r="F9" s="29">
        <f t="shared" si="3"/>
        <v>0</v>
      </c>
      <c r="G9" s="29">
        <f t="shared" si="3"/>
        <v>133712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1076480</v>
      </c>
      <c r="L9" s="29">
        <f t="shared" si="3"/>
        <v>0</v>
      </c>
      <c r="M9" s="29">
        <f t="shared" si="3"/>
        <v>0</v>
      </c>
      <c r="N9" s="40">
        <f t="shared" si="1"/>
        <v>4519366</v>
      </c>
      <c r="O9" s="41">
        <f t="shared" si="2"/>
        <v>890.69097359085538</v>
      </c>
      <c r="P9" s="10"/>
    </row>
    <row r="10" spans="1:133">
      <c r="A10" s="12"/>
      <c r="B10" s="42">
        <v>521</v>
      </c>
      <c r="C10" s="19" t="s">
        <v>22</v>
      </c>
      <c r="D10" s="43">
        <v>772949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772949</v>
      </c>
      <c r="O10" s="44">
        <f t="shared" si="2"/>
        <v>152.33523847063461</v>
      </c>
      <c r="P10" s="9"/>
    </row>
    <row r="11" spans="1:133">
      <c r="A11" s="12"/>
      <c r="B11" s="42">
        <v>522</v>
      </c>
      <c r="C11" s="19" t="s">
        <v>23</v>
      </c>
      <c r="D11" s="43">
        <v>2224913</v>
      </c>
      <c r="E11" s="43">
        <v>0</v>
      </c>
      <c r="F11" s="43">
        <v>0</v>
      </c>
      <c r="G11" s="43">
        <v>108861</v>
      </c>
      <c r="H11" s="43">
        <v>0</v>
      </c>
      <c r="I11" s="43">
        <v>0</v>
      </c>
      <c r="J11" s="43">
        <v>0</v>
      </c>
      <c r="K11" s="43">
        <v>1076480</v>
      </c>
      <c r="L11" s="43">
        <v>0</v>
      </c>
      <c r="M11" s="43">
        <v>0</v>
      </c>
      <c r="N11" s="43">
        <f t="shared" si="1"/>
        <v>3410254</v>
      </c>
      <c r="O11" s="44">
        <f t="shared" si="2"/>
        <v>672.10366574694524</v>
      </c>
      <c r="P11" s="9"/>
    </row>
    <row r="12" spans="1:133">
      <c r="A12" s="12"/>
      <c r="B12" s="42">
        <v>524</v>
      </c>
      <c r="C12" s="19" t="s">
        <v>24</v>
      </c>
      <c r="D12" s="43">
        <v>311312</v>
      </c>
      <c r="E12" s="43">
        <v>0</v>
      </c>
      <c r="F12" s="43">
        <v>0</v>
      </c>
      <c r="G12" s="43">
        <v>24851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336163</v>
      </c>
      <c r="O12" s="44">
        <f t="shared" si="2"/>
        <v>66.252069373275518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SUM(D14:D16)</f>
        <v>0</v>
      </c>
      <c r="E13" s="29">
        <f t="shared" si="4"/>
        <v>0</v>
      </c>
      <c r="F13" s="29">
        <f t="shared" si="4"/>
        <v>0</v>
      </c>
      <c r="G13" s="29">
        <f t="shared" si="4"/>
        <v>33518</v>
      </c>
      <c r="H13" s="29">
        <f t="shared" si="4"/>
        <v>0</v>
      </c>
      <c r="I13" s="29">
        <f t="shared" si="4"/>
        <v>1273972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1307490</v>
      </c>
      <c r="O13" s="41">
        <f t="shared" si="2"/>
        <v>257.68427276310604</v>
      </c>
      <c r="P13" s="10"/>
    </row>
    <row r="14" spans="1:133">
      <c r="A14" s="12"/>
      <c r="B14" s="42">
        <v>535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1082192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1082192</v>
      </c>
      <c r="O14" s="44">
        <f t="shared" si="2"/>
        <v>213.28182893180923</v>
      </c>
      <c r="P14" s="9"/>
    </row>
    <row r="15" spans="1:133">
      <c r="A15" s="12"/>
      <c r="B15" s="42">
        <v>538</v>
      </c>
      <c r="C15" s="19" t="s">
        <v>62</v>
      </c>
      <c r="D15" s="43">
        <v>0</v>
      </c>
      <c r="E15" s="43">
        <v>0</v>
      </c>
      <c r="F15" s="43">
        <v>0</v>
      </c>
      <c r="G15" s="43">
        <v>12776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12776</v>
      </c>
      <c r="O15" s="44">
        <f t="shared" si="2"/>
        <v>2.5179345683878598</v>
      </c>
      <c r="P15" s="9"/>
    </row>
    <row r="16" spans="1:133">
      <c r="A16" s="12"/>
      <c r="B16" s="42">
        <v>539</v>
      </c>
      <c r="C16" s="19" t="s">
        <v>28</v>
      </c>
      <c r="D16" s="43">
        <v>0</v>
      </c>
      <c r="E16" s="43">
        <v>0</v>
      </c>
      <c r="F16" s="43">
        <v>0</v>
      </c>
      <c r="G16" s="43">
        <v>20742</v>
      </c>
      <c r="H16" s="43">
        <v>0</v>
      </c>
      <c r="I16" s="43">
        <v>191780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212522</v>
      </c>
      <c r="O16" s="44">
        <f t="shared" si="2"/>
        <v>41.884509262908949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753662</v>
      </c>
      <c r="E17" s="29">
        <f t="shared" si="5"/>
        <v>0</v>
      </c>
      <c r="F17" s="29">
        <f t="shared" si="5"/>
        <v>0</v>
      </c>
      <c r="G17" s="29">
        <f t="shared" si="5"/>
        <v>892967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1646629</v>
      </c>
      <c r="O17" s="41">
        <f t="shared" si="2"/>
        <v>324.52286164761529</v>
      </c>
      <c r="P17" s="10"/>
    </row>
    <row r="18" spans="1:119">
      <c r="A18" s="12"/>
      <c r="B18" s="42">
        <v>541</v>
      </c>
      <c r="C18" s="19" t="s">
        <v>57</v>
      </c>
      <c r="D18" s="43">
        <v>753662</v>
      </c>
      <c r="E18" s="43">
        <v>0</v>
      </c>
      <c r="F18" s="43">
        <v>0</v>
      </c>
      <c r="G18" s="43">
        <v>892967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1646629</v>
      </c>
      <c r="O18" s="44">
        <f t="shared" si="2"/>
        <v>324.52286164761529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SUM(D20:D20)</f>
        <v>4000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4000</v>
      </c>
      <c r="O19" s="41">
        <f t="shared" si="2"/>
        <v>0.78833267638943638</v>
      </c>
      <c r="P19" s="10"/>
    </row>
    <row r="20" spans="1:119">
      <c r="A20" s="12"/>
      <c r="B20" s="42">
        <v>564</v>
      </c>
      <c r="C20" s="19" t="s">
        <v>58</v>
      </c>
      <c r="D20" s="43">
        <v>4000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4000</v>
      </c>
      <c r="O20" s="44">
        <f t="shared" si="2"/>
        <v>0.78833267638943638</v>
      </c>
      <c r="P20" s="9"/>
    </row>
    <row r="21" spans="1:119" ht="15.75">
      <c r="A21" s="26" t="s">
        <v>33</v>
      </c>
      <c r="B21" s="27"/>
      <c r="C21" s="28"/>
      <c r="D21" s="29">
        <f t="shared" ref="D21:M21" si="7">SUM(D22:D24)</f>
        <v>27577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27577</v>
      </c>
      <c r="O21" s="41">
        <f t="shared" si="2"/>
        <v>5.4349625541978712</v>
      </c>
      <c r="P21" s="9"/>
    </row>
    <row r="22" spans="1:119">
      <c r="A22" s="12"/>
      <c r="B22" s="42">
        <v>571</v>
      </c>
      <c r="C22" s="19" t="s">
        <v>34</v>
      </c>
      <c r="D22" s="43">
        <v>14750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14750</v>
      </c>
      <c r="O22" s="44">
        <f t="shared" si="2"/>
        <v>2.9069767441860463</v>
      </c>
      <c r="P22" s="9"/>
    </row>
    <row r="23" spans="1:119">
      <c r="A23" s="12"/>
      <c r="B23" s="42">
        <v>573</v>
      </c>
      <c r="C23" s="19" t="s">
        <v>36</v>
      </c>
      <c r="D23" s="43">
        <v>500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500</v>
      </c>
      <c r="O23" s="44">
        <f t="shared" si="2"/>
        <v>9.8541584548679548E-2</v>
      </c>
      <c r="P23" s="9"/>
    </row>
    <row r="24" spans="1:119" ht="15.75" thickBot="1">
      <c r="A24" s="12"/>
      <c r="B24" s="42">
        <v>574</v>
      </c>
      <c r="C24" s="19" t="s">
        <v>37</v>
      </c>
      <c r="D24" s="43">
        <v>12327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12327</v>
      </c>
      <c r="O24" s="44">
        <f t="shared" si="2"/>
        <v>2.4294442254631456</v>
      </c>
      <c r="P24" s="9"/>
    </row>
    <row r="25" spans="1:119" ht="16.5" thickBot="1">
      <c r="A25" s="13" t="s">
        <v>10</v>
      </c>
      <c r="B25" s="21"/>
      <c r="C25" s="20"/>
      <c r="D25" s="14">
        <f>SUM(D5,D9,D13,D17,D19,D21)</f>
        <v>4830881</v>
      </c>
      <c r="E25" s="14">
        <f t="shared" ref="E25:M25" si="8">SUM(E5,E9,E13,E17,E19,E21)</f>
        <v>0</v>
      </c>
      <c r="F25" s="14">
        <f t="shared" si="8"/>
        <v>0</v>
      </c>
      <c r="G25" s="14">
        <f t="shared" si="8"/>
        <v>1065079</v>
      </c>
      <c r="H25" s="14">
        <f t="shared" si="8"/>
        <v>0</v>
      </c>
      <c r="I25" s="14">
        <f t="shared" si="8"/>
        <v>1273972</v>
      </c>
      <c r="J25" s="14">
        <f t="shared" si="8"/>
        <v>0</v>
      </c>
      <c r="K25" s="14">
        <f t="shared" si="8"/>
        <v>1076480</v>
      </c>
      <c r="L25" s="14">
        <f t="shared" si="8"/>
        <v>167300</v>
      </c>
      <c r="M25" s="14">
        <f t="shared" si="8"/>
        <v>0</v>
      </c>
      <c r="N25" s="14">
        <f t="shared" si="1"/>
        <v>8413712</v>
      </c>
      <c r="O25" s="35">
        <f t="shared" si="2"/>
        <v>1658.2010248324793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69</v>
      </c>
      <c r="M27" s="157"/>
      <c r="N27" s="157"/>
      <c r="O27" s="39">
        <v>5074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45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9"/>
  <sheetViews>
    <sheetView workbookViewId="0">
      <selection sqref="A1:IV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731693</v>
      </c>
      <c r="E5" s="24">
        <f t="shared" si="0"/>
        <v>0</v>
      </c>
      <c r="F5" s="24">
        <f t="shared" si="0"/>
        <v>0</v>
      </c>
      <c r="G5" s="24">
        <f t="shared" si="0"/>
        <v>117424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48431</v>
      </c>
      <c r="M5" s="24">
        <f t="shared" si="0"/>
        <v>0</v>
      </c>
      <c r="N5" s="25">
        <f t="shared" ref="N5:N25" si="1">SUM(D5:M5)</f>
        <v>897548</v>
      </c>
      <c r="O5" s="30">
        <f t="shared" ref="O5:O25" si="2">(N5/O$27)</f>
        <v>176.43955179870258</v>
      </c>
      <c r="P5" s="6"/>
    </row>
    <row r="6" spans="1:133">
      <c r="A6" s="12"/>
      <c r="B6" s="42">
        <v>511</v>
      </c>
      <c r="C6" s="19" t="s">
        <v>19</v>
      </c>
      <c r="D6" s="43">
        <v>161360</v>
      </c>
      <c r="E6" s="43">
        <v>0</v>
      </c>
      <c r="F6" s="43">
        <v>0</v>
      </c>
      <c r="G6" s="43">
        <v>62312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223672</v>
      </c>
      <c r="O6" s="44">
        <f t="shared" si="2"/>
        <v>43.969333595439352</v>
      </c>
      <c r="P6" s="9"/>
    </row>
    <row r="7" spans="1:133">
      <c r="A7" s="12"/>
      <c r="B7" s="42">
        <v>513</v>
      </c>
      <c r="C7" s="19" t="s">
        <v>20</v>
      </c>
      <c r="D7" s="43">
        <v>570333</v>
      </c>
      <c r="E7" s="43">
        <v>0</v>
      </c>
      <c r="F7" s="43">
        <v>0</v>
      </c>
      <c r="G7" s="43">
        <v>55112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625445</v>
      </c>
      <c r="O7" s="44">
        <f t="shared" si="2"/>
        <v>122.94967564379792</v>
      </c>
      <c r="P7" s="9"/>
    </row>
    <row r="8" spans="1:133">
      <c r="A8" s="12"/>
      <c r="B8" s="42">
        <v>519</v>
      </c>
      <c r="C8" s="19" t="s">
        <v>56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48431</v>
      </c>
      <c r="M8" s="43">
        <v>0</v>
      </c>
      <c r="N8" s="43">
        <f t="shared" si="1"/>
        <v>48431</v>
      </c>
      <c r="O8" s="44">
        <f t="shared" si="2"/>
        <v>9.5205425594653033</v>
      </c>
      <c r="P8" s="9"/>
    </row>
    <row r="9" spans="1:133" ht="15.75">
      <c r="A9" s="26" t="s">
        <v>21</v>
      </c>
      <c r="B9" s="27"/>
      <c r="C9" s="28"/>
      <c r="D9" s="29">
        <f t="shared" ref="D9:M9" si="3">SUM(D10:D12)</f>
        <v>3364350</v>
      </c>
      <c r="E9" s="29">
        <f t="shared" si="3"/>
        <v>0</v>
      </c>
      <c r="F9" s="29">
        <f t="shared" si="3"/>
        <v>0</v>
      </c>
      <c r="G9" s="29">
        <f t="shared" si="3"/>
        <v>265867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600353</v>
      </c>
      <c r="L9" s="29">
        <f t="shared" si="3"/>
        <v>0</v>
      </c>
      <c r="M9" s="29">
        <f t="shared" si="3"/>
        <v>0</v>
      </c>
      <c r="N9" s="40">
        <f t="shared" si="1"/>
        <v>4230570</v>
      </c>
      <c r="O9" s="41">
        <f t="shared" si="2"/>
        <v>831.64340475722429</v>
      </c>
      <c r="P9" s="10"/>
    </row>
    <row r="10" spans="1:133">
      <c r="A10" s="12"/>
      <c r="B10" s="42">
        <v>521</v>
      </c>
      <c r="C10" s="19" t="s">
        <v>22</v>
      </c>
      <c r="D10" s="43">
        <v>881550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881550</v>
      </c>
      <c r="O10" s="44">
        <f t="shared" si="2"/>
        <v>173.29467269510516</v>
      </c>
      <c r="P10" s="9"/>
    </row>
    <row r="11" spans="1:133">
      <c r="A11" s="12"/>
      <c r="B11" s="42">
        <v>522</v>
      </c>
      <c r="C11" s="19" t="s">
        <v>23</v>
      </c>
      <c r="D11" s="43">
        <v>2147073</v>
      </c>
      <c r="E11" s="43">
        <v>0</v>
      </c>
      <c r="F11" s="43">
        <v>0</v>
      </c>
      <c r="G11" s="43">
        <v>265867</v>
      </c>
      <c r="H11" s="43">
        <v>0</v>
      </c>
      <c r="I11" s="43">
        <v>0</v>
      </c>
      <c r="J11" s="43">
        <v>0</v>
      </c>
      <c r="K11" s="43">
        <v>600353</v>
      </c>
      <c r="L11" s="43">
        <v>0</v>
      </c>
      <c r="M11" s="43">
        <v>0</v>
      </c>
      <c r="N11" s="43">
        <f t="shared" si="1"/>
        <v>3013293</v>
      </c>
      <c r="O11" s="44">
        <f t="shared" si="2"/>
        <v>592.35168075486536</v>
      </c>
      <c r="P11" s="9"/>
    </row>
    <row r="12" spans="1:133">
      <c r="A12" s="12"/>
      <c r="B12" s="42">
        <v>524</v>
      </c>
      <c r="C12" s="19" t="s">
        <v>24</v>
      </c>
      <c r="D12" s="43">
        <v>335727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335727</v>
      </c>
      <c r="O12" s="44">
        <f t="shared" si="2"/>
        <v>65.997051307253784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SUM(D14:D16)</f>
        <v>0</v>
      </c>
      <c r="E13" s="29">
        <f t="shared" si="4"/>
        <v>0</v>
      </c>
      <c r="F13" s="29">
        <f t="shared" si="4"/>
        <v>0</v>
      </c>
      <c r="G13" s="29">
        <f t="shared" si="4"/>
        <v>8457</v>
      </c>
      <c r="H13" s="29">
        <f t="shared" si="4"/>
        <v>0</v>
      </c>
      <c r="I13" s="29">
        <f t="shared" si="4"/>
        <v>1222919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1231376</v>
      </c>
      <c r="O13" s="41">
        <f t="shared" si="2"/>
        <v>242.06329860428542</v>
      </c>
      <c r="P13" s="10"/>
    </row>
    <row r="14" spans="1:133">
      <c r="A14" s="12"/>
      <c r="B14" s="42">
        <v>535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1027658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1027658</v>
      </c>
      <c r="O14" s="44">
        <f t="shared" si="2"/>
        <v>202.01651267937882</v>
      </c>
      <c r="P14" s="9"/>
    </row>
    <row r="15" spans="1:133">
      <c r="A15" s="12"/>
      <c r="B15" s="42">
        <v>538</v>
      </c>
      <c r="C15" s="19" t="s">
        <v>62</v>
      </c>
      <c r="D15" s="43">
        <v>0</v>
      </c>
      <c r="E15" s="43">
        <v>0</v>
      </c>
      <c r="F15" s="43">
        <v>0</v>
      </c>
      <c r="G15" s="43">
        <v>3750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3750</v>
      </c>
      <c r="O15" s="44">
        <f t="shared" si="2"/>
        <v>0.73717318655396102</v>
      </c>
      <c r="P15" s="9"/>
    </row>
    <row r="16" spans="1:133">
      <c r="A16" s="12"/>
      <c r="B16" s="42">
        <v>539</v>
      </c>
      <c r="C16" s="19" t="s">
        <v>28</v>
      </c>
      <c r="D16" s="43">
        <v>0</v>
      </c>
      <c r="E16" s="43">
        <v>0</v>
      </c>
      <c r="F16" s="43">
        <v>0</v>
      </c>
      <c r="G16" s="43">
        <v>4707</v>
      </c>
      <c r="H16" s="43">
        <v>0</v>
      </c>
      <c r="I16" s="43">
        <v>195261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199968</v>
      </c>
      <c r="O16" s="44">
        <f t="shared" si="2"/>
        <v>39.309612738352662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724447</v>
      </c>
      <c r="E17" s="29">
        <f t="shared" si="5"/>
        <v>0</v>
      </c>
      <c r="F17" s="29">
        <f t="shared" si="5"/>
        <v>0</v>
      </c>
      <c r="G17" s="29">
        <f t="shared" si="5"/>
        <v>159713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884160</v>
      </c>
      <c r="O17" s="41">
        <f t="shared" si="2"/>
        <v>173.80774523294673</v>
      </c>
      <c r="P17" s="10"/>
    </row>
    <row r="18" spans="1:119">
      <c r="A18" s="12"/>
      <c r="B18" s="42">
        <v>541</v>
      </c>
      <c r="C18" s="19" t="s">
        <v>57</v>
      </c>
      <c r="D18" s="43">
        <v>724447</v>
      </c>
      <c r="E18" s="43">
        <v>0</v>
      </c>
      <c r="F18" s="43">
        <v>0</v>
      </c>
      <c r="G18" s="43">
        <v>159713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884160</v>
      </c>
      <c r="O18" s="44">
        <f t="shared" si="2"/>
        <v>173.80774523294673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SUM(D20:D20)</f>
        <v>2000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2000</v>
      </c>
      <c r="O19" s="41">
        <f t="shared" si="2"/>
        <v>0.39315903282877923</v>
      </c>
      <c r="P19" s="10"/>
    </row>
    <row r="20" spans="1:119">
      <c r="A20" s="12"/>
      <c r="B20" s="42">
        <v>564</v>
      </c>
      <c r="C20" s="19" t="s">
        <v>58</v>
      </c>
      <c r="D20" s="43">
        <v>2000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2000</v>
      </c>
      <c r="O20" s="44">
        <f t="shared" si="2"/>
        <v>0.39315903282877923</v>
      </c>
      <c r="P20" s="9"/>
    </row>
    <row r="21" spans="1:119" ht="15.75">
      <c r="A21" s="26" t="s">
        <v>33</v>
      </c>
      <c r="B21" s="27"/>
      <c r="C21" s="28"/>
      <c r="D21" s="29">
        <f t="shared" ref="D21:M21" si="7">SUM(D22:D24)</f>
        <v>24960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24960</v>
      </c>
      <c r="O21" s="41">
        <f t="shared" si="2"/>
        <v>4.9066247297031653</v>
      </c>
      <c r="P21" s="9"/>
    </row>
    <row r="22" spans="1:119">
      <c r="A22" s="12"/>
      <c r="B22" s="42">
        <v>571</v>
      </c>
      <c r="C22" s="19" t="s">
        <v>34</v>
      </c>
      <c r="D22" s="43">
        <v>16630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16630</v>
      </c>
      <c r="O22" s="44">
        <f t="shared" si="2"/>
        <v>3.2691173579712993</v>
      </c>
      <c r="P22" s="9"/>
    </row>
    <row r="23" spans="1:119">
      <c r="A23" s="12"/>
      <c r="B23" s="42">
        <v>573</v>
      </c>
      <c r="C23" s="19" t="s">
        <v>36</v>
      </c>
      <c r="D23" s="43">
        <v>500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500</v>
      </c>
      <c r="O23" s="44">
        <f t="shared" si="2"/>
        <v>9.8289758207194808E-2</v>
      </c>
      <c r="P23" s="9"/>
    </row>
    <row r="24" spans="1:119" ht="15.75" thickBot="1">
      <c r="A24" s="12"/>
      <c r="B24" s="42">
        <v>574</v>
      </c>
      <c r="C24" s="19" t="s">
        <v>37</v>
      </c>
      <c r="D24" s="43">
        <v>7830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7830</v>
      </c>
      <c r="O24" s="44">
        <f t="shared" si="2"/>
        <v>1.5392176135246707</v>
      </c>
      <c r="P24" s="9"/>
    </row>
    <row r="25" spans="1:119" ht="16.5" thickBot="1">
      <c r="A25" s="13" t="s">
        <v>10</v>
      </c>
      <c r="B25" s="21"/>
      <c r="C25" s="20"/>
      <c r="D25" s="14">
        <f>SUM(D5,D9,D13,D17,D19,D21)</f>
        <v>4847450</v>
      </c>
      <c r="E25" s="14">
        <f t="shared" ref="E25:M25" si="8">SUM(E5,E9,E13,E17,E19,E21)</f>
        <v>0</v>
      </c>
      <c r="F25" s="14">
        <f t="shared" si="8"/>
        <v>0</v>
      </c>
      <c r="G25" s="14">
        <f t="shared" si="8"/>
        <v>551461</v>
      </c>
      <c r="H25" s="14">
        <f t="shared" si="8"/>
        <v>0</v>
      </c>
      <c r="I25" s="14">
        <f t="shared" si="8"/>
        <v>1222919</v>
      </c>
      <c r="J25" s="14">
        <f t="shared" si="8"/>
        <v>0</v>
      </c>
      <c r="K25" s="14">
        <f t="shared" si="8"/>
        <v>600353</v>
      </c>
      <c r="L25" s="14">
        <f t="shared" si="8"/>
        <v>48431</v>
      </c>
      <c r="M25" s="14">
        <f t="shared" si="8"/>
        <v>0</v>
      </c>
      <c r="N25" s="14">
        <f t="shared" si="1"/>
        <v>7270614</v>
      </c>
      <c r="O25" s="35">
        <f t="shared" si="2"/>
        <v>1429.2537841556909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67</v>
      </c>
      <c r="M27" s="157"/>
      <c r="N27" s="157"/>
      <c r="O27" s="39">
        <v>5087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45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775862</v>
      </c>
      <c r="E5" s="24">
        <f t="shared" si="0"/>
        <v>0</v>
      </c>
      <c r="F5" s="24">
        <f t="shared" si="0"/>
        <v>0</v>
      </c>
      <c r="G5" s="24">
        <f t="shared" si="0"/>
        <v>6598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7114</v>
      </c>
      <c r="M5" s="24">
        <f t="shared" si="0"/>
        <v>0</v>
      </c>
      <c r="N5" s="25">
        <f t="shared" ref="N5:N25" si="1">SUM(D5:M5)</f>
        <v>789574</v>
      </c>
      <c r="O5" s="30">
        <f t="shared" ref="O5:O25" si="2">(N5/O$27)</f>
        <v>155.39736272387324</v>
      </c>
      <c r="P5" s="6"/>
    </row>
    <row r="6" spans="1:133">
      <c r="A6" s="12"/>
      <c r="B6" s="42">
        <v>511</v>
      </c>
      <c r="C6" s="19" t="s">
        <v>19</v>
      </c>
      <c r="D6" s="43">
        <v>189808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189808</v>
      </c>
      <c r="O6" s="44">
        <f t="shared" si="2"/>
        <v>37.356425900413306</v>
      </c>
      <c r="P6" s="9"/>
    </row>
    <row r="7" spans="1:133">
      <c r="A7" s="12"/>
      <c r="B7" s="42">
        <v>513</v>
      </c>
      <c r="C7" s="19" t="s">
        <v>20</v>
      </c>
      <c r="D7" s="43">
        <v>586054</v>
      </c>
      <c r="E7" s="43">
        <v>0</v>
      </c>
      <c r="F7" s="43">
        <v>0</v>
      </c>
      <c r="G7" s="43">
        <v>6598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592652</v>
      </c>
      <c r="O7" s="44">
        <f t="shared" si="2"/>
        <v>116.6408187364692</v>
      </c>
      <c r="P7" s="9"/>
    </row>
    <row r="8" spans="1:133">
      <c r="A8" s="12"/>
      <c r="B8" s="42">
        <v>519</v>
      </c>
      <c r="C8" s="19" t="s">
        <v>56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7114</v>
      </c>
      <c r="M8" s="43">
        <v>0</v>
      </c>
      <c r="N8" s="43">
        <f t="shared" si="1"/>
        <v>7114</v>
      </c>
      <c r="O8" s="44">
        <f t="shared" si="2"/>
        <v>1.4001180869907499</v>
      </c>
      <c r="P8" s="9"/>
    </row>
    <row r="9" spans="1:133" ht="15.75">
      <c r="A9" s="26" t="s">
        <v>21</v>
      </c>
      <c r="B9" s="27"/>
      <c r="C9" s="28"/>
      <c r="D9" s="29">
        <f t="shared" ref="D9:M9" si="3">SUM(D10:D12)</f>
        <v>3458652</v>
      </c>
      <c r="E9" s="29">
        <f t="shared" si="3"/>
        <v>0</v>
      </c>
      <c r="F9" s="29">
        <f t="shared" si="3"/>
        <v>0</v>
      </c>
      <c r="G9" s="29">
        <f t="shared" si="3"/>
        <v>49350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698973</v>
      </c>
      <c r="L9" s="29">
        <f t="shared" si="3"/>
        <v>0</v>
      </c>
      <c r="M9" s="29">
        <f t="shared" si="3"/>
        <v>0</v>
      </c>
      <c r="N9" s="40">
        <f t="shared" si="1"/>
        <v>4206975</v>
      </c>
      <c r="O9" s="41">
        <f t="shared" si="2"/>
        <v>827.98169651643377</v>
      </c>
      <c r="P9" s="10"/>
    </row>
    <row r="10" spans="1:133">
      <c r="A10" s="12"/>
      <c r="B10" s="42">
        <v>521</v>
      </c>
      <c r="C10" s="19" t="s">
        <v>22</v>
      </c>
      <c r="D10" s="43">
        <v>1023307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1023307</v>
      </c>
      <c r="O10" s="44">
        <f t="shared" si="2"/>
        <v>201.39874040543199</v>
      </c>
      <c r="P10" s="9"/>
    </row>
    <row r="11" spans="1:133">
      <c r="A11" s="12"/>
      <c r="B11" s="42">
        <v>522</v>
      </c>
      <c r="C11" s="19" t="s">
        <v>23</v>
      </c>
      <c r="D11" s="43">
        <v>2101557</v>
      </c>
      <c r="E11" s="43">
        <v>0</v>
      </c>
      <c r="F11" s="43">
        <v>0</v>
      </c>
      <c r="G11" s="43">
        <v>49350</v>
      </c>
      <c r="H11" s="43">
        <v>0</v>
      </c>
      <c r="I11" s="43">
        <v>0</v>
      </c>
      <c r="J11" s="43">
        <v>0</v>
      </c>
      <c r="K11" s="43">
        <v>698973</v>
      </c>
      <c r="L11" s="43">
        <v>0</v>
      </c>
      <c r="M11" s="43">
        <v>0</v>
      </c>
      <c r="N11" s="43">
        <f t="shared" si="1"/>
        <v>2849880</v>
      </c>
      <c r="O11" s="44">
        <f t="shared" si="2"/>
        <v>560.88958866364885</v>
      </c>
      <c r="P11" s="9"/>
    </row>
    <row r="12" spans="1:133">
      <c r="A12" s="12"/>
      <c r="B12" s="42">
        <v>524</v>
      </c>
      <c r="C12" s="19" t="s">
        <v>24</v>
      </c>
      <c r="D12" s="43">
        <v>333788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333788</v>
      </c>
      <c r="O12" s="44">
        <f t="shared" si="2"/>
        <v>65.693367447352884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SUM(D14:D16)</f>
        <v>0</v>
      </c>
      <c r="E13" s="29">
        <f t="shared" si="4"/>
        <v>0</v>
      </c>
      <c r="F13" s="29">
        <f t="shared" si="4"/>
        <v>0</v>
      </c>
      <c r="G13" s="29">
        <f t="shared" si="4"/>
        <v>62661</v>
      </c>
      <c r="H13" s="29">
        <f t="shared" si="4"/>
        <v>0</v>
      </c>
      <c r="I13" s="29">
        <f t="shared" si="4"/>
        <v>1170623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1233284</v>
      </c>
      <c r="O13" s="41">
        <f t="shared" si="2"/>
        <v>242.7246604999016</v>
      </c>
      <c r="P13" s="10"/>
    </row>
    <row r="14" spans="1:133">
      <c r="A14" s="12"/>
      <c r="B14" s="42">
        <v>535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991172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991172</v>
      </c>
      <c r="O14" s="44">
        <f t="shared" si="2"/>
        <v>195.07419799252116</v>
      </c>
      <c r="P14" s="9"/>
    </row>
    <row r="15" spans="1:133">
      <c r="A15" s="12"/>
      <c r="B15" s="42">
        <v>538</v>
      </c>
      <c r="C15" s="19" t="s">
        <v>62</v>
      </c>
      <c r="D15" s="43">
        <v>0</v>
      </c>
      <c r="E15" s="43">
        <v>0</v>
      </c>
      <c r="F15" s="43">
        <v>0</v>
      </c>
      <c r="G15" s="43">
        <v>62661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62661</v>
      </c>
      <c r="O15" s="44">
        <f t="shared" si="2"/>
        <v>12.332414878960835</v>
      </c>
      <c r="P15" s="9"/>
    </row>
    <row r="16" spans="1:133">
      <c r="A16" s="12"/>
      <c r="B16" s="42">
        <v>539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179451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179451</v>
      </c>
      <c r="O16" s="44">
        <f t="shared" si="2"/>
        <v>35.318047628419599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734780</v>
      </c>
      <c r="E17" s="29">
        <f t="shared" si="5"/>
        <v>0</v>
      </c>
      <c r="F17" s="29">
        <f t="shared" si="5"/>
        <v>0</v>
      </c>
      <c r="G17" s="29">
        <f t="shared" si="5"/>
        <v>503971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1238751</v>
      </c>
      <c r="O17" s="41">
        <f t="shared" si="2"/>
        <v>243.80062979728399</v>
      </c>
      <c r="P17" s="10"/>
    </row>
    <row r="18" spans="1:119">
      <c r="A18" s="12"/>
      <c r="B18" s="42">
        <v>541</v>
      </c>
      <c r="C18" s="19" t="s">
        <v>57</v>
      </c>
      <c r="D18" s="43">
        <v>734780</v>
      </c>
      <c r="E18" s="43">
        <v>0</v>
      </c>
      <c r="F18" s="43">
        <v>0</v>
      </c>
      <c r="G18" s="43">
        <v>503971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1238751</v>
      </c>
      <c r="O18" s="44">
        <f t="shared" si="2"/>
        <v>243.80062979728399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SUM(D20:D20)</f>
        <v>4500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4500</v>
      </c>
      <c r="O19" s="41">
        <f t="shared" si="2"/>
        <v>0.88565243062389298</v>
      </c>
      <c r="P19" s="10"/>
    </row>
    <row r="20" spans="1:119">
      <c r="A20" s="12"/>
      <c r="B20" s="42">
        <v>564</v>
      </c>
      <c r="C20" s="19" t="s">
        <v>58</v>
      </c>
      <c r="D20" s="43">
        <v>4500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4500</v>
      </c>
      <c r="O20" s="44">
        <f t="shared" si="2"/>
        <v>0.88565243062389298</v>
      </c>
      <c r="P20" s="9"/>
    </row>
    <row r="21" spans="1:119" ht="15.75">
      <c r="A21" s="26" t="s">
        <v>33</v>
      </c>
      <c r="B21" s="27"/>
      <c r="C21" s="28"/>
      <c r="D21" s="29">
        <f t="shared" ref="D21:M21" si="7">SUM(D22:D24)</f>
        <v>32476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32476</v>
      </c>
      <c r="O21" s="41">
        <f t="shared" si="2"/>
        <v>6.3916551859870108</v>
      </c>
      <c r="P21" s="9"/>
    </row>
    <row r="22" spans="1:119">
      <c r="A22" s="12"/>
      <c r="B22" s="42">
        <v>571</v>
      </c>
      <c r="C22" s="19" t="s">
        <v>34</v>
      </c>
      <c r="D22" s="43">
        <v>22625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22625</v>
      </c>
      <c r="O22" s="44">
        <f t="shared" si="2"/>
        <v>4.4528636095256839</v>
      </c>
      <c r="P22" s="9"/>
    </row>
    <row r="23" spans="1:119">
      <c r="A23" s="12"/>
      <c r="B23" s="42">
        <v>573</v>
      </c>
      <c r="C23" s="19" t="s">
        <v>36</v>
      </c>
      <c r="D23" s="43">
        <v>750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750</v>
      </c>
      <c r="O23" s="44">
        <f t="shared" si="2"/>
        <v>0.14760873843731548</v>
      </c>
      <c r="P23" s="9"/>
    </row>
    <row r="24" spans="1:119" ht="15.75" thickBot="1">
      <c r="A24" s="12"/>
      <c r="B24" s="42">
        <v>574</v>
      </c>
      <c r="C24" s="19" t="s">
        <v>37</v>
      </c>
      <c r="D24" s="43">
        <v>9101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9101</v>
      </c>
      <c r="O24" s="44">
        <f t="shared" si="2"/>
        <v>1.7911828380240111</v>
      </c>
      <c r="P24" s="9"/>
    </row>
    <row r="25" spans="1:119" ht="16.5" thickBot="1">
      <c r="A25" s="13" t="s">
        <v>10</v>
      </c>
      <c r="B25" s="21"/>
      <c r="C25" s="20"/>
      <c r="D25" s="14">
        <f>SUM(D5,D9,D13,D17,D19,D21)</f>
        <v>5006270</v>
      </c>
      <c r="E25" s="14">
        <f t="shared" ref="E25:M25" si="8">SUM(E5,E9,E13,E17,E19,E21)</f>
        <v>0</v>
      </c>
      <c r="F25" s="14">
        <f t="shared" si="8"/>
        <v>0</v>
      </c>
      <c r="G25" s="14">
        <f t="shared" si="8"/>
        <v>622580</v>
      </c>
      <c r="H25" s="14">
        <f t="shared" si="8"/>
        <v>0</v>
      </c>
      <c r="I25" s="14">
        <f t="shared" si="8"/>
        <v>1170623</v>
      </c>
      <c r="J25" s="14">
        <f t="shared" si="8"/>
        <v>0</v>
      </c>
      <c r="K25" s="14">
        <f t="shared" si="8"/>
        <v>698973</v>
      </c>
      <c r="L25" s="14">
        <f t="shared" si="8"/>
        <v>7114</v>
      </c>
      <c r="M25" s="14">
        <f t="shared" si="8"/>
        <v>0</v>
      </c>
      <c r="N25" s="14">
        <f t="shared" si="1"/>
        <v>7505560</v>
      </c>
      <c r="O25" s="35">
        <f t="shared" si="2"/>
        <v>1477.1816571541035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63</v>
      </c>
      <c r="M27" s="157"/>
      <c r="N27" s="157"/>
      <c r="O27" s="39">
        <v>5081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45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2024-12-10T18:07:33Z</cp:lastPrinted>
  <dcterms:created xsi:type="dcterms:W3CDTF">2000-08-31T21:26:31Z</dcterms:created>
  <dcterms:modified xsi:type="dcterms:W3CDTF">2024-12-10T18:07:56Z</dcterms:modified>
</cp:coreProperties>
</file>