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'2008'!$A$1:$O$57</definedName>
    <definedName name="_xlnm.Print_Area" localSheetId="14">'2009'!$A$1:$O$55</definedName>
    <definedName name="_xlnm.Print_Area" localSheetId="13">'2010'!$A$1:$O$56</definedName>
    <definedName name="_xlnm.Print_Area" localSheetId="12">'2011'!$A$1:$O$59</definedName>
    <definedName name="_xlnm.Print_Area" localSheetId="11">'2012'!$A$1:$O$56</definedName>
    <definedName name="_xlnm.Print_Area" localSheetId="10">'2013'!$A$1:$O$57</definedName>
    <definedName name="_xlnm.Print_Area" localSheetId="9">'2014'!$A$1:$O$61</definedName>
    <definedName name="_xlnm.Print_Area" localSheetId="8">'2015'!$A$1:$O$59</definedName>
    <definedName name="_xlnm.Print_Area" localSheetId="7">'2016'!$A$1:$O$53</definedName>
    <definedName name="_xlnm.Print_Area" localSheetId="6">'2017'!$A$1:$O$53</definedName>
    <definedName name="_xlnm.Print_Area" localSheetId="5">'2018'!$A$1:$O$53</definedName>
    <definedName name="_xlnm.Print_Area" localSheetId="4">'2019'!$A$1:$O$52</definedName>
    <definedName name="_xlnm.Print_Area" localSheetId="3">'2020'!$A$1:$O$58</definedName>
    <definedName name="_xlnm.Print_Area" localSheetId="2">'2021'!$A$1:$P$56</definedName>
    <definedName name="_xlnm.Print_Area" localSheetId="1">'2022'!$A$1:$P$56</definedName>
    <definedName name="_xlnm.Print_Area" localSheetId="0">'2023'!$A$1:$P$60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5" i="48" l="1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3" i="48" l="1"/>
  <c r="P53" i="48" s="1"/>
  <c r="O46" i="48"/>
  <c r="P46" i="48" s="1"/>
  <c r="O43" i="48"/>
  <c r="P43" i="48" s="1"/>
  <c r="O35" i="48"/>
  <c r="P35" i="48" s="1"/>
  <c r="F56" i="48"/>
  <c r="O24" i="48"/>
  <c r="P24" i="48" s="1"/>
  <c r="H56" i="48"/>
  <c r="I56" i="48"/>
  <c r="E56" i="48"/>
  <c r="D56" i="48"/>
  <c r="J56" i="48"/>
  <c r="N56" i="48"/>
  <c r="O16" i="48"/>
  <c r="P16" i="48" s="1"/>
  <c r="L56" i="48"/>
  <c r="K56" i="48"/>
  <c r="M56" i="48"/>
  <c r="G56" i="48"/>
  <c r="O5" i="48"/>
  <c r="P5" i="48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6" i="48" l="1"/>
  <c r="P56" i="48" s="1"/>
  <c r="O50" i="47"/>
  <c r="P50" i="47" s="1"/>
  <c r="O43" i="47"/>
  <c r="P43" i="47" s="1"/>
  <c r="O40" i="47"/>
  <c r="P40" i="47" s="1"/>
  <c r="O33" i="47"/>
  <c r="P33" i="47" s="1"/>
  <c r="K52" i="47"/>
  <c r="F52" i="47"/>
  <c r="O24" i="47"/>
  <c r="P24" i="47" s="1"/>
  <c r="D52" i="47"/>
  <c r="J52" i="47"/>
  <c r="O16" i="47"/>
  <c r="P16" i="47" s="1"/>
  <c r="L52" i="47"/>
  <c r="H52" i="47"/>
  <c r="G52" i="47"/>
  <c r="I52" i="47"/>
  <c r="M52" i="47"/>
  <c r="N52" i="47"/>
  <c r="E52" i="47"/>
  <c r="O5" i="47"/>
  <c r="P5" i="47" s="1"/>
  <c r="O51" i="46"/>
  <c r="P51" i="46" s="1"/>
  <c r="N50" i="46"/>
  <c r="M50" i="46"/>
  <c r="L50" i="46"/>
  <c r="K50" i="46"/>
  <c r="J50" i="46"/>
  <c r="I50" i="46"/>
  <c r="H50" i="46"/>
  <c r="G50" i="46"/>
  <c r="F50" i="46"/>
  <c r="E50" i="46"/>
  <c r="D50" i="46"/>
  <c r="O49" i="46"/>
  <c r="P49" i="46" s="1"/>
  <c r="O48" i="46"/>
  <c r="P48" i="46" s="1"/>
  <c r="O47" i="46"/>
  <c r="P47" i="46" s="1"/>
  <c r="O46" i="46"/>
  <c r="P46" i="46" s="1"/>
  <c r="O45" i="46"/>
  <c r="P45" i="46" s="1"/>
  <c r="O44" i="46"/>
  <c r="P44" i="46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 s="1"/>
  <c r="O35" i="46"/>
  <c r="P35" i="46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 s="1"/>
  <c r="O31" i="46"/>
  <c r="P31" i="46" s="1"/>
  <c r="O30" i="46"/>
  <c r="P30" i="46"/>
  <c r="O29" i="46"/>
  <c r="P29" i="46" s="1"/>
  <c r="O28" i="46"/>
  <c r="P28" i="46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/>
  <c r="O19" i="46"/>
  <c r="P19" i="46" s="1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3" i="45"/>
  <c r="O53" i="45" s="1"/>
  <c r="N52" i="45"/>
  <c r="O52" i="45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/>
  <c r="M43" i="45"/>
  <c r="L43" i="45"/>
  <c r="K43" i="45"/>
  <c r="J43" i="45"/>
  <c r="I43" i="45"/>
  <c r="H43" i="45"/>
  <c r="G43" i="45"/>
  <c r="F43" i="45"/>
  <c r="F54" i="45" s="1"/>
  <c r="N54" i="45" s="1"/>
  <c r="O54" i="45" s="1"/>
  <c r="E43" i="45"/>
  <c r="D43" i="45"/>
  <c r="N42" i="45"/>
  <c r="O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 s="1"/>
  <c r="N20" i="45"/>
  <c r="O20" i="45"/>
  <c r="N19" i="45"/>
  <c r="O19" i="45" s="1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47" i="44"/>
  <c r="O47" i="44"/>
  <c r="M46" i="44"/>
  <c r="L46" i="44"/>
  <c r="K46" i="44"/>
  <c r="J46" i="44"/>
  <c r="I46" i="44"/>
  <c r="H46" i="44"/>
  <c r="G46" i="44"/>
  <c r="F46" i="44"/>
  <c r="E46" i="44"/>
  <c r="D46" i="44"/>
  <c r="N45" i="44"/>
  <c r="O45" i="44"/>
  <c r="N44" i="44"/>
  <c r="O44" i="44" s="1"/>
  <c r="N43" i="44"/>
  <c r="O43" i="44"/>
  <c r="N42" i="44"/>
  <c r="O42" i="44" s="1"/>
  <c r="N41" i="44"/>
  <c r="O41" i="44" s="1"/>
  <c r="N40" i="44"/>
  <c r="O40" i="44" s="1"/>
  <c r="N39" i="44"/>
  <c r="O39" i="44"/>
  <c r="M38" i="44"/>
  <c r="L38" i="44"/>
  <c r="K38" i="44"/>
  <c r="J38" i="44"/>
  <c r="I38" i="44"/>
  <c r="H38" i="44"/>
  <c r="G38" i="44"/>
  <c r="F38" i="44"/>
  <c r="E38" i="44"/>
  <c r="D38" i="44"/>
  <c r="N37" i="44"/>
  <c r="O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 s="1"/>
  <c r="N25" i="44"/>
  <c r="O25" i="44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/>
  <c r="N44" i="43"/>
  <c r="O44" i="43" s="1"/>
  <c r="N43" i="43"/>
  <c r="O43" i="43"/>
  <c r="N42" i="43"/>
  <c r="O42" i="43" s="1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 s="1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/>
  <c r="N26" i="43"/>
  <c r="O26" i="43" s="1"/>
  <c r="N25" i="43"/>
  <c r="O25" i="43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L49" i="43" s="1"/>
  <c r="K5" i="43"/>
  <c r="J5" i="43"/>
  <c r="I5" i="43"/>
  <c r="H5" i="43"/>
  <c r="G5" i="43"/>
  <c r="F5" i="43"/>
  <c r="E5" i="43"/>
  <c r="D5" i="43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/>
  <c r="N44" i="42"/>
  <c r="O44" i="42" s="1"/>
  <c r="N43" i="42"/>
  <c r="O43" i="42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 s="1"/>
  <c r="N33" i="42"/>
  <c r="O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 s="1"/>
  <c r="N25" i="42"/>
  <c r="O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L49" i="42" s="1"/>
  <c r="K5" i="42"/>
  <c r="J5" i="42"/>
  <c r="I5" i="42"/>
  <c r="H5" i="42"/>
  <c r="G5" i="42"/>
  <c r="F5" i="42"/>
  <c r="E5" i="42"/>
  <c r="D5" i="42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N24" i="41"/>
  <c r="O24" i="41" s="1"/>
  <c r="N23" i="41"/>
  <c r="O23" i="41" s="1"/>
  <c r="N22" i="41"/>
  <c r="O22" i="41" s="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4" i="40"/>
  <c r="O54" i="40" s="1"/>
  <c r="N53" i="40"/>
  <c r="O53" i="40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/>
  <c r="N48" i="40"/>
  <c r="O48" i="40" s="1"/>
  <c r="N47" i="40"/>
  <c r="O47" i="40" s="1"/>
  <c r="N46" i="40"/>
  <c r="O46" i="40" s="1"/>
  <c r="N45" i="40"/>
  <c r="O45" i="40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/>
  <c r="N40" i="40"/>
  <c r="O40" i="40" s="1"/>
  <c r="M39" i="40"/>
  <c r="L39" i="40"/>
  <c r="K39" i="40"/>
  <c r="J39" i="40"/>
  <c r="I39" i="40"/>
  <c r="H39" i="40"/>
  <c r="N39" i="40" s="1"/>
  <c r="O39" i="40" s="1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/>
  <c r="N34" i="40"/>
  <c r="O34" i="40" s="1"/>
  <c r="N33" i="40"/>
  <c r="O33" i="40"/>
  <c r="N32" i="40"/>
  <c r="O32" i="40" s="1"/>
  <c r="N31" i="40"/>
  <c r="O31" i="40" s="1"/>
  <c r="N30" i="40"/>
  <c r="O30" i="40" s="1"/>
  <c r="M29" i="40"/>
  <c r="L29" i="40"/>
  <c r="N29" i="40" s="1"/>
  <c r="O29" i="40" s="1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6" i="39"/>
  <c r="O56" i="39" s="1"/>
  <c r="N55" i="39"/>
  <c r="O55" i="39"/>
  <c r="M54" i="39"/>
  <c r="L54" i="39"/>
  <c r="K54" i="39"/>
  <c r="J54" i="39"/>
  <c r="I54" i="39"/>
  <c r="H54" i="39"/>
  <c r="G54" i="39"/>
  <c r="F54" i="39"/>
  <c r="E54" i="39"/>
  <c r="D54" i="39"/>
  <c r="N53" i="39"/>
  <c r="O53" i="39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H57" i="39" s="1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 s="1"/>
  <c r="M31" i="39"/>
  <c r="L31" i="39"/>
  <c r="K31" i="39"/>
  <c r="N31" i="39" s="1"/>
  <c r="O31" i="39" s="1"/>
  <c r="J31" i="39"/>
  <c r="I31" i="39"/>
  <c r="H31" i="39"/>
  <c r="G31" i="39"/>
  <c r="F31" i="39"/>
  <c r="E31" i="39"/>
  <c r="D31" i="39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N21" i="39" s="1"/>
  <c r="O21" i="39" s="1"/>
  <c r="E21" i="39"/>
  <c r="D21" i="39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52" i="38"/>
  <c r="O52" i="38"/>
  <c r="N51" i="38"/>
  <c r="O51" i="38"/>
  <c r="M50" i="38"/>
  <c r="L50" i="38"/>
  <c r="K50" i="38"/>
  <c r="J50" i="38"/>
  <c r="I50" i="38"/>
  <c r="H50" i="38"/>
  <c r="G50" i="38"/>
  <c r="F50" i="38"/>
  <c r="E50" i="38"/>
  <c r="D50" i="38"/>
  <c r="N49" i="38"/>
  <c r="O49" i="38"/>
  <c r="N48" i="38"/>
  <c r="O48" i="38"/>
  <c r="N47" i="38"/>
  <c r="O47" i="38" s="1"/>
  <c r="N46" i="38"/>
  <c r="O46" i="38"/>
  <c r="N45" i="38"/>
  <c r="O45" i="38" s="1"/>
  <c r="N44" i="38"/>
  <c r="O44" i="38"/>
  <c r="N43" i="38"/>
  <c r="O43" i="38"/>
  <c r="M42" i="38"/>
  <c r="L42" i="38"/>
  <c r="K42" i="38"/>
  <c r="K53" i="38" s="1"/>
  <c r="J42" i="38"/>
  <c r="I42" i="38"/>
  <c r="H42" i="38"/>
  <c r="G42" i="38"/>
  <c r="F42" i="38"/>
  <c r="E42" i="38"/>
  <c r="D42" i="38"/>
  <c r="N42" i="38" s="1"/>
  <c r="O42" i="38" s="1"/>
  <c r="N41" i="38"/>
  <c r="O41" i="38"/>
  <c r="N40" i="38"/>
  <c r="O40" i="38" s="1"/>
  <c r="N39" i="38"/>
  <c r="O39" i="38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/>
  <c r="N34" i="38"/>
  <c r="O34" i="38"/>
  <c r="N33" i="38"/>
  <c r="O33" i="38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/>
  <c r="N26" i="38"/>
  <c r="O26" i="38"/>
  <c r="N25" i="38"/>
  <c r="O25" i="38"/>
  <c r="N24" i="38"/>
  <c r="O24" i="38" s="1"/>
  <c r="N23" i="38"/>
  <c r="O23" i="38" s="1"/>
  <c r="N22" i="38"/>
  <c r="O22" i="38" s="1"/>
  <c r="N21" i="38"/>
  <c r="O21" i="38"/>
  <c r="N20" i="38"/>
  <c r="O20" i="38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E53" i="38" s="1"/>
  <c r="D16" i="38"/>
  <c r="N15" i="38"/>
  <c r="O15" i="38" s="1"/>
  <c r="N14" i="38"/>
  <c r="O14" i="38" s="1"/>
  <c r="N13" i="38"/>
  <c r="O13" i="38"/>
  <c r="M12" i="38"/>
  <c r="L12" i="38"/>
  <c r="K12" i="38"/>
  <c r="J12" i="38"/>
  <c r="J53" i="38"/>
  <c r="I12" i="38"/>
  <c r="H12" i="38"/>
  <c r="G12" i="38"/>
  <c r="F12" i="38"/>
  <c r="E12" i="38"/>
  <c r="D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F53" i="38" s="1"/>
  <c r="E5" i="38"/>
  <c r="D5" i="38"/>
  <c r="N52" i="37"/>
  <c r="O52" i="37" s="1"/>
  <c r="M51" i="37"/>
  <c r="L51" i="37"/>
  <c r="K51" i="37"/>
  <c r="J51" i="37"/>
  <c r="I51" i="37"/>
  <c r="I53" i="37" s="1"/>
  <c r="H51" i="37"/>
  <c r="G51" i="37"/>
  <c r="F51" i="37"/>
  <c r="E51" i="37"/>
  <c r="N51" i="37" s="1"/>
  <c r="O51" i="37" s="1"/>
  <c r="D51" i="37"/>
  <c r="N50" i="37"/>
  <c r="O50" i="37"/>
  <c r="N49" i="37"/>
  <c r="O49" i="37"/>
  <c r="N48" i="37"/>
  <c r="O48" i="37" s="1"/>
  <c r="N47" i="37"/>
  <c r="O47" i="37" s="1"/>
  <c r="N46" i="37"/>
  <c r="O46" i="37" s="1"/>
  <c r="N45" i="37"/>
  <c r="O45" i="37" s="1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E53" i="37" s="1"/>
  <c r="D39" i="37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/>
  <c r="N23" i="37"/>
  <c r="O23" i="37" s="1"/>
  <c r="N22" i="37"/>
  <c r="O22" i="37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N19" i="37" s="1"/>
  <c r="O19" i="37" s="1"/>
  <c r="E19" i="37"/>
  <c r="D19" i="37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H53" i="37" s="1"/>
  <c r="G15" i="37"/>
  <c r="F15" i="37"/>
  <c r="E15" i="37"/>
  <c r="D15" i="37"/>
  <c r="N14" i="37"/>
  <c r="O14" i="37" s="1"/>
  <c r="N13" i="37"/>
  <c r="O13" i="37"/>
  <c r="N12" i="37"/>
  <c r="O12" i="37" s="1"/>
  <c r="N11" i="37"/>
  <c r="O11" i="37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F5" i="37"/>
  <c r="F53" i="37" s="1"/>
  <c r="E5" i="37"/>
  <c r="D5" i="37"/>
  <c r="D53" i="37" s="1"/>
  <c r="N51" i="36"/>
  <c r="O51" i="36" s="1"/>
  <c r="M50" i="36"/>
  <c r="L50" i="36"/>
  <c r="K50" i="36"/>
  <c r="J50" i="36"/>
  <c r="I50" i="36"/>
  <c r="H50" i="36"/>
  <c r="G50" i="36"/>
  <c r="F50" i="36"/>
  <c r="E50" i="36"/>
  <c r="D50" i="36"/>
  <c r="N50" i="36" s="1"/>
  <c r="N49" i="36"/>
  <c r="O49" i="36" s="1"/>
  <c r="N48" i="36"/>
  <c r="O48" i="36"/>
  <c r="N47" i="36"/>
  <c r="O47" i="36" s="1"/>
  <c r="N46" i="36"/>
  <c r="O46" i="36"/>
  <c r="N45" i="36"/>
  <c r="O45" i="36" s="1"/>
  <c r="N44" i="36"/>
  <c r="O44" i="36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/>
  <c r="M37" i="36"/>
  <c r="L37" i="36"/>
  <c r="K37" i="36"/>
  <c r="J37" i="36"/>
  <c r="I37" i="36"/>
  <c r="H37" i="36"/>
  <c r="G37" i="36"/>
  <c r="F37" i="36"/>
  <c r="E37" i="36"/>
  <c r="D37" i="36"/>
  <c r="N37" i="36" s="1"/>
  <c r="O37" i="36" s="1"/>
  <c r="N36" i="36"/>
  <c r="O36" i="36" s="1"/>
  <c r="N35" i="36"/>
  <c r="O35" i="36"/>
  <c r="N34" i="36"/>
  <c r="O34" i="36" s="1"/>
  <c r="N33" i="36"/>
  <c r="O33" i="36"/>
  <c r="N32" i="36"/>
  <c r="O32" i="36" s="1"/>
  <c r="N31" i="36"/>
  <c r="O31" i="36"/>
  <c r="N30" i="36"/>
  <c r="O30" i="36" s="1"/>
  <c r="N29" i="36"/>
  <c r="O29" i="36"/>
  <c r="N28" i="36"/>
  <c r="O28" i="36" s="1"/>
  <c r="N27" i="36"/>
  <c r="O27" i="36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/>
  <c r="N23" i="36"/>
  <c r="O23" i="36"/>
  <c r="N22" i="36"/>
  <c r="O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G52" i="36" s="1"/>
  <c r="F18" i="36"/>
  <c r="N18" i="36" s="1"/>
  <c r="O18" i="36" s="1"/>
  <c r="E18" i="36"/>
  <c r="D18" i="36"/>
  <c r="N17" i="36"/>
  <c r="O17" i="36"/>
  <c r="N16" i="36"/>
  <c r="O16" i="36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D52" i="36" s="1"/>
  <c r="N52" i="36" s="1"/>
  <c r="O52" i="36" s="1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M52" i="36" s="1"/>
  <c r="L5" i="36"/>
  <c r="K5" i="36"/>
  <c r="K52" i="36" s="1"/>
  <c r="J5" i="36"/>
  <c r="I5" i="36"/>
  <c r="H5" i="36"/>
  <c r="G5" i="36"/>
  <c r="F5" i="36"/>
  <c r="F52" i="36" s="1"/>
  <c r="E5" i="36"/>
  <c r="E52" i="36" s="1"/>
  <c r="D5" i="36"/>
  <c r="N54" i="35"/>
  <c r="O54" i="35" s="1"/>
  <c r="N53" i="35"/>
  <c r="O53" i="35" s="1"/>
  <c r="M52" i="35"/>
  <c r="L52" i="35"/>
  <c r="K52" i="35"/>
  <c r="J52" i="35"/>
  <c r="I52" i="35"/>
  <c r="I55" i="35" s="1"/>
  <c r="H52" i="35"/>
  <c r="G52" i="35"/>
  <c r="F52" i="35"/>
  <c r="E52" i="35"/>
  <c r="D52" i="35"/>
  <c r="N51" i="35"/>
  <c r="O51" i="35" s="1"/>
  <c r="N50" i="35"/>
  <c r="O50" i="35"/>
  <c r="N49" i="35"/>
  <c r="O49" i="35"/>
  <c r="N48" i="35"/>
  <c r="O48" i="35" s="1"/>
  <c r="N47" i="35"/>
  <c r="O47" i="35" s="1"/>
  <c r="N46" i="35"/>
  <c r="O46" i="35" s="1"/>
  <c r="N45" i="35"/>
  <c r="O45" i="35" s="1"/>
  <c r="N44" i="35"/>
  <c r="O44" i="35"/>
  <c r="M43" i="35"/>
  <c r="L43" i="35"/>
  <c r="K43" i="35"/>
  <c r="K55" i="35" s="1"/>
  <c r="J43" i="35"/>
  <c r="J55" i="35" s="1"/>
  <c r="I43" i="35"/>
  <c r="H43" i="35"/>
  <c r="G43" i="35"/>
  <c r="F43" i="35"/>
  <c r="E43" i="35"/>
  <c r="D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N37" i="35"/>
  <c r="O37" i="35" s="1"/>
  <c r="N36" i="35"/>
  <c r="O36" i="35" s="1"/>
  <c r="N35" i="35"/>
  <c r="O35" i="35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F55" i="35"/>
  <c r="E31" i="35"/>
  <c r="D31" i="35"/>
  <c r="N30" i="35"/>
  <c r="O30" i="35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/>
  <c r="M19" i="35"/>
  <c r="M55" i="35" s="1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L55" i="35" s="1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H55" i="35" s="1"/>
  <c r="G5" i="35"/>
  <c r="G55" i="35" s="1"/>
  <c r="F5" i="35"/>
  <c r="E5" i="35"/>
  <c r="E55" i="35" s="1"/>
  <c r="D5" i="35"/>
  <c r="N51" i="34"/>
  <c r="O51" i="34" s="1"/>
  <c r="N50" i="34"/>
  <c r="O50" i="34" s="1"/>
  <c r="M49" i="34"/>
  <c r="L49" i="34"/>
  <c r="K49" i="34"/>
  <c r="N49" i="34" s="1"/>
  <c r="O49" i="34" s="1"/>
  <c r="J49" i="34"/>
  <c r="I49" i="34"/>
  <c r="H49" i="34"/>
  <c r="G49" i="34"/>
  <c r="F49" i="34"/>
  <c r="E49" i="34"/>
  <c r="D49" i="34"/>
  <c r="N48" i="34"/>
  <c r="O48" i="34"/>
  <c r="N47" i="34"/>
  <c r="O47" i="34" s="1"/>
  <c r="N46" i="34"/>
  <c r="O46" i="34"/>
  <c r="N45" i="34"/>
  <c r="O45" i="34" s="1"/>
  <c r="N44" i="34"/>
  <c r="O44" i="34" s="1"/>
  <c r="N43" i="34"/>
  <c r="O43" i="34" s="1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40" i="34" s="1"/>
  <c r="O40" i="34" s="1"/>
  <c r="N39" i="34"/>
  <c r="O39" i="34"/>
  <c r="N38" i="34"/>
  <c r="O38" i="34" s="1"/>
  <c r="M37" i="34"/>
  <c r="L37" i="34"/>
  <c r="K37" i="34"/>
  <c r="J37" i="34"/>
  <c r="I37" i="34"/>
  <c r="H37" i="34"/>
  <c r="G37" i="34"/>
  <c r="N37" i="34" s="1"/>
  <c r="O37" i="34" s="1"/>
  <c r="F37" i="34"/>
  <c r="E37" i="34"/>
  <c r="D37" i="34"/>
  <c r="N36" i="34"/>
  <c r="O36" i="34" s="1"/>
  <c r="N35" i="34"/>
  <c r="O35" i="34" s="1"/>
  <c r="N34" i="34"/>
  <c r="O34" i="34"/>
  <c r="N33" i="34"/>
  <c r="O33" i="34" s="1"/>
  <c r="N32" i="34"/>
  <c r="O32" i="34"/>
  <c r="N31" i="34"/>
  <c r="O31" i="34" s="1"/>
  <c r="N30" i="34"/>
  <c r="O30" i="34" s="1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N25" i="34"/>
  <c r="O25" i="34" s="1"/>
  <c r="N24" i="34"/>
  <c r="O24" i="34"/>
  <c r="N23" i="34"/>
  <c r="O23" i="34"/>
  <c r="N22" i="34"/>
  <c r="O22" i="34"/>
  <c r="N21" i="34"/>
  <c r="O21" i="34" s="1"/>
  <c r="N20" i="34"/>
  <c r="O20" i="34" s="1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N17" i="34" s="1"/>
  <c r="O17" i="34" s="1"/>
  <c r="E17" i="34"/>
  <c r="D17" i="34"/>
  <c r="N16" i="34"/>
  <c r="O16" i="34" s="1"/>
  <c r="N15" i="34"/>
  <c r="O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/>
  <c r="N9" i="34"/>
  <c r="O9" i="34"/>
  <c r="N8" i="34"/>
  <c r="O8" i="34" s="1"/>
  <c r="N7" i="34"/>
  <c r="O7" i="34" s="1"/>
  <c r="N6" i="34"/>
  <c r="O6" i="34" s="1"/>
  <c r="M5" i="34"/>
  <c r="M52" i="34" s="1"/>
  <c r="L5" i="34"/>
  <c r="L52" i="34" s="1"/>
  <c r="K5" i="34"/>
  <c r="K52" i="34" s="1"/>
  <c r="J5" i="34"/>
  <c r="I5" i="34"/>
  <c r="I52" i="34"/>
  <c r="H5" i="34"/>
  <c r="H52" i="34" s="1"/>
  <c r="G5" i="34"/>
  <c r="F5" i="34"/>
  <c r="E5" i="34"/>
  <c r="D5" i="34"/>
  <c r="N5" i="34" s="1"/>
  <c r="O5" i="34" s="1"/>
  <c r="N28" i="33"/>
  <c r="O28" i="33" s="1"/>
  <c r="N50" i="33"/>
  <c r="O50" i="33"/>
  <c r="N29" i="33"/>
  <c r="O29" i="33" s="1"/>
  <c r="N30" i="33"/>
  <c r="O30" i="33"/>
  <c r="N31" i="33"/>
  <c r="O31" i="33" s="1"/>
  <c r="N32" i="33"/>
  <c r="O32" i="33" s="1"/>
  <c r="N33" i="33"/>
  <c r="O33" i="33" s="1"/>
  <c r="N34" i="33"/>
  <c r="O34" i="33"/>
  <c r="N35" i="33"/>
  <c r="O35" i="33" s="1"/>
  <c r="N17" i="33"/>
  <c r="O17" i="33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/>
  <c r="N24" i="33"/>
  <c r="O24" i="33" s="1"/>
  <c r="N25" i="33"/>
  <c r="O25" i="33" s="1"/>
  <c r="N26" i="33"/>
  <c r="O26" i="33" s="1"/>
  <c r="E27" i="33"/>
  <c r="F27" i="33"/>
  <c r="N27" i="33" s="1"/>
  <c r="O27" i="33" s="1"/>
  <c r="G27" i="33"/>
  <c r="H27" i="33"/>
  <c r="I27" i="33"/>
  <c r="J27" i="33"/>
  <c r="K27" i="33"/>
  <c r="L27" i="33"/>
  <c r="M27" i="33"/>
  <c r="D27" i="33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F5" i="33"/>
  <c r="G5" i="33"/>
  <c r="G51" i="33" s="1"/>
  <c r="H5" i="33"/>
  <c r="I5" i="33"/>
  <c r="J5" i="33"/>
  <c r="K5" i="33"/>
  <c r="L5" i="33"/>
  <c r="L51" i="33" s="1"/>
  <c r="M5" i="33"/>
  <c r="M51" i="33" s="1"/>
  <c r="D5" i="33"/>
  <c r="E48" i="33"/>
  <c r="F48" i="33"/>
  <c r="G48" i="33"/>
  <c r="H48" i="33"/>
  <c r="I48" i="33"/>
  <c r="J48" i="33"/>
  <c r="K48" i="33"/>
  <c r="L48" i="33"/>
  <c r="M48" i="33"/>
  <c r="D48" i="33"/>
  <c r="N48" i="33" s="1"/>
  <c r="O48" i="33" s="1"/>
  <c r="N49" i="33"/>
  <c r="O49" i="33" s="1"/>
  <c r="N42" i="33"/>
  <c r="O42" i="33" s="1"/>
  <c r="N43" i="33"/>
  <c r="O43" i="33"/>
  <c r="N44" i="33"/>
  <c r="O44" i="33" s="1"/>
  <c r="N45" i="33"/>
  <c r="O45" i="33" s="1"/>
  <c r="N46" i="33"/>
  <c r="O46" i="33" s="1"/>
  <c r="N47" i="33"/>
  <c r="N41" i="33"/>
  <c r="O41" i="33" s="1"/>
  <c r="E40" i="33"/>
  <c r="E51" i="33" s="1"/>
  <c r="F40" i="33"/>
  <c r="G40" i="33"/>
  <c r="H40" i="33"/>
  <c r="I40" i="33"/>
  <c r="J40" i="33"/>
  <c r="K40" i="33"/>
  <c r="L40" i="33"/>
  <c r="M40" i="33"/>
  <c r="D40" i="33"/>
  <c r="E36" i="33"/>
  <c r="F36" i="33"/>
  <c r="G36" i="33"/>
  <c r="H36" i="33"/>
  <c r="N36" i="33" s="1"/>
  <c r="O36" i="33" s="1"/>
  <c r="I36" i="33"/>
  <c r="J36" i="33"/>
  <c r="J51" i="33" s="1"/>
  <c r="K36" i="33"/>
  <c r="L36" i="33"/>
  <c r="M36" i="33"/>
  <c r="D36" i="33"/>
  <c r="N38" i="33"/>
  <c r="O38" i="33" s="1"/>
  <c r="N39" i="33"/>
  <c r="O39" i="33"/>
  <c r="N37" i="33"/>
  <c r="O37" i="33"/>
  <c r="O47" i="33"/>
  <c r="N14" i="33"/>
  <c r="O14" i="33" s="1"/>
  <c r="N15" i="33"/>
  <c r="O15" i="33" s="1"/>
  <c r="N7" i="33"/>
  <c r="O7" i="33" s="1"/>
  <c r="N8" i="33"/>
  <c r="O8" i="33" s="1"/>
  <c r="N9" i="33"/>
  <c r="O9" i="33"/>
  <c r="N10" i="33"/>
  <c r="O10" i="33"/>
  <c r="N11" i="33"/>
  <c r="O11" i="33" s="1"/>
  <c r="N6" i="33"/>
  <c r="O6" i="33" s="1"/>
  <c r="N13" i="33"/>
  <c r="O13" i="33" s="1"/>
  <c r="J52" i="34"/>
  <c r="N52" i="35"/>
  <c r="O52" i="35" s="1"/>
  <c r="N31" i="35"/>
  <c r="O31" i="35" s="1"/>
  <c r="H52" i="36"/>
  <c r="I52" i="36"/>
  <c r="L52" i="36"/>
  <c r="J52" i="36"/>
  <c r="O50" i="36"/>
  <c r="L53" i="37"/>
  <c r="M53" i="37"/>
  <c r="J53" i="37"/>
  <c r="K53" i="37"/>
  <c r="N15" i="37"/>
  <c r="O15" i="37"/>
  <c r="G53" i="37"/>
  <c r="N40" i="35"/>
  <c r="O40" i="35" s="1"/>
  <c r="D52" i="34"/>
  <c r="L53" i="38"/>
  <c r="H53" i="38"/>
  <c r="M53" i="38"/>
  <c r="G53" i="38"/>
  <c r="I53" i="38"/>
  <c r="N12" i="38"/>
  <c r="O12" i="38"/>
  <c r="N50" i="38"/>
  <c r="O50" i="38"/>
  <c r="N38" i="38"/>
  <c r="O38" i="38"/>
  <c r="N29" i="38"/>
  <c r="O29" i="38" s="1"/>
  <c r="N5" i="38"/>
  <c r="O5" i="38"/>
  <c r="D53" i="38"/>
  <c r="I57" i="39"/>
  <c r="M57" i="39"/>
  <c r="G57" i="39"/>
  <c r="K57" i="39"/>
  <c r="J57" i="39"/>
  <c r="L57" i="39"/>
  <c r="N16" i="39"/>
  <c r="O16" i="39"/>
  <c r="N54" i="39"/>
  <c r="O54" i="39"/>
  <c r="N45" i="39"/>
  <c r="O45" i="39"/>
  <c r="E57" i="39"/>
  <c r="D57" i="39"/>
  <c r="N26" i="36"/>
  <c r="O26" i="36"/>
  <c r="N27" i="37"/>
  <c r="O27" i="37"/>
  <c r="N5" i="37"/>
  <c r="O5" i="37"/>
  <c r="E52" i="34"/>
  <c r="F52" i="34"/>
  <c r="N5" i="35"/>
  <c r="O5" i="35" s="1"/>
  <c r="D55" i="35"/>
  <c r="N55" i="35" s="1"/>
  <c r="O55" i="35" s="1"/>
  <c r="N41" i="36"/>
  <c r="O41" i="36" s="1"/>
  <c r="N16" i="40"/>
  <c r="O16" i="40" s="1"/>
  <c r="J55" i="40"/>
  <c r="M55" i="40"/>
  <c r="I55" i="40"/>
  <c r="L55" i="40"/>
  <c r="G55" i="40"/>
  <c r="K55" i="40"/>
  <c r="F55" i="40"/>
  <c r="N51" i="40"/>
  <c r="O51" i="40" s="1"/>
  <c r="N43" i="40"/>
  <c r="O43" i="40" s="1"/>
  <c r="N21" i="40"/>
  <c r="O21" i="40"/>
  <c r="E55" i="40"/>
  <c r="D55" i="40"/>
  <c r="N5" i="40"/>
  <c r="O5" i="40" s="1"/>
  <c r="I49" i="41"/>
  <c r="L49" i="41"/>
  <c r="M49" i="41"/>
  <c r="H49" i="41"/>
  <c r="N35" i="41"/>
  <c r="O35" i="41"/>
  <c r="N47" i="41"/>
  <c r="O47" i="41" s="1"/>
  <c r="G49" i="41"/>
  <c r="N15" i="41"/>
  <c r="O15" i="41"/>
  <c r="J49" i="41"/>
  <c r="F49" i="41"/>
  <c r="N38" i="41"/>
  <c r="O38" i="41" s="1"/>
  <c r="K49" i="41"/>
  <c r="N26" i="41"/>
  <c r="O26" i="41"/>
  <c r="N20" i="41"/>
  <c r="O20" i="41" s="1"/>
  <c r="D49" i="41"/>
  <c r="N49" i="41" s="1"/>
  <c r="O49" i="41" s="1"/>
  <c r="E49" i="41"/>
  <c r="N5" i="41"/>
  <c r="O5" i="41" s="1"/>
  <c r="F49" i="42"/>
  <c r="M49" i="42"/>
  <c r="K49" i="42"/>
  <c r="H49" i="42"/>
  <c r="I49" i="42"/>
  <c r="N36" i="42"/>
  <c r="O36" i="42" s="1"/>
  <c r="J49" i="42"/>
  <c r="N47" i="42"/>
  <c r="O47" i="42"/>
  <c r="G49" i="42"/>
  <c r="N39" i="42"/>
  <c r="O39" i="42"/>
  <c r="N30" i="42"/>
  <c r="O30" i="42"/>
  <c r="N22" i="42"/>
  <c r="O22" i="42" s="1"/>
  <c r="E49" i="42"/>
  <c r="N49" i="42" s="1"/>
  <c r="O49" i="42" s="1"/>
  <c r="N15" i="42"/>
  <c r="O15" i="42"/>
  <c r="D49" i="42"/>
  <c r="I49" i="43"/>
  <c r="K49" i="43"/>
  <c r="M49" i="43"/>
  <c r="N22" i="43"/>
  <c r="O22" i="43" s="1"/>
  <c r="G49" i="43"/>
  <c r="N30" i="43"/>
  <c r="O30" i="43"/>
  <c r="H49" i="43"/>
  <c r="N36" i="43"/>
  <c r="O36" i="43"/>
  <c r="J49" i="43"/>
  <c r="N47" i="43"/>
  <c r="O47" i="43"/>
  <c r="F49" i="43"/>
  <c r="N39" i="43"/>
  <c r="O39" i="43" s="1"/>
  <c r="N15" i="43"/>
  <c r="O15" i="43" s="1"/>
  <c r="E49" i="43"/>
  <c r="D49" i="43"/>
  <c r="H48" i="44"/>
  <c r="L48" i="44"/>
  <c r="M48" i="44"/>
  <c r="N46" i="44"/>
  <c r="O46" i="44"/>
  <c r="F48" i="44"/>
  <c r="G48" i="44"/>
  <c r="N29" i="44"/>
  <c r="O29" i="44" s="1"/>
  <c r="I48" i="44"/>
  <c r="N35" i="44"/>
  <c r="O35" i="44"/>
  <c r="J48" i="44"/>
  <c r="K48" i="44"/>
  <c r="N38" i="44"/>
  <c r="O38" i="44" s="1"/>
  <c r="D48" i="44"/>
  <c r="N48" i="44" s="1"/>
  <c r="O48" i="44" s="1"/>
  <c r="N22" i="44"/>
  <c r="O22" i="44"/>
  <c r="E48" i="44"/>
  <c r="N15" i="44"/>
  <c r="O15" i="44"/>
  <c r="N5" i="44"/>
  <c r="O5" i="44"/>
  <c r="L54" i="45"/>
  <c r="M54" i="45"/>
  <c r="J54" i="45"/>
  <c r="G54" i="45"/>
  <c r="H54" i="45"/>
  <c r="N40" i="45"/>
  <c r="O40" i="45"/>
  <c r="I54" i="45"/>
  <c r="K54" i="45"/>
  <c r="N50" i="45"/>
  <c r="O50" i="45" s="1"/>
  <c r="N43" i="45"/>
  <c r="O43" i="45" s="1"/>
  <c r="N33" i="45"/>
  <c r="O33" i="45" s="1"/>
  <c r="N24" i="45"/>
  <c r="O24" i="45"/>
  <c r="N16" i="45"/>
  <c r="O16" i="45"/>
  <c r="E54" i="45"/>
  <c r="D54" i="45"/>
  <c r="N5" i="45"/>
  <c r="O5" i="45" s="1"/>
  <c r="O50" i="46"/>
  <c r="P50" i="46" s="1"/>
  <c r="O43" i="46"/>
  <c r="P43" i="46"/>
  <c r="O40" i="46"/>
  <c r="P40" i="46"/>
  <c r="O33" i="46"/>
  <c r="P33" i="46"/>
  <c r="J52" i="46"/>
  <c r="K52" i="46"/>
  <c r="L52" i="46"/>
  <c r="E52" i="46"/>
  <c r="O24" i="46"/>
  <c r="P24" i="46" s="1"/>
  <c r="N52" i="46"/>
  <c r="F52" i="46"/>
  <c r="G52" i="46"/>
  <c r="H52" i="46"/>
  <c r="O16" i="46"/>
  <c r="P16" i="46"/>
  <c r="I52" i="46"/>
  <c r="M52" i="46"/>
  <c r="D52" i="46"/>
  <c r="O52" i="46" s="1"/>
  <c r="P52" i="46" s="1"/>
  <c r="O5" i="46"/>
  <c r="P5" i="46"/>
  <c r="O52" i="47" l="1"/>
  <c r="P52" i="47" s="1"/>
  <c r="N49" i="43"/>
  <c r="O49" i="43" s="1"/>
  <c r="N53" i="38"/>
  <c r="O53" i="38" s="1"/>
  <c r="N5" i="43"/>
  <c r="O5" i="43" s="1"/>
  <c r="N5" i="42"/>
  <c r="O5" i="42" s="1"/>
  <c r="N41" i="39"/>
  <c r="O41" i="39" s="1"/>
  <c r="N5" i="36"/>
  <c r="O5" i="36" s="1"/>
  <c r="K51" i="33"/>
  <c r="N39" i="37"/>
  <c r="O39" i="37" s="1"/>
  <c r="I51" i="33"/>
  <c r="N12" i="34"/>
  <c r="O12" i="34" s="1"/>
  <c r="N53" i="37"/>
  <c r="O53" i="37" s="1"/>
  <c r="N13" i="36"/>
  <c r="O13" i="36" s="1"/>
  <c r="F57" i="39"/>
  <c r="N57" i="39" s="1"/>
  <c r="O57" i="39" s="1"/>
  <c r="N40" i="33"/>
  <c r="O40" i="33" s="1"/>
  <c r="H51" i="33"/>
  <c r="H55" i="40"/>
  <c r="N55" i="40" s="1"/>
  <c r="O55" i="40" s="1"/>
  <c r="N16" i="38"/>
  <c r="O16" i="38" s="1"/>
  <c r="D51" i="33"/>
  <c r="N51" i="33" s="1"/>
  <c r="O51" i="33" s="1"/>
  <c r="F51" i="33"/>
  <c r="N43" i="37"/>
  <c r="O43" i="37" s="1"/>
  <c r="G52" i="34"/>
  <c r="N52" i="34" s="1"/>
  <c r="O52" i="34" s="1"/>
  <c r="N13" i="35"/>
  <c r="O13" i="35" s="1"/>
  <c r="N43" i="35"/>
  <c r="O43" i="35" s="1"/>
  <c r="N5" i="33"/>
  <c r="O5" i="33" s="1"/>
</calcChain>
</file>

<file path=xl/sharedStrings.xml><?xml version="1.0" encoding="utf-8"?>
<sst xmlns="http://schemas.openxmlformats.org/spreadsheetml/2006/main" count="1096" uniqueCount="169">
  <si>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</si>
  <si>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</si>
  <si>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</si>
  <si>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</si>
  <si>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</si>
  <si>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</si>
  <si>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</si>
  <si>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</si>
  <si>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</si>
  <si>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</si>
  <si>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</si>
  <si>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</si>
  <si>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</si>
  <si>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</si>
  <si>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</si>
  <si>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</si>
  <si>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</si>
  <si>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</si>
  <si>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</si>
  <si>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Physical Environment - Stormwater Management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</si>
  <si>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</si>
  <si>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</si>
  <si>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</si>
  <si>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</si>
  <si>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Mass Transit</t>
  </si>
  <si>
    <t>State Shared Revenues - Transportation - Other Transportation</t>
  </si>
  <si>
    <t>Grants from Other Local Units - Physical Environment</t>
  </si>
  <si>
    <t>Grants from Other Local Units - Human Services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</si>
  <si>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</si>
  <si>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</si>
  <si>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</si>
  <si>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</si>
  <si>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</si>
  <si>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</si>
  <si>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</si>
  <si>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</si>
  <si>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</si>
  <si>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</si>
  <si>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</si>
  <si>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</si>
  <si>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Physical Environment - Garbage / Solid Waste</t>
  </si>
  <si>
    <t>Physical Environment - Other Physical Environment Charges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</si>
  <si>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</si>
  <si>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</si>
  <si>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</si>
  <si>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</si>
  <si>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</si>
  <si>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</si>
  <si>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</si>
  <si>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</si>
  <si>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</si>
  <si>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</si>
  <si>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</si>
  <si>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</si>
  <si>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</si>
  <si>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</si>
  <si>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</si>
  <si>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</si>
  <si>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</si>
  <si>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</si>
  <si>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</si>
  <si>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</si>
  <si>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</si>
  <si>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</si>
  <si>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</si>
  <si>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South Miami Revenues Reported by Account Code and Fund Type</t>
  </si>
  <si>
    <t>Local Fiscal Year Ended September 30, 2010</t>
  </si>
  <si>
    <t>Franchise Fee - Gas</t>
  </si>
  <si>
    <t>Federal Grant - General Government</t>
  </si>
  <si>
    <t>Federal Grant - Public Safety</t>
  </si>
  <si>
    <t>Federal Grant - Physical Environment - Other Physical Environment</t>
  </si>
  <si>
    <t>Grants from Other Local Units - Culture / Recreation</t>
  </si>
  <si>
    <t>Public Safety - Other Public Safety Charges and Fees</t>
  </si>
  <si>
    <t>Other Miscellaneous Revenues - Settlements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</si>
  <si>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</si>
  <si>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</si>
  <si>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</si>
  <si>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Taxes</t>
  </si>
  <si>
    <t>Franchise Fee - Other</t>
  </si>
  <si>
    <t>State Grant - General Government</t>
  </si>
  <si>
    <t>Grants from Other Local Units - General Government</t>
  </si>
  <si>
    <t>Public Safety - Emergency Management Service Fees / Charges</t>
  </si>
  <si>
    <t>Proceeds - Debt Proceeds</t>
  </si>
  <si>
    <t>2011 Municipal Population:</t>
  </si>
  <si>
    <t>Local Fiscal Year Ended September 30, 2012</t>
  </si>
  <si>
    <t>State Shared Revenues - General Gov't - Other General Government</t>
  </si>
  <si>
    <t>Transportation (User Fees) - Other Transportation Charges</t>
  </si>
  <si>
    <t>Culture / Recreation - Special Recreation Facilities</t>
  </si>
  <si>
    <t>Culture / Recreation - Other Culture / Recreation Charges</t>
  </si>
  <si>
    <t>Court-Ordered Judgments and Fines - As Decided by Traffic Court</t>
  </si>
  <si>
    <t>Judgments and Fines - Other Court-Ordered</t>
  </si>
  <si>
    <t>Sale of Surplus Materials and Scrap</t>
  </si>
  <si>
    <t>2012 Municipal Population:</t>
  </si>
  <si>
    <t>Local Fiscal Year Ended September 30, 2013</t>
  </si>
  <si>
    <t>Local Option Taxes</t>
  </si>
  <si>
    <t>Discretionary Sales Surtaxes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</si>
  <si>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</si>
  <si>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</si>
  <si>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</si>
  <si>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</si>
  <si>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</si>
  <si>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</si>
  <si>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Administrative Service Fees</t>
  </si>
  <si>
    <t>General Government - Other General Government Charges and Fees</t>
  </si>
  <si>
    <t>Physical Environment - Conservation and Resource Management</t>
  </si>
  <si>
    <t>Transportation - Parking Facilities</t>
  </si>
  <si>
    <t>Transportation - Other Transportation Charges</t>
  </si>
  <si>
    <t>Court-Ordered Judgments and Fines - Other Court-Ordered</t>
  </si>
  <si>
    <t>2013 Municipal Population:</t>
  </si>
  <si>
    <t>Local Fiscal Year Ended September 30, 2008</t>
  </si>
  <si>
    <t>Permits and Franchise Fees</t>
  </si>
  <si>
    <t>Other Permits and Fees</t>
  </si>
  <si>
    <t>State Grant - Public Safety</t>
  </si>
  <si>
    <t>State Shared Revenues - Other</t>
  </si>
  <si>
    <t>Proprietary Non-Operating Sources - Other Non-Operating Sources</t>
  </si>
  <si>
    <t>2008 Municipal Population:</t>
  </si>
  <si>
    <t>Local Fiscal Year Ended September 30, 2014</t>
  </si>
  <si>
    <t>Insurance Premium Tax for Police Officers' Retirement</t>
  </si>
  <si>
    <t>Utility Service Tax - Other</t>
  </si>
  <si>
    <t>Federal Grant - Culture / Recreation</t>
  </si>
  <si>
    <t>Grants from Other Local Units - Transportation</t>
  </si>
  <si>
    <t>Public Safety - Protective Inspection Fees</t>
  </si>
  <si>
    <t>Sales - Disposition of Fixed Assets</t>
  </si>
  <si>
    <t>Proceeds of General Capital Asset Dispositions - Sales</t>
  </si>
  <si>
    <t>2014 Municipal Population:</t>
  </si>
  <si>
    <t>Local Fiscal Year Ended September 30, 2015</t>
  </si>
  <si>
    <t>Impact Fees - Residential - Culture / Recreation</t>
  </si>
  <si>
    <t>General Government - Internal Service Fund Fees and Charges</t>
  </si>
  <si>
    <t>Court-Ordered Judgments and Fines - As Decided by County Court Civil</t>
  </si>
  <si>
    <t>2015 Municipal Population:</t>
  </si>
  <si>
    <t>Local Fiscal Year Ended September 30, 2016</t>
  </si>
  <si>
    <t>Other Miscellaneous Revenues - Deferred Compensation Contributions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</si>
  <si>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</si>
  <si>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</si>
  <si>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</si>
  <si>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</si>
  <si>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</si>
  <si>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</si>
  <si>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</si>
  <si>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</si>
  <si>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</si>
  <si>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</si>
  <si>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Special Assessments - Charges for Public Services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</si>
  <si>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</si>
  <si>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</si>
  <si>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</si>
  <si>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</si>
  <si>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</si>
  <si>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</si>
  <si>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</si>
  <si>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</si>
  <si>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</si>
  <si>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Discretionary Surtax on Documents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</si>
  <si>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</si>
  <si>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</si>
  <si>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</si>
  <si>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</si>
  <si>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</si>
  <si>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</si>
  <si>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</si>
  <si>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</si>
  <si>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2022 Municipal Population:</t>
  </si>
  <si>
    <t>Local Fiscal Year Ended September 30, 2023</t>
  </si>
  <si>
    <t>Charter County Transportation System Surtax</t>
  </si>
  <si>
    <t>Federal Grant - Economic Environment</t>
  </si>
  <si>
    <t>State Grant - Economic Environment</t>
  </si>
  <si>
    <t>Culture / Recreation - Cultural Services</t>
  </si>
  <si>
    <t>Interest and Other Earnings - Gain (Loss) on Sale of Investments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</si>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</sst>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>SUM(D6:D15)</f>
        <v>12284513</v>
      </c>
      <c r="E5" s="27">
        <f>SUM(E6:E15)</f>
        <v>812153</v>
      </c>
      <c r="F5" s="27">
        <f>SUM(F6:F15)</f>
        <v>0</v>
      </c>
      <c r="G5" s="27">
        <f>SUM(G6:G15)</f>
        <v>0</v>
      </c>
      <c r="H5" s="27">
        <f>SUM(H6:H15)</f>
        <v>0</v>
      </c>
      <c r="I5" s="27">
        <f>SUM(I6:I15)</f>
        <v>0</v>
      </c>
      <c r="J5" s="27">
        <f>SUM(J6:J15)</f>
        <v>0</v>
      </c>
      <c r="K5" s="27">
        <f>SUM(K6:K15)</f>
        <v>0</v>
      </c>
      <c r="L5" s="27">
        <f>SUM(L6:L15)</f>
        <v>0</v>
      </c>
      <c r="M5" s="27">
        <f>SUM(M6:M15)</f>
        <v>0</v>
      </c>
      <c r="N5" s="27">
        <f>SUM(N6:N15)</f>
        <v>0</v>
      </c>
      <c r="O5" s="28">
        <f>SUM(D5:N5)</f>
        <v>13096666</v>
      </c>
      <c r="P5" s="33">
        <f>(O5/P$58)</f>
        <v>1093.1196060429013</v>
      </c>
      <c r="Q5" s="6"/>
    </row>
    <row r="6" spans="1:134">
      <c r="A6" s="12"/>
      <c r="B6" s="25">
        <v>311</v>
      </c>
      <c r="C6" s="20" t="s">
        <v>2</v>
      </c>
      <c r="D6" s="46">
        <v>8967689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8967689</v>
      </c>
      <c r="P6" s="47">
        <f>(O6/P$58)</f>
        <v>748.49252983891165</v>
      </c>
      <c r="Q6" s="9"/>
    </row>
    <row r="7" spans="1:134">
      <c r="A7" s="12"/>
      <c r="B7" s="25">
        <v>312.41000000000003</v>
      </c>
      <c r="C7" s="20" t="s">
        <v>150</v>
      </c>
      <c r="D7" s="46">
        <v>190039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0">SUM(D7:N7)</f>
        <v>190039</v>
      </c>
      <c r="P7" s="47">
        <f>(O7/P$58)</f>
        <v>15.861697688006009</v>
      </c>
      <c r="Q7" s="9"/>
    </row>
    <row r="8" spans="1:134">
      <c r="A8" s="12"/>
      <c r="B8" s="25">
        <v>312.43</v>
      </c>
      <c r="C8" s="20" t="s">
        <v>151</v>
      </c>
      <c r="D8" s="46">
        <v>0</v>
      </c>
      <c r="E8" s="46">
        <v>71752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71752</v>
      </c>
      <c r="P8" s="47">
        <f>(O8/P$58)</f>
        <v>5.9888156247391704</v>
      </c>
      <c r="Q8" s="9"/>
    </row>
    <row r="9" spans="1:134">
      <c r="A9" s="12"/>
      <c r="B9" s="25">
        <v>312.62</v>
      </c>
      <c r="C9" s="20" t="s">
        <v>163</v>
      </c>
      <c r="D9" s="46">
        <v>0</v>
      </c>
      <c r="E9" s="46">
        <v>739349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739349</v>
      </c>
      <c r="P9" s="47">
        <f>(O9/P$58)</f>
        <v>61.710124363575659</v>
      </c>
      <c r="Q9" s="9"/>
    </row>
    <row r="10" spans="1:134">
      <c r="A10" s="12"/>
      <c r="B10" s="25">
        <v>314.10000000000002</v>
      </c>
      <c r="C10" s="20" t="s">
        <v>10</v>
      </c>
      <c r="D10" s="46">
        <v>1718531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1718531</v>
      </c>
      <c r="P10" s="47">
        <f>(O10/P$58)</f>
        <v>143.43802687588683</v>
      </c>
      <c r="Q10" s="9"/>
    </row>
    <row r="11" spans="1:134">
      <c r="A11" s="12"/>
      <c r="B11" s="25">
        <v>314.3</v>
      </c>
      <c r="C11" s="20" t="s">
        <v>11</v>
      </c>
      <c r="D11" s="46">
        <v>0</v>
      </c>
      <c r="E11" s="46">
        <v>1052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1052</v>
      </c>
      <c r="P11" s="47">
        <f>(O11/P$58)</f>
        <v>8.7805692346214839E-2</v>
      </c>
      <c r="Q11" s="9"/>
    </row>
    <row r="12" spans="1:134">
      <c r="A12" s="12"/>
      <c r="B12" s="25">
        <v>314.39999999999998</v>
      </c>
      <c r="C12" s="20" t="s">
        <v>12</v>
      </c>
      <c r="D12" s="46">
        <v>38313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38313</v>
      </c>
      <c r="P12" s="47">
        <f>(O12/P$58)</f>
        <v>3.1978132042400467</v>
      </c>
      <c r="Q12" s="9"/>
    </row>
    <row r="13" spans="1:134">
      <c r="A13" s="12"/>
      <c r="B13" s="25">
        <v>314.89999999999998</v>
      </c>
      <c r="C13" s="20" t="s">
        <v>118</v>
      </c>
      <c r="D13" s="46">
        <v>277122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277122</v>
      </c>
      <c r="P13" s="47">
        <f>(O13/P$58)</f>
        <v>23.130122694265921</v>
      </c>
      <c r="Q13" s="9"/>
    </row>
    <row r="14" spans="1:134">
      <c r="A14" s="12"/>
      <c r="B14" s="25">
        <v>315.2</v>
      </c>
      <c r="C14" s="20" t="s">
        <v>153</v>
      </c>
      <c r="D14" s="46">
        <v>389081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389081</v>
      </c>
      <c r="P14" s="47">
        <f>(O14/P$58)</f>
        <v>32.474835155663136</v>
      </c>
      <c r="Q14" s="9"/>
    </row>
    <row r="15" spans="1:134">
      <c r="A15" s="12"/>
      <c r="B15" s="25">
        <v>316</v>
      </c>
      <c r="C15" s="20" t="s">
        <v>97</v>
      </c>
      <c r="D15" s="46">
        <v>703738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703738</v>
      </c>
      <c r="P15" s="47">
        <f>(O15/P$58)</f>
        <v>58.737834905266674</v>
      </c>
      <c r="Q15" s="9"/>
    </row>
    <row r="16" spans="1:134" ht="15.75">
      <c r="A16" s="29" t="s">
        <v>15</v>
      </c>
      <c r="B16" s="30"/>
      <c r="C16" s="31"/>
      <c r="D16" s="32">
        <f>SUM(D17:D23)</f>
        <v>3507924</v>
      </c>
      <c r="E16" s="32">
        <f>SUM(E17:E23)</f>
        <v>1415349</v>
      </c>
      <c r="F16" s="32">
        <f>SUM(F17:F23)</f>
        <v>0</v>
      </c>
      <c r="G16" s="32">
        <f>SUM(G17:G23)</f>
        <v>0</v>
      </c>
      <c r="H16" s="32">
        <f>SUM(H17:H23)</f>
        <v>0</v>
      </c>
      <c r="I16" s="32">
        <f>SUM(I17:I23)</f>
        <v>0</v>
      </c>
      <c r="J16" s="32">
        <f>SUM(J17:J23)</f>
        <v>0</v>
      </c>
      <c r="K16" s="32">
        <f>SUM(K17:K23)</f>
        <v>0</v>
      </c>
      <c r="L16" s="32">
        <f>SUM(L17:L23)</f>
        <v>0</v>
      </c>
      <c r="M16" s="32">
        <f>SUM(M17:M23)</f>
        <v>0</v>
      </c>
      <c r="N16" s="32">
        <f>SUM(N17:N23)</f>
        <v>0</v>
      </c>
      <c r="O16" s="44">
        <f>SUM(D16:N16)</f>
        <v>4923273</v>
      </c>
      <c r="P16" s="45">
        <f>(O16/P$58)</f>
        <v>410.92337868291463</v>
      </c>
      <c r="Q16" s="10"/>
    </row>
    <row r="17" spans="1:17">
      <c r="A17" s="12"/>
      <c r="B17" s="25">
        <v>322</v>
      </c>
      <c r="C17" s="20" t="s">
        <v>154</v>
      </c>
      <c r="D17" s="46">
        <v>2046374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2046374</v>
      </c>
      <c r="P17" s="47">
        <f>(O17/P$58)</f>
        <v>170.80160253735082</v>
      </c>
      <c r="Q17" s="9"/>
    </row>
    <row r="18" spans="1:17">
      <c r="A18" s="12"/>
      <c r="B18" s="25">
        <v>323.10000000000002</v>
      </c>
      <c r="C18" s="20" t="s">
        <v>16</v>
      </c>
      <c r="D18" s="46">
        <v>1402557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1">SUM(D18:N18)</f>
        <v>1402557</v>
      </c>
      <c r="P18" s="47">
        <f>(O18/P$58)</f>
        <v>117.06510307987647</v>
      </c>
      <c r="Q18" s="9"/>
    </row>
    <row r="19" spans="1:17">
      <c r="A19" s="12"/>
      <c r="B19" s="25">
        <v>323.39999999999998</v>
      </c>
      <c r="C19" s="20" t="s">
        <v>67</v>
      </c>
      <c r="D19" s="46">
        <v>47473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47473</v>
      </c>
      <c r="P19" s="47">
        <f>(O19/P$58)</f>
        <v>3.9623570653534763</v>
      </c>
      <c r="Q19" s="9"/>
    </row>
    <row r="20" spans="1:17">
      <c r="A20" s="12"/>
      <c r="B20" s="25">
        <v>323.89999999999998</v>
      </c>
      <c r="C20" s="20" t="s">
        <v>78</v>
      </c>
      <c r="D20" s="46">
        <v>10860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10860</v>
      </c>
      <c r="P20" s="47">
        <f>(O20/P$58)</f>
        <v>0.90643518904932807</v>
      </c>
      <c r="Q20" s="9"/>
    </row>
    <row r="21" spans="1:17">
      <c r="A21" s="12"/>
      <c r="B21" s="25">
        <v>324.61</v>
      </c>
      <c r="C21" s="20" t="s">
        <v>126</v>
      </c>
      <c r="D21" s="46">
        <v>0</v>
      </c>
      <c r="E21" s="46">
        <v>1031777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1031777</v>
      </c>
      <c r="P21" s="47">
        <f>(O21/P$58)</f>
        <v>86.1177698021868</v>
      </c>
      <c r="Q21" s="9"/>
    </row>
    <row r="22" spans="1:17">
      <c r="A22" s="12"/>
      <c r="B22" s="25">
        <v>325.2</v>
      </c>
      <c r="C22" s="20" t="s">
        <v>142</v>
      </c>
      <c r="D22" s="46">
        <v>0</v>
      </c>
      <c r="E22" s="46">
        <v>383572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383572</v>
      </c>
      <c r="P22" s="47">
        <f>(O22/P$58)</f>
        <v>32.0150237876638</v>
      </c>
      <c r="Q22" s="9"/>
    </row>
    <row r="23" spans="1:17">
      <c r="A23" s="12"/>
      <c r="B23" s="25">
        <v>329.5</v>
      </c>
      <c r="C23" s="20" t="s">
        <v>155</v>
      </c>
      <c r="D23" s="46">
        <v>660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660</v>
      </c>
      <c r="P23" s="47">
        <f>(O23/P$58)</f>
        <v>5.5087221433937066E-2</v>
      </c>
      <c r="Q23" s="9"/>
    </row>
    <row r="24" spans="1:17" ht="15.75">
      <c r="A24" s="29" t="s">
        <v>156</v>
      </c>
      <c r="B24" s="30"/>
      <c r="C24" s="31"/>
      <c r="D24" s="32">
        <f>SUM(D25:D34)</f>
        <v>1937444</v>
      </c>
      <c r="E24" s="32">
        <f>SUM(E25:E34)</f>
        <v>965242</v>
      </c>
      <c r="F24" s="32">
        <f>SUM(F25:F34)</f>
        <v>0</v>
      </c>
      <c r="G24" s="32">
        <f>SUM(G25:G34)</f>
        <v>0</v>
      </c>
      <c r="H24" s="32">
        <f>SUM(H25:H34)</f>
        <v>0</v>
      </c>
      <c r="I24" s="32">
        <f>SUM(I25:I34)</f>
        <v>0</v>
      </c>
      <c r="J24" s="32">
        <f>SUM(J25:J34)</f>
        <v>0</v>
      </c>
      <c r="K24" s="32">
        <f>SUM(K25:K34)</f>
        <v>0</v>
      </c>
      <c r="L24" s="32">
        <f>SUM(L25:L34)</f>
        <v>0</v>
      </c>
      <c r="M24" s="32">
        <f>SUM(M25:M34)</f>
        <v>0</v>
      </c>
      <c r="N24" s="32">
        <f>SUM(N25:N34)</f>
        <v>0</v>
      </c>
      <c r="O24" s="44">
        <f>SUM(D24:N24)</f>
        <v>2902686</v>
      </c>
      <c r="P24" s="45">
        <f>(O24/P$58)</f>
        <v>242.27410065937735</v>
      </c>
      <c r="Q24" s="10"/>
    </row>
    <row r="25" spans="1:17">
      <c r="A25" s="12"/>
      <c r="B25" s="25">
        <v>331.1</v>
      </c>
      <c r="C25" s="20" t="s">
        <v>68</v>
      </c>
      <c r="D25" s="46">
        <v>0</v>
      </c>
      <c r="E25" s="46">
        <v>32748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32748</v>
      </c>
      <c r="P25" s="47">
        <f>(O25/P$58)</f>
        <v>2.7333277689675319</v>
      </c>
      <c r="Q25" s="9"/>
    </row>
    <row r="26" spans="1:17">
      <c r="A26" s="12"/>
      <c r="B26" s="25">
        <v>331.5</v>
      </c>
      <c r="C26" s="20" t="s">
        <v>164</v>
      </c>
      <c r="D26" s="46">
        <v>25479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2">SUM(D26:N26)</f>
        <v>25479</v>
      </c>
      <c r="P26" s="47">
        <f>(O26/P$58)</f>
        <v>2.1266171438110342</v>
      </c>
      <c r="Q26" s="9"/>
    </row>
    <row r="27" spans="1:17">
      <c r="A27" s="12"/>
      <c r="B27" s="25">
        <v>332</v>
      </c>
      <c r="C27" s="20" t="s">
        <v>143</v>
      </c>
      <c r="D27" s="46">
        <v>0</v>
      </c>
      <c r="E27" s="46">
        <v>844172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844172</v>
      </c>
      <c r="P27" s="47">
        <f>(O27/P$58)</f>
        <v>70.459227109590188</v>
      </c>
      <c r="Q27" s="9"/>
    </row>
    <row r="28" spans="1:17">
      <c r="A28" s="12"/>
      <c r="B28" s="25">
        <v>334.1</v>
      </c>
      <c r="C28" s="20" t="s">
        <v>79</v>
      </c>
      <c r="D28" s="46">
        <v>0</v>
      </c>
      <c r="E28" s="46">
        <v>106220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106220</v>
      </c>
      <c r="P28" s="47">
        <f>(O28/P$58)</f>
        <v>8.8657040313830233</v>
      </c>
      <c r="Q28" s="9"/>
    </row>
    <row r="29" spans="1:17">
      <c r="A29" s="12"/>
      <c r="B29" s="25">
        <v>334.5</v>
      </c>
      <c r="C29" s="20" t="s">
        <v>165</v>
      </c>
      <c r="D29" s="46">
        <v>39331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39331</v>
      </c>
      <c r="P29" s="47">
        <f>(O29/P$58)</f>
        <v>3.2827810700275437</v>
      </c>
      <c r="Q29" s="9"/>
    </row>
    <row r="30" spans="1:17">
      <c r="A30" s="12"/>
      <c r="B30" s="25">
        <v>335.125</v>
      </c>
      <c r="C30" s="20" t="s">
        <v>157</v>
      </c>
      <c r="D30" s="46">
        <v>547833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547833</v>
      </c>
      <c r="P30" s="47">
        <f>(O30/P$58)</f>
        <v>45.725148151239459</v>
      </c>
      <c r="Q30" s="9"/>
    </row>
    <row r="31" spans="1:17">
      <c r="A31" s="12"/>
      <c r="B31" s="25">
        <v>335.15</v>
      </c>
      <c r="C31" s="20" t="s">
        <v>99</v>
      </c>
      <c r="D31" s="46">
        <v>18962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18962</v>
      </c>
      <c r="P31" s="47">
        <f>(O31/P$58)</f>
        <v>1.5826725648944162</v>
      </c>
      <c r="Q31" s="9"/>
    </row>
    <row r="32" spans="1:17">
      <c r="A32" s="12"/>
      <c r="B32" s="25">
        <v>335.18</v>
      </c>
      <c r="C32" s="20" t="s">
        <v>158</v>
      </c>
      <c r="D32" s="46">
        <v>1290340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1290340</v>
      </c>
      <c r="P32" s="47">
        <f>(O32/P$58)</f>
        <v>107.69885652282781</v>
      </c>
      <c r="Q32" s="9"/>
    </row>
    <row r="33" spans="1:17">
      <c r="A33" s="12"/>
      <c r="B33" s="25">
        <v>337.1</v>
      </c>
      <c r="C33" s="20" t="s">
        <v>80</v>
      </c>
      <c r="D33" s="46">
        <v>0</v>
      </c>
      <c r="E33" s="46">
        <v>-17898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3">SUM(D33:N33)</f>
        <v>-17898</v>
      </c>
      <c r="P33" s="47">
        <f>(O33/P$58)</f>
        <v>-1.4938652867039479</v>
      </c>
      <c r="Q33" s="9"/>
    </row>
    <row r="34" spans="1:17">
      <c r="A34" s="12"/>
      <c r="B34" s="25">
        <v>338</v>
      </c>
      <c r="C34" s="20" t="s">
        <v>28</v>
      </c>
      <c r="D34" s="46">
        <v>15499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15499</v>
      </c>
      <c r="P34" s="47">
        <f>(O34/P$58)</f>
        <v>1.2936315833402887</v>
      </c>
      <c r="Q34" s="9"/>
    </row>
    <row r="35" spans="1:17" ht="15.75">
      <c r="A35" s="29" t="s">
        <v>33</v>
      </c>
      <c r="B35" s="30"/>
      <c r="C35" s="31"/>
      <c r="D35" s="32">
        <f>SUM(D36:D42)</f>
        <v>5705909</v>
      </c>
      <c r="E35" s="32">
        <f>SUM(E36:E42)</f>
        <v>70604</v>
      </c>
      <c r="F35" s="32">
        <f>SUM(F36:F42)</f>
        <v>0</v>
      </c>
      <c r="G35" s="32">
        <f>SUM(G36:G42)</f>
        <v>0</v>
      </c>
      <c r="H35" s="32">
        <f>SUM(H36:H42)</f>
        <v>0</v>
      </c>
      <c r="I35" s="32">
        <f>SUM(I36:I42)</f>
        <v>0</v>
      </c>
      <c r="J35" s="32">
        <f>SUM(J36:J42)</f>
        <v>0</v>
      </c>
      <c r="K35" s="32">
        <f>SUM(K36:K42)</f>
        <v>0</v>
      </c>
      <c r="L35" s="32">
        <f>SUM(L36:L42)</f>
        <v>0</v>
      </c>
      <c r="M35" s="32">
        <f>SUM(M36:M42)</f>
        <v>0</v>
      </c>
      <c r="N35" s="32">
        <f>SUM(N36:N42)</f>
        <v>0</v>
      </c>
      <c r="O35" s="32">
        <f>SUM(D35:N35)</f>
        <v>5776513</v>
      </c>
      <c r="P35" s="45">
        <f>(O35/P$58)</f>
        <v>482.13947082881231</v>
      </c>
      <c r="Q35" s="10"/>
    </row>
    <row r="36" spans="1:17">
      <c r="A36" s="12"/>
      <c r="B36" s="25">
        <v>341.2</v>
      </c>
      <c r="C36" s="20" t="s">
        <v>127</v>
      </c>
      <c r="D36" s="46">
        <v>142025</v>
      </c>
      <c r="E36" s="46">
        <v>52604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2" si="4">SUM(D36:N36)</f>
        <v>194629</v>
      </c>
      <c r="P36" s="47">
        <f>(O36/P$58)</f>
        <v>16.244804273432937</v>
      </c>
      <c r="Q36" s="9"/>
    </row>
    <row r="37" spans="1:17">
      <c r="A37" s="12"/>
      <c r="B37" s="25">
        <v>341.9</v>
      </c>
      <c r="C37" s="20" t="s">
        <v>103</v>
      </c>
      <c r="D37" s="46">
        <v>139041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139041</v>
      </c>
      <c r="P37" s="47">
        <f>(O37/P$58)</f>
        <v>11.605124780903097</v>
      </c>
      <c r="Q37" s="9"/>
    </row>
    <row r="38" spans="1:17">
      <c r="A38" s="12"/>
      <c r="B38" s="25">
        <v>342.1</v>
      </c>
      <c r="C38" s="20" t="s">
        <v>39</v>
      </c>
      <c r="D38" s="46">
        <v>60514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60514</v>
      </c>
      <c r="P38" s="47">
        <f>(O38/P$58)</f>
        <v>5.0508304815958605</v>
      </c>
      <c r="Q38" s="9"/>
    </row>
    <row r="39" spans="1:17">
      <c r="A39" s="12"/>
      <c r="B39" s="25">
        <v>343.4</v>
      </c>
      <c r="C39" s="20" t="s">
        <v>40</v>
      </c>
      <c r="D39" s="46">
        <v>819487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819487</v>
      </c>
      <c r="P39" s="47">
        <f>(O39/P$58)</f>
        <v>68.398881562473917</v>
      </c>
      <c r="Q39" s="9"/>
    </row>
    <row r="40" spans="1:17">
      <c r="A40" s="12"/>
      <c r="B40" s="25">
        <v>344.5</v>
      </c>
      <c r="C40" s="20" t="s">
        <v>105</v>
      </c>
      <c r="D40" s="46">
        <v>3634373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3634373</v>
      </c>
      <c r="P40" s="47">
        <f>(O40/P$58)</f>
        <v>303.34471246139719</v>
      </c>
      <c r="Q40" s="9"/>
    </row>
    <row r="41" spans="1:17">
      <c r="A41" s="12"/>
      <c r="B41" s="25">
        <v>347.2</v>
      </c>
      <c r="C41" s="20" t="s">
        <v>43</v>
      </c>
      <c r="D41" s="46">
        <v>910469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910469</v>
      </c>
      <c r="P41" s="47">
        <f>(O41/P$58)</f>
        <v>75.992738502629166</v>
      </c>
      <c r="Q41" s="9"/>
    </row>
    <row r="42" spans="1:17">
      <c r="A42" s="12"/>
      <c r="B42" s="25">
        <v>347.3</v>
      </c>
      <c r="C42" s="20" t="s">
        <v>166</v>
      </c>
      <c r="D42" s="46">
        <v>0</v>
      </c>
      <c r="E42" s="46">
        <v>18000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18000</v>
      </c>
      <c r="P42" s="47">
        <f>(O42/P$58)</f>
        <v>1.5023787663801018</v>
      </c>
      <c r="Q42" s="9"/>
    </row>
    <row r="43" spans="1:17" ht="15.75">
      <c r="A43" s="29" t="s">
        <v>34</v>
      </c>
      <c r="B43" s="30"/>
      <c r="C43" s="31"/>
      <c r="D43" s="32">
        <f>SUM(D44:D45)</f>
        <v>1597011</v>
      </c>
      <c r="E43" s="32">
        <f>SUM(E44:E45)</f>
        <v>24131</v>
      </c>
      <c r="F43" s="32">
        <f>SUM(F44:F45)</f>
        <v>0</v>
      </c>
      <c r="G43" s="32">
        <f>SUM(G44:G45)</f>
        <v>0</v>
      </c>
      <c r="H43" s="32">
        <f>SUM(H44:H45)</f>
        <v>0</v>
      </c>
      <c r="I43" s="32">
        <f>SUM(I44:I45)</f>
        <v>0</v>
      </c>
      <c r="J43" s="32">
        <f>SUM(J44:J45)</f>
        <v>0</v>
      </c>
      <c r="K43" s="32">
        <f>SUM(K44:K45)</f>
        <v>0</v>
      </c>
      <c r="L43" s="32">
        <f>SUM(L44:L45)</f>
        <v>0</v>
      </c>
      <c r="M43" s="32">
        <f>SUM(M44:M45)</f>
        <v>0</v>
      </c>
      <c r="N43" s="32">
        <f>SUM(N44:N45)</f>
        <v>0</v>
      </c>
      <c r="O43" s="32">
        <f>SUM(D43:N43)</f>
        <v>1621142</v>
      </c>
      <c r="P43" s="45">
        <f>(O43/P$58)</f>
        <v>135.30940656038729</v>
      </c>
      <c r="Q43" s="10"/>
    </row>
    <row r="44" spans="1:17">
      <c r="A44" s="13"/>
      <c r="B44" s="39">
        <v>351.1</v>
      </c>
      <c r="C44" s="21" t="s">
        <v>46</v>
      </c>
      <c r="D44" s="46">
        <v>497507</v>
      </c>
      <c r="E44" s="46">
        <v>24131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521638</v>
      </c>
      <c r="P44" s="47">
        <f>(O44/P$58)</f>
        <v>43.538769718721312</v>
      </c>
      <c r="Q44" s="9"/>
    </row>
    <row r="45" spans="1:17">
      <c r="A45" s="13"/>
      <c r="B45" s="39">
        <v>354</v>
      </c>
      <c r="C45" s="21" t="s">
        <v>48</v>
      </c>
      <c r="D45" s="46">
        <v>1099504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" si="5">SUM(D45:N45)</f>
        <v>1099504</v>
      </c>
      <c r="P45" s="47">
        <f>(O45/P$58)</f>
        <v>91.770636841665976</v>
      </c>
      <c r="Q45" s="9"/>
    </row>
    <row r="46" spans="1:17" ht="15.75">
      <c r="A46" s="29" t="s">
        <v>3</v>
      </c>
      <c r="B46" s="30"/>
      <c r="C46" s="31"/>
      <c r="D46" s="32">
        <f>SUM(D47:D52)</f>
        <v>1499084</v>
      </c>
      <c r="E46" s="32">
        <f>SUM(E47:E52)</f>
        <v>361153</v>
      </c>
      <c r="F46" s="32">
        <f>SUM(F47:F52)</f>
        <v>333019</v>
      </c>
      <c r="G46" s="32">
        <f>SUM(G47:G52)</f>
        <v>0</v>
      </c>
      <c r="H46" s="32">
        <f>SUM(H47:H52)</f>
        <v>0</v>
      </c>
      <c r="I46" s="32">
        <f>SUM(I47:I52)</f>
        <v>0</v>
      </c>
      <c r="J46" s="32">
        <f>SUM(J47:J52)</f>
        <v>0</v>
      </c>
      <c r="K46" s="32">
        <f>SUM(K47:K52)</f>
        <v>6595271</v>
      </c>
      <c r="L46" s="32">
        <f>SUM(L47:L52)</f>
        <v>0</v>
      </c>
      <c r="M46" s="32">
        <f>SUM(M47:M52)</f>
        <v>0</v>
      </c>
      <c r="N46" s="32">
        <f>SUM(N47:N52)</f>
        <v>0</v>
      </c>
      <c r="O46" s="32">
        <f>SUM(D46:N46)</f>
        <v>8788527</v>
      </c>
      <c r="P46" s="45">
        <f>(O46/P$58)</f>
        <v>733.53868625323423</v>
      </c>
      <c r="Q46" s="10"/>
    </row>
    <row r="47" spans="1:17">
      <c r="A47" s="12"/>
      <c r="B47" s="25">
        <v>361.1</v>
      </c>
      <c r="C47" s="20" t="s">
        <v>49</v>
      </c>
      <c r="D47" s="46">
        <v>1042367</v>
      </c>
      <c r="E47" s="46">
        <v>360239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1421536</v>
      </c>
      <c r="L47" s="46">
        <v>0</v>
      </c>
      <c r="M47" s="46">
        <v>0</v>
      </c>
      <c r="N47" s="46">
        <v>0</v>
      </c>
      <c r="O47" s="46">
        <f>SUM(D47:N47)</f>
        <v>2824142</v>
      </c>
      <c r="P47" s="47">
        <f>(O47/P$58)</f>
        <v>235.71838744679076</v>
      </c>
      <c r="Q47" s="9"/>
    </row>
    <row r="48" spans="1:17">
      <c r="A48" s="12"/>
      <c r="B48" s="25">
        <v>361.3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3847705</v>
      </c>
      <c r="L48" s="46">
        <v>0</v>
      </c>
      <c r="M48" s="46">
        <v>0</v>
      </c>
      <c r="N48" s="46">
        <v>0</v>
      </c>
      <c r="O48" s="46">
        <f t="shared" ref="O48:O55" si="6">SUM(D48:N48)</f>
        <v>3847705</v>
      </c>
      <c r="P48" s="47">
        <f>(O48/P$58)</f>
        <v>321.15057173858611</v>
      </c>
      <c r="Q48" s="9"/>
    </row>
    <row r="49" spans="1:120">
      <c r="A49" s="12"/>
      <c r="B49" s="25">
        <v>361.4</v>
      </c>
      <c r="C49" s="20" t="s">
        <v>167</v>
      </c>
      <c r="D49" s="46">
        <v>111172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111172</v>
      </c>
      <c r="P49" s="47">
        <f>(O49/P$58)</f>
        <v>9.2790251231115928</v>
      </c>
      <c r="Q49" s="9"/>
    </row>
    <row r="50" spans="1:120">
      <c r="A50" s="12"/>
      <c r="B50" s="25">
        <v>366</v>
      </c>
      <c r="C50" s="20" t="s">
        <v>53</v>
      </c>
      <c r="D50" s="46">
        <v>16772</v>
      </c>
      <c r="E50" s="46">
        <v>0</v>
      </c>
      <c r="F50" s="46">
        <v>333019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349791</v>
      </c>
      <c r="P50" s="47">
        <f>(O50/P$58)</f>
        <v>29.195476170603456</v>
      </c>
      <c r="Q50" s="9"/>
    </row>
    <row r="51" spans="1:120">
      <c r="A51" s="12"/>
      <c r="B51" s="25">
        <v>368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1326030</v>
      </c>
      <c r="L51" s="46">
        <v>0</v>
      </c>
      <c r="M51" s="46">
        <v>0</v>
      </c>
      <c r="N51" s="46">
        <v>0</v>
      </c>
      <c r="O51" s="46">
        <f t="shared" si="6"/>
        <v>1326030</v>
      </c>
      <c r="P51" s="47">
        <f>(O51/P$58)</f>
        <v>110.67773975461147</v>
      </c>
      <c r="Q51" s="9"/>
    </row>
    <row r="52" spans="1:120">
      <c r="A52" s="12"/>
      <c r="B52" s="25">
        <v>369.9</v>
      </c>
      <c r="C52" s="20" t="s">
        <v>55</v>
      </c>
      <c r="D52" s="46">
        <v>328773</v>
      </c>
      <c r="E52" s="46">
        <v>914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329687</v>
      </c>
      <c r="P52" s="47">
        <f>(O52/P$58)</f>
        <v>27.517486019530924</v>
      </c>
      <c r="Q52" s="9"/>
    </row>
    <row r="53" spans="1:120" ht="15.75">
      <c r="A53" s="29" t="s">
        <v>35</v>
      </c>
      <c r="B53" s="30"/>
      <c r="C53" s="31"/>
      <c r="D53" s="32">
        <f>SUM(D54:D55)</f>
        <v>206385</v>
      </c>
      <c r="E53" s="32">
        <f>SUM(E54:E55)</f>
        <v>68320</v>
      </c>
      <c r="F53" s="32">
        <f>SUM(F54:F55)</f>
        <v>717174</v>
      </c>
      <c r="G53" s="32">
        <f>SUM(G54:G55)</f>
        <v>3158994</v>
      </c>
      <c r="H53" s="32">
        <f>SUM(H54:H55)</f>
        <v>0</v>
      </c>
      <c r="I53" s="32">
        <f>SUM(I54:I55)</f>
        <v>0</v>
      </c>
      <c r="J53" s="32">
        <f>SUM(J54:J55)</f>
        <v>0</v>
      </c>
      <c r="K53" s="32">
        <f>SUM(K54:K55)</f>
        <v>0</v>
      </c>
      <c r="L53" s="32">
        <f>SUM(L54:L55)</f>
        <v>0</v>
      </c>
      <c r="M53" s="32">
        <f>SUM(M54:M55)</f>
        <v>0</v>
      </c>
      <c r="N53" s="32">
        <f>SUM(N54:N55)</f>
        <v>0</v>
      </c>
      <c r="O53" s="32">
        <f t="shared" si="6"/>
        <v>4150873</v>
      </c>
      <c r="P53" s="45">
        <f>(O53/P$58)</f>
        <v>346.45463650780403</v>
      </c>
      <c r="Q53" s="9"/>
    </row>
    <row r="54" spans="1:120">
      <c r="A54" s="12"/>
      <c r="B54" s="25">
        <v>381</v>
      </c>
      <c r="C54" s="20" t="s">
        <v>56</v>
      </c>
      <c r="D54" s="46">
        <v>150000</v>
      </c>
      <c r="E54" s="46">
        <v>0</v>
      </c>
      <c r="F54" s="46">
        <v>717174</v>
      </c>
      <c r="G54" s="46">
        <v>3158994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4026168</v>
      </c>
      <c r="P54" s="47">
        <f>(O54/P$58)</f>
        <v>336.04607294883567</v>
      </c>
      <c r="Q54" s="9"/>
    </row>
    <row r="55" spans="1:120" ht="15.75" thickBot="1">
      <c r="A55" s="12"/>
      <c r="B55" s="25">
        <v>384</v>
      </c>
      <c r="C55" s="20" t="s">
        <v>82</v>
      </c>
      <c r="D55" s="46">
        <v>56385</v>
      </c>
      <c r="E55" s="46">
        <v>68320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6"/>
        <v>124705</v>
      </c>
      <c r="P55" s="47">
        <f>(O55/P$58)</f>
        <v>10.408563558968366</v>
      </c>
      <c r="Q55" s="9"/>
    </row>
    <row r="56" spans="1:120" ht="16.5" thickBot="1">
      <c r="A56" s="14" t="s">
        <v>44</v>
      </c>
      <c r="B56" s="23"/>
      <c r="C56" s="22"/>
      <c r="D56" s="15">
        <f>SUM(D5,D16,D24,D35,D43,D46,D53)</f>
        <v>26738270</v>
      </c>
      <c r="E56" s="15">
        <f>SUM(E5,E16,E24,E35,E43,E46,E53)</f>
        <v>3716952</v>
      </c>
      <c r="F56" s="15">
        <f>SUM(F5,F16,F24,F35,F43,F46,F53)</f>
        <v>1050193</v>
      </c>
      <c r="G56" s="15">
        <f>SUM(G5,G16,G24,G35,G43,G46,G53)</f>
        <v>3158994</v>
      </c>
      <c r="H56" s="15">
        <f>SUM(H5,H16,H24,H35,H43,H46,H53)</f>
        <v>0</v>
      </c>
      <c r="I56" s="15">
        <f>SUM(I5,I16,I24,I35,I43,I46,I53)</f>
        <v>0</v>
      </c>
      <c r="J56" s="15">
        <f>SUM(J5,J16,J24,J35,J43,J46,J53)</f>
        <v>0</v>
      </c>
      <c r="K56" s="15">
        <f>SUM(K5,K16,K24,K35,K43,K46,K53)</f>
        <v>6595271</v>
      </c>
      <c r="L56" s="15">
        <f>SUM(L5,L16,L24,L35,L43,L46,L53)</f>
        <v>0</v>
      </c>
      <c r="M56" s="15">
        <f>SUM(M5,M16,M24,M35,M43,M46,M53)</f>
        <v>0</v>
      </c>
      <c r="N56" s="15">
        <f>SUM(N5,N16,N24,N35,N43,N46,N53)</f>
        <v>0</v>
      </c>
      <c r="O56" s="15">
        <f>SUM(D56:N56)</f>
        <v>41259680</v>
      </c>
      <c r="P56" s="38">
        <f>(O56/P$58)</f>
        <v>3443.759285535431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168</v>
      </c>
      <c r="N58" s="48"/>
      <c r="O58" s="48"/>
      <c r="P58" s="43">
        <v>11981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75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8444499</v>
      </c>
      <c r="E5" s="27">
        <f t="shared" si="0"/>
        <v>1987225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10431724</v>
      </c>
      <c r="O5" s="33">
        <f t="shared" ref="O5:O36" si="1">(N5/O$59)</f>
        <v>765.7435219848785</v>
      </c>
      <c r="P5" s="6"/>
    </row>
    <row r="6" spans="1:133">
      <c r="A6" s="12"/>
      <c r="B6" s="25">
        <v>311</v>
      </c>
      <c r="C6" s="20" t="s">
        <v>2</v>
      </c>
      <c r="D6" s="46">
        <v>5380487</v>
      </c>
      <c r="E6" s="46">
        <v>1025084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6405571</v>
      </c>
      <c r="O6" s="47">
        <f t="shared" si="1"/>
        <v>470.20267195184613</v>
      </c>
      <c r="P6" s="9"/>
    </row>
    <row r="7" spans="1:133">
      <c r="A7" s="12"/>
      <c r="B7" s="25">
        <v>312.10000000000002</v>
      </c>
      <c r="C7" s="20" t="s">
        <v>94</v>
      </c>
      <c r="D7" s="46">
        <v>194231</v>
      </c>
      <c r="E7" s="46">
        <v>76873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271104</v>
      </c>
      <c r="O7" s="47">
        <f t="shared" si="1"/>
        <v>19.900462453204138</v>
      </c>
      <c r="P7" s="9"/>
    </row>
    <row r="8" spans="1:133">
      <c r="A8" s="12"/>
      <c r="B8" s="25">
        <v>312.52</v>
      </c>
      <c r="C8" s="20" t="s">
        <v>117</v>
      </c>
      <c r="D8" s="46">
        <v>91879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91879</v>
      </c>
      <c r="O8" s="47">
        <f t="shared" si="1"/>
        <v>6.7444028481244951</v>
      </c>
      <c r="P8" s="9"/>
    </row>
    <row r="9" spans="1:133">
      <c r="A9" s="12"/>
      <c r="B9" s="25">
        <v>312.60000000000002</v>
      </c>
      <c r="C9" s="20" t="s">
        <v>95</v>
      </c>
      <c r="D9" s="46">
        <v>0</v>
      </c>
      <c r="E9" s="46">
        <v>467598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467598</v>
      </c>
      <c r="O9" s="47">
        <f t="shared" si="1"/>
        <v>34.324157674521032</v>
      </c>
      <c r="P9" s="9"/>
    </row>
    <row r="10" spans="1:133">
      <c r="A10" s="12"/>
      <c r="B10" s="25">
        <v>314.10000000000002</v>
      </c>
      <c r="C10" s="20" t="s">
        <v>10</v>
      </c>
      <c r="D10" s="46">
        <v>1369212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1369212</v>
      </c>
      <c r="O10" s="47">
        <f t="shared" si="1"/>
        <v>100.50737722968509</v>
      </c>
      <c r="P10" s="9"/>
    </row>
    <row r="11" spans="1:133">
      <c r="A11" s="12"/>
      <c r="B11" s="25">
        <v>314.39999999999998</v>
      </c>
      <c r="C11" s="20" t="s">
        <v>12</v>
      </c>
      <c r="D11" s="46">
        <v>46415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46415</v>
      </c>
      <c r="O11" s="47">
        <f t="shared" si="1"/>
        <v>3.4071056301842471</v>
      </c>
      <c r="P11" s="9"/>
    </row>
    <row r="12" spans="1:133">
      <c r="A12" s="12"/>
      <c r="B12" s="25">
        <v>314.89999999999998</v>
      </c>
      <c r="C12" s="20" t="s">
        <v>118</v>
      </c>
      <c r="D12" s="46">
        <v>187948</v>
      </c>
      <c r="E12" s="46">
        <v>417670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605618</v>
      </c>
      <c r="O12" s="47">
        <f t="shared" si="1"/>
        <v>44.455553108713204</v>
      </c>
      <c r="P12" s="9"/>
    </row>
    <row r="13" spans="1:133">
      <c r="A13" s="12"/>
      <c r="B13" s="25">
        <v>315</v>
      </c>
      <c r="C13" s="20" t="s">
        <v>96</v>
      </c>
      <c r="D13" s="46">
        <v>555962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555962</v>
      </c>
      <c r="O13" s="47">
        <f t="shared" si="1"/>
        <v>40.810540996843571</v>
      </c>
      <c r="P13" s="9"/>
    </row>
    <row r="14" spans="1:133">
      <c r="A14" s="12"/>
      <c r="B14" s="25">
        <v>316</v>
      </c>
      <c r="C14" s="20" t="s">
        <v>97</v>
      </c>
      <c r="D14" s="46">
        <v>612865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612865</v>
      </c>
      <c r="O14" s="47">
        <f t="shared" si="1"/>
        <v>44.987521104015265</v>
      </c>
      <c r="P14" s="9"/>
    </row>
    <row r="15" spans="1:133">
      <c r="A15" s="12"/>
      <c r="B15" s="25">
        <v>319</v>
      </c>
      <c r="C15" s="20" t="s">
        <v>77</v>
      </c>
      <c r="D15" s="46">
        <v>5500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5500</v>
      </c>
      <c r="O15" s="47">
        <f t="shared" si="1"/>
        <v>0.40372898774131982</v>
      </c>
      <c r="P15" s="9"/>
    </row>
    <row r="16" spans="1:133" ht="15.75">
      <c r="A16" s="29" t="s">
        <v>15</v>
      </c>
      <c r="B16" s="30"/>
      <c r="C16" s="31"/>
      <c r="D16" s="32">
        <f t="shared" ref="D16:M16" si="3">SUM(D17:D20)</f>
        <v>2176686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1" si="4">SUM(D16:M16)</f>
        <v>2176686</v>
      </c>
      <c r="O16" s="45">
        <f t="shared" si="1"/>
        <v>159.78022462012771</v>
      </c>
      <c r="P16" s="10"/>
    </row>
    <row r="17" spans="1:16">
      <c r="A17" s="12"/>
      <c r="B17" s="25">
        <v>322</v>
      </c>
      <c r="C17" s="20" t="s">
        <v>0</v>
      </c>
      <c r="D17" s="46">
        <v>1089532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1089532</v>
      </c>
      <c r="O17" s="47">
        <f t="shared" si="1"/>
        <v>79.977391176686481</v>
      </c>
      <c r="P17" s="9"/>
    </row>
    <row r="18" spans="1:16">
      <c r="A18" s="12"/>
      <c r="B18" s="25">
        <v>323.10000000000002</v>
      </c>
      <c r="C18" s="20" t="s">
        <v>16</v>
      </c>
      <c r="D18" s="46">
        <v>1022439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1022439</v>
      </c>
      <c r="O18" s="47">
        <f t="shared" si="1"/>
        <v>75.052411363135874</v>
      </c>
      <c r="P18" s="9"/>
    </row>
    <row r="19" spans="1:16">
      <c r="A19" s="12"/>
      <c r="B19" s="25">
        <v>323.39999999999998</v>
      </c>
      <c r="C19" s="20" t="s">
        <v>67</v>
      </c>
      <c r="D19" s="46">
        <v>33937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33937</v>
      </c>
      <c r="O19" s="47">
        <f t="shared" si="1"/>
        <v>2.4911546649049403</v>
      </c>
      <c r="P19" s="9"/>
    </row>
    <row r="20" spans="1:16">
      <c r="A20" s="12"/>
      <c r="B20" s="25">
        <v>329</v>
      </c>
      <c r="C20" s="20" t="s">
        <v>17</v>
      </c>
      <c r="D20" s="46">
        <v>30778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30778</v>
      </c>
      <c r="O20" s="47">
        <f t="shared" si="1"/>
        <v>2.259267415400426</v>
      </c>
      <c r="P20" s="9"/>
    </row>
    <row r="21" spans="1:16" ht="15.75">
      <c r="A21" s="29" t="s">
        <v>18</v>
      </c>
      <c r="B21" s="30"/>
      <c r="C21" s="31"/>
      <c r="D21" s="32">
        <f t="shared" ref="D21:M21" si="5">SUM(D22:D30)</f>
        <v>1367597</v>
      </c>
      <c r="E21" s="32">
        <f t="shared" si="5"/>
        <v>1776393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3143990</v>
      </c>
      <c r="O21" s="45">
        <f t="shared" si="1"/>
        <v>230.78543639433312</v>
      </c>
      <c r="P21" s="10"/>
    </row>
    <row r="22" spans="1:16">
      <c r="A22" s="12"/>
      <c r="B22" s="25">
        <v>331.2</v>
      </c>
      <c r="C22" s="20" t="s">
        <v>69</v>
      </c>
      <c r="D22" s="46">
        <v>0</v>
      </c>
      <c r="E22" s="46">
        <v>8858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8858</v>
      </c>
      <c r="O22" s="47">
        <f t="shared" si="1"/>
        <v>0.65022388607502024</v>
      </c>
      <c r="P22" s="9"/>
    </row>
    <row r="23" spans="1:16">
      <c r="A23" s="12"/>
      <c r="B23" s="25">
        <v>331.39</v>
      </c>
      <c r="C23" s="20" t="s">
        <v>70</v>
      </c>
      <c r="D23" s="46">
        <v>0</v>
      </c>
      <c r="E23" s="46">
        <v>5405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5405</v>
      </c>
      <c r="O23" s="47">
        <f t="shared" si="1"/>
        <v>0.39675548704396973</v>
      </c>
      <c r="P23" s="9"/>
    </row>
    <row r="24" spans="1:16">
      <c r="A24" s="12"/>
      <c r="B24" s="25">
        <v>331.7</v>
      </c>
      <c r="C24" s="20" t="s">
        <v>119</v>
      </c>
      <c r="D24" s="46">
        <v>0</v>
      </c>
      <c r="E24" s="46">
        <v>1304133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1304133</v>
      </c>
      <c r="O24" s="47">
        <f t="shared" si="1"/>
        <v>95.730235630918301</v>
      </c>
      <c r="P24" s="9"/>
    </row>
    <row r="25" spans="1:16">
      <c r="A25" s="12"/>
      <c r="B25" s="25">
        <v>335.12</v>
      </c>
      <c r="C25" s="20" t="s">
        <v>98</v>
      </c>
      <c r="D25" s="46">
        <v>388635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388635</v>
      </c>
      <c r="O25" s="47">
        <f t="shared" si="1"/>
        <v>28.52785730015415</v>
      </c>
      <c r="P25" s="9"/>
    </row>
    <row r="26" spans="1:16">
      <c r="A26" s="12"/>
      <c r="B26" s="25">
        <v>335.15</v>
      </c>
      <c r="C26" s="20" t="s">
        <v>99</v>
      </c>
      <c r="D26" s="46">
        <v>13297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13297</v>
      </c>
      <c r="O26" s="47">
        <f t="shared" si="1"/>
        <v>0.97606988181751453</v>
      </c>
      <c r="P26" s="9"/>
    </row>
    <row r="27" spans="1:16">
      <c r="A27" s="12"/>
      <c r="B27" s="25">
        <v>335.18</v>
      </c>
      <c r="C27" s="20" t="s">
        <v>100</v>
      </c>
      <c r="D27" s="46">
        <v>965665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965665</v>
      </c>
      <c r="O27" s="47">
        <f t="shared" si="1"/>
        <v>70.884900535858478</v>
      </c>
      <c r="P27" s="9"/>
    </row>
    <row r="28" spans="1:16">
      <c r="A28" s="12"/>
      <c r="B28" s="25">
        <v>337.3</v>
      </c>
      <c r="C28" s="20" t="s">
        <v>26</v>
      </c>
      <c r="D28" s="46">
        <v>0</v>
      </c>
      <c r="E28" s="46">
        <v>303836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303836</v>
      </c>
      <c r="O28" s="47">
        <f t="shared" si="1"/>
        <v>22.30316376715848</v>
      </c>
      <c r="P28" s="9"/>
    </row>
    <row r="29" spans="1:16">
      <c r="A29" s="12"/>
      <c r="B29" s="25">
        <v>337.4</v>
      </c>
      <c r="C29" s="20" t="s">
        <v>120</v>
      </c>
      <c r="D29" s="46">
        <v>0</v>
      </c>
      <c r="E29" s="46">
        <v>21000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21000</v>
      </c>
      <c r="O29" s="47">
        <f t="shared" si="1"/>
        <v>1.5415106804668575</v>
      </c>
      <c r="P29" s="9"/>
    </row>
    <row r="30" spans="1:16">
      <c r="A30" s="12"/>
      <c r="B30" s="25">
        <v>337.7</v>
      </c>
      <c r="C30" s="20" t="s">
        <v>71</v>
      </c>
      <c r="D30" s="46">
        <v>0</v>
      </c>
      <c r="E30" s="46">
        <v>133161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133161</v>
      </c>
      <c r="O30" s="47">
        <f t="shared" si="1"/>
        <v>9.7747192248403429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SUM(D32:D40)</f>
        <v>3254482</v>
      </c>
      <c r="E31" s="32">
        <f t="shared" si="6"/>
        <v>38500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3292982</v>
      </c>
      <c r="O31" s="45">
        <f t="shared" si="1"/>
        <v>241.72223445643397</v>
      </c>
      <c r="P31" s="10"/>
    </row>
    <row r="32" spans="1:16">
      <c r="A32" s="12"/>
      <c r="B32" s="25">
        <v>341.3</v>
      </c>
      <c r="C32" s="20" t="s">
        <v>102</v>
      </c>
      <c r="D32" s="46">
        <v>135303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135303</v>
      </c>
      <c r="O32" s="47">
        <f t="shared" si="1"/>
        <v>9.9319533142479628</v>
      </c>
      <c r="P32" s="9"/>
    </row>
    <row r="33" spans="1:16">
      <c r="A33" s="12"/>
      <c r="B33" s="25">
        <v>341.9</v>
      </c>
      <c r="C33" s="20" t="s">
        <v>103</v>
      </c>
      <c r="D33" s="46">
        <v>7565</v>
      </c>
      <c r="E33" s="46">
        <v>36000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43565</v>
      </c>
      <c r="O33" s="47">
        <f t="shared" si="1"/>
        <v>3.197900609263745</v>
      </c>
      <c r="P33" s="9"/>
    </row>
    <row r="34" spans="1:16">
      <c r="A34" s="12"/>
      <c r="B34" s="25">
        <v>342.1</v>
      </c>
      <c r="C34" s="20" t="s">
        <v>39</v>
      </c>
      <c r="D34" s="46">
        <v>47125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47125</v>
      </c>
      <c r="O34" s="47">
        <f t="shared" si="1"/>
        <v>3.4592233722381267</v>
      </c>
      <c r="P34" s="9"/>
    </row>
    <row r="35" spans="1:16">
      <c r="A35" s="12"/>
      <c r="B35" s="25">
        <v>342.5</v>
      </c>
      <c r="C35" s="20" t="s">
        <v>121</v>
      </c>
      <c r="D35" s="46">
        <v>22875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22875</v>
      </c>
      <c r="O35" s="47">
        <f t="shared" si="1"/>
        <v>1.6791455626513985</v>
      </c>
      <c r="P35" s="9"/>
    </row>
    <row r="36" spans="1:16">
      <c r="A36" s="12"/>
      <c r="B36" s="25">
        <v>342.9</v>
      </c>
      <c r="C36" s="20" t="s">
        <v>72</v>
      </c>
      <c r="D36" s="46">
        <v>25217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25217</v>
      </c>
      <c r="O36" s="47">
        <f t="shared" si="1"/>
        <v>1.8510607061587021</v>
      </c>
      <c r="P36" s="9"/>
    </row>
    <row r="37" spans="1:16">
      <c r="A37" s="12"/>
      <c r="B37" s="25">
        <v>343.4</v>
      </c>
      <c r="C37" s="20" t="s">
        <v>40</v>
      </c>
      <c r="D37" s="46">
        <v>556184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556184</v>
      </c>
      <c r="O37" s="47">
        <f t="shared" ref="O37:O57" si="8">(N37/O$59)</f>
        <v>40.82683696689422</v>
      </c>
      <c r="P37" s="9"/>
    </row>
    <row r="38" spans="1:16">
      <c r="A38" s="12"/>
      <c r="B38" s="25">
        <v>343.7</v>
      </c>
      <c r="C38" s="20" t="s">
        <v>104</v>
      </c>
      <c r="D38" s="46">
        <v>0</v>
      </c>
      <c r="E38" s="46">
        <v>2500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2500</v>
      </c>
      <c r="O38" s="47">
        <f t="shared" si="8"/>
        <v>0.18351317624605445</v>
      </c>
      <c r="P38" s="9"/>
    </row>
    <row r="39" spans="1:16">
      <c r="A39" s="12"/>
      <c r="B39" s="25">
        <v>344.5</v>
      </c>
      <c r="C39" s="20" t="s">
        <v>105</v>
      </c>
      <c r="D39" s="46">
        <v>2285656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2285656</v>
      </c>
      <c r="O39" s="47">
        <f t="shared" si="8"/>
        <v>167.77919694634076</v>
      </c>
      <c r="P39" s="9"/>
    </row>
    <row r="40" spans="1:16">
      <c r="A40" s="12"/>
      <c r="B40" s="25">
        <v>347.2</v>
      </c>
      <c r="C40" s="20" t="s">
        <v>43</v>
      </c>
      <c r="D40" s="46">
        <v>174557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174557</v>
      </c>
      <c r="O40" s="47">
        <f t="shared" si="8"/>
        <v>12.813403802393012</v>
      </c>
      <c r="P40" s="9"/>
    </row>
    <row r="41" spans="1:16" ht="15.75">
      <c r="A41" s="29" t="s">
        <v>34</v>
      </c>
      <c r="B41" s="30"/>
      <c r="C41" s="31"/>
      <c r="D41" s="32">
        <f t="shared" ref="D41:M41" si="9">SUM(D42:D44)</f>
        <v>979103</v>
      </c>
      <c r="E41" s="32">
        <f t="shared" si="9"/>
        <v>2914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6" si="10">SUM(D41:M41)</f>
        <v>982017</v>
      </c>
      <c r="O41" s="45">
        <f t="shared" si="8"/>
        <v>72.085223519048668</v>
      </c>
      <c r="P41" s="10"/>
    </row>
    <row r="42" spans="1:16">
      <c r="A42" s="13"/>
      <c r="B42" s="39">
        <v>351.1</v>
      </c>
      <c r="C42" s="21" t="s">
        <v>46</v>
      </c>
      <c r="D42" s="46">
        <v>0</v>
      </c>
      <c r="E42" s="46">
        <v>2914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2914</v>
      </c>
      <c r="O42" s="47">
        <f t="shared" si="8"/>
        <v>0.21390295823240107</v>
      </c>
      <c r="P42" s="9"/>
    </row>
    <row r="43" spans="1:16">
      <c r="A43" s="13"/>
      <c r="B43" s="39">
        <v>351.5</v>
      </c>
      <c r="C43" s="21" t="s">
        <v>89</v>
      </c>
      <c r="D43" s="46">
        <v>762516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762516</v>
      </c>
      <c r="O43" s="47">
        <f t="shared" si="8"/>
        <v>55.972693239374586</v>
      </c>
      <c r="P43" s="9"/>
    </row>
    <row r="44" spans="1:16">
      <c r="A44" s="13"/>
      <c r="B44" s="39">
        <v>354</v>
      </c>
      <c r="C44" s="21" t="s">
        <v>48</v>
      </c>
      <c r="D44" s="46">
        <v>216587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216587</v>
      </c>
      <c r="O44" s="47">
        <f t="shared" si="8"/>
        <v>15.89862732144168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SUM(D46:D53)</f>
        <v>580254</v>
      </c>
      <c r="E45" s="32">
        <f t="shared" si="11"/>
        <v>134992</v>
      </c>
      <c r="F45" s="32">
        <f t="shared" si="11"/>
        <v>871861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4672971</v>
      </c>
      <c r="L45" s="32">
        <f t="shared" si="11"/>
        <v>0</v>
      </c>
      <c r="M45" s="32">
        <f t="shared" si="11"/>
        <v>0</v>
      </c>
      <c r="N45" s="32">
        <f t="shared" si="10"/>
        <v>6260078</v>
      </c>
      <c r="O45" s="45">
        <f t="shared" si="8"/>
        <v>459.52271893121929</v>
      </c>
      <c r="P45" s="10"/>
    </row>
    <row r="46" spans="1:16">
      <c r="A46" s="12"/>
      <c r="B46" s="25">
        <v>361.1</v>
      </c>
      <c r="C46" s="20" t="s">
        <v>49</v>
      </c>
      <c r="D46" s="46">
        <v>100188</v>
      </c>
      <c r="E46" s="46">
        <v>43202</v>
      </c>
      <c r="F46" s="46">
        <v>1650</v>
      </c>
      <c r="G46" s="46">
        <v>0</v>
      </c>
      <c r="H46" s="46">
        <v>0</v>
      </c>
      <c r="I46" s="46">
        <v>0</v>
      </c>
      <c r="J46" s="46">
        <v>0</v>
      </c>
      <c r="K46" s="46">
        <v>559538</v>
      </c>
      <c r="L46" s="46">
        <v>0</v>
      </c>
      <c r="M46" s="46">
        <v>0</v>
      </c>
      <c r="N46" s="46">
        <f t="shared" si="10"/>
        <v>704578</v>
      </c>
      <c r="O46" s="47">
        <f t="shared" si="8"/>
        <v>51.719738677237025</v>
      </c>
      <c r="P46" s="9"/>
    </row>
    <row r="47" spans="1:16">
      <c r="A47" s="12"/>
      <c r="B47" s="25">
        <v>361.3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2549941</v>
      </c>
      <c r="L47" s="46">
        <v>0</v>
      </c>
      <c r="M47" s="46">
        <v>0</v>
      </c>
      <c r="N47" s="46">
        <f t="shared" ref="N47:N53" si="12">SUM(D47:M47)</f>
        <v>2549941</v>
      </c>
      <c r="O47" s="47">
        <f t="shared" si="8"/>
        <v>187.17910886001616</v>
      </c>
      <c r="P47" s="9"/>
    </row>
    <row r="48" spans="1:16">
      <c r="A48" s="12"/>
      <c r="B48" s="25">
        <v>362</v>
      </c>
      <c r="C48" s="20" t="s">
        <v>52</v>
      </c>
      <c r="D48" s="46">
        <v>219387</v>
      </c>
      <c r="E48" s="46">
        <v>33227</v>
      </c>
      <c r="F48" s="46">
        <v>727845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980459</v>
      </c>
      <c r="O48" s="47">
        <f t="shared" si="8"/>
        <v>71.970858107612131</v>
      </c>
      <c r="P48" s="9"/>
    </row>
    <row r="49" spans="1:119">
      <c r="A49" s="12"/>
      <c r="B49" s="25">
        <v>364</v>
      </c>
      <c r="C49" s="20" t="s">
        <v>122</v>
      </c>
      <c r="D49" s="46">
        <v>7200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7200</v>
      </c>
      <c r="O49" s="47">
        <f t="shared" si="8"/>
        <v>0.5285179475886369</v>
      </c>
      <c r="P49" s="9"/>
    </row>
    <row r="50" spans="1:119">
      <c r="A50" s="12"/>
      <c r="B50" s="25">
        <v>366</v>
      </c>
      <c r="C50" s="20" t="s">
        <v>53</v>
      </c>
      <c r="D50" s="46">
        <v>41756</v>
      </c>
      <c r="E50" s="46">
        <v>0</v>
      </c>
      <c r="F50" s="46">
        <v>142366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184122</v>
      </c>
      <c r="O50" s="47">
        <f t="shared" si="8"/>
        <v>13.515525214710417</v>
      </c>
      <c r="P50" s="9"/>
    </row>
    <row r="51" spans="1:119">
      <c r="A51" s="12"/>
      <c r="B51" s="25">
        <v>368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1563492</v>
      </c>
      <c r="L51" s="46">
        <v>0</v>
      </c>
      <c r="M51" s="46">
        <v>0</v>
      </c>
      <c r="N51" s="46">
        <f t="shared" si="12"/>
        <v>1563492</v>
      </c>
      <c r="O51" s="47">
        <f t="shared" si="8"/>
        <v>114.76855318211848</v>
      </c>
      <c r="P51" s="9"/>
    </row>
    <row r="52" spans="1:119">
      <c r="A52" s="12"/>
      <c r="B52" s="25">
        <v>369.3</v>
      </c>
      <c r="C52" s="20" t="s">
        <v>73</v>
      </c>
      <c r="D52" s="46">
        <v>60269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60269</v>
      </c>
      <c r="O52" s="47">
        <f t="shared" si="8"/>
        <v>4.4240622476693829</v>
      </c>
      <c r="P52" s="9"/>
    </row>
    <row r="53" spans="1:119">
      <c r="A53" s="12"/>
      <c r="B53" s="25">
        <v>369.9</v>
      </c>
      <c r="C53" s="20" t="s">
        <v>55</v>
      </c>
      <c r="D53" s="46">
        <v>151454</v>
      </c>
      <c r="E53" s="46">
        <v>58563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210017</v>
      </c>
      <c r="O53" s="47">
        <f t="shared" si="8"/>
        <v>15.416354694267048</v>
      </c>
      <c r="P53" s="9"/>
    </row>
    <row r="54" spans="1:119" ht="15.75">
      <c r="A54" s="29" t="s">
        <v>35</v>
      </c>
      <c r="B54" s="30"/>
      <c r="C54" s="31"/>
      <c r="D54" s="32">
        <f t="shared" ref="D54:M54" si="13">SUM(D55:D56)</f>
        <v>324521</v>
      </c>
      <c r="E54" s="32">
        <f t="shared" si="13"/>
        <v>100000</v>
      </c>
      <c r="F54" s="32">
        <f t="shared" si="13"/>
        <v>0</v>
      </c>
      <c r="G54" s="32">
        <f t="shared" si="13"/>
        <v>600000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1024521</v>
      </c>
      <c r="O54" s="45">
        <f t="shared" si="8"/>
        <v>75.205241136313589</v>
      </c>
      <c r="P54" s="9"/>
    </row>
    <row r="55" spans="1:119">
      <c r="A55" s="12"/>
      <c r="B55" s="25">
        <v>381</v>
      </c>
      <c r="C55" s="20" t="s">
        <v>56</v>
      </c>
      <c r="D55" s="46">
        <v>308173</v>
      </c>
      <c r="E55" s="46">
        <v>100000</v>
      </c>
      <c r="F55" s="46">
        <v>0</v>
      </c>
      <c r="G55" s="46">
        <v>600000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1008173</v>
      </c>
      <c r="O55" s="47">
        <f t="shared" si="8"/>
        <v>74.005211774205392</v>
      </c>
      <c r="P55" s="9"/>
    </row>
    <row r="56" spans="1:119" ht="15.75" thickBot="1">
      <c r="A56" s="12"/>
      <c r="B56" s="25">
        <v>388.1</v>
      </c>
      <c r="C56" s="20" t="s">
        <v>123</v>
      </c>
      <c r="D56" s="46">
        <v>16348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16348</v>
      </c>
      <c r="O56" s="47">
        <f t="shared" si="8"/>
        <v>1.2000293621081994</v>
      </c>
      <c r="P56" s="9"/>
    </row>
    <row r="57" spans="1:119" ht="16.5" thickBot="1">
      <c r="A57" s="14" t="s">
        <v>44</v>
      </c>
      <c r="B57" s="23"/>
      <c r="C57" s="22"/>
      <c r="D57" s="15">
        <f t="shared" ref="D57:M57" si="14">SUM(D5,D16,D21,D31,D41,D45,D54)</f>
        <v>17127142</v>
      </c>
      <c r="E57" s="15">
        <f t="shared" si="14"/>
        <v>4040024</v>
      </c>
      <c r="F57" s="15">
        <f t="shared" si="14"/>
        <v>871861</v>
      </c>
      <c r="G57" s="15">
        <f t="shared" si="14"/>
        <v>600000</v>
      </c>
      <c r="H57" s="15">
        <f t="shared" si="14"/>
        <v>0</v>
      </c>
      <c r="I57" s="15">
        <f t="shared" si="14"/>
        <v>0</v>
      </c>
      <c r="J57" s="15">
        <f t="shared" si="14"/>
        <v>0</v>
      </c>
      <c r="K57" s="15">
        <f t="shared" si="14"/>
        <v>4672971</v>
      </c>
      <c r="L57" s="15">
        <f t="shared" si="14"/>
        <v>0</v>
      </c>
      <c r="M57" s="15">
        <f t="shared" si="14"/>
        <v>0</v>
      </c>
      <c r="N57" s="15">
        <f>SUM(D57:M57)</f>
        <v>27311998</v>
      </c>
      <c r="O57" s="38">
        <f t="shared" si="8"/>
        <v>2004.844601042355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124</v>
      </c>
      <c r="M59" s="48"/>
      <c r="N59" s="48"/>
      <c r="O59" s="43">
        <v>13623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75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7754892</v>
      </c>
      <c r="E5" s="27">
        <f t="shared" si="0"/>
        <v>1946188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9701080</v>
      </c>
      <c r="O5" s="33">
        <f t="shared" ref="O5:O36" si="1">(N5/O$55)</f>
        <v>704.09928872114961</v>
      </c>
      <c r="P5" s="6"/>
    </row>
    <row r="6" spans="1:133">
      <c r="A6" s="12"/>
      <c r="B6" s="25">
        <v>311</v>
      </c>
      <c r="C6" s="20" t="s">
        <v>2</v>
      </c>
      <c r="D6" s="46">
        <v>5057532</v>
      </c>
      <c r="E6" s="46">
        <v>1064907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6122439</v>
      </c>
      <c r="O6" s="47">
        <f t="shared" si="1"/>
        <v>444.3634054289447</v>
      </c>
      <c r="P6" s="9"/>
    </row>
    <row r="7" spans="1:133">
      <c r="A7" s="12"/>
      <c r="B7" s="25">
        <v>312.10000000000002</v>
      </c>
      <c r="C7" s="20" t="s">
        <v>94</v>
      </c>
      <c r="D7" s="46">
        <v>0</v>
      </c>
      <c r="E7" s="46">
        <v>70404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70404</v>
      </c>
      <c r="O7" s="47">
        <f t="shared" si="1"/>
        <v>5.1098853244302509</v>
      </c>
      <c r="P7" s="9"/>
    </row>
    <row r="8" spans="1:133">
      <c r="A8" s="12"/>
      <c r="B8" s="25">
        <v>312.60000000000002</v>
      </c>
      <c r="C8" s="20" t="s">
        <v>95</v>
      </c>
      <c r="D8" s="46">
        <v>0</v>
      </c>
      <c r="E8" s="46">
        <v>432620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432620</v>
      </c>
      <c r="O8" s="47">
        <f t="shared" si="1"/>
        <v>31.399332268834375</v>
      </c>
      <c r="P8" s="9"/>
    </row>
    <row r="9" spans="1:133">
      <c r="A9" s="12"/>
      <c r="B9" s="25">
        <v>314.10000000000002</v>
      </c>
      <c r="C9" s="20" t="s">
        <v>10</v>
      </c>
      <c r="D9" s="46">
        <v>1276842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1276842</v>
      </c>
      <c r="O9" s="47">
        <f t="shared" si="1"/>
        <v>92.672521410944981</v>
      </c>
      <c r="P9" s="9"/>
    </row>
    <row r="10" spans="1:133">
      <c r="A10" s="12"/>
      <c r="B10" s="25">
        <v>314.3</v>
      </c>
      <c r="C10" s="20" t="s">
        <v>11</v>
      </c>
      <c r="D10" s="46">
        <v>154879</v>
      </c>
      <c r="E10" s="46">
        <v>378257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533136</v>
      </c>
      <c r="O10" s="47">
        <f t="shared" si="1"/>
        <v>38.694730730149516</v>
      </c>
      <c r="P10" s="9"/>
    </row>
    <row r="11" spans="1:133">
      <c r="A11" s="12"/>
      <c r="B11" s="25">
        <v>314.39999999999998</v>
      </c>
      <c r="C11" s="20" t="s">
        <v>12</v>
      </c>
      <c r="D11" s="46">
        <v>37855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37855</v>
      </c>
      <c r="O11" s="47">
        <f t="shared" si="1"/>
        <v>2.747496008128901</v>
      </c>
      <c r="P11" s="9"/>
    </row>
    <row r="12" spans="1:133">
      <c r="A12" s="12"/>
      <c r="B12" s="25">
        <v>315</v>
      </c>
      <c r="C12" s="20" t="s">
        <v>96</v>
      </c>
      <c r="D12" s="46">
        <v>595019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595019</v>
      </c>
      <c r="O12" s="47">
        <f t="shared" si="1"/>
        <v>43.18616635215561</v>
      </c>
      <c r="P12" s="9"/>
    </row>
    <row r="13" spans="1:133">
      <c r="A13" s="12"/>
      <c r="B13" s="25">
        <v>316</v>
      </c>
      <c r="C13" s="20" t="s">
        <v>97</v>
      </c>
      <c r="D13" s="46">
        <v>619815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619815</v>
      </c>
      <c r="O13" s="47">
        <f t="shared" si="1"/>
        <v>44.9858470024677</v>
      </c>
      <c r="P13" s="9"/>
    </row>
    <row r="14" spans="1:133">
      <c r="A14" s="12"/>
      <c r="B14" s="25">
        <v>319</v>
      </c>
      <c r="C14" s="20" t="s">
        <v>77</v>
      </c>
      <c r="D14" s="46">
        <v>12950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12950</v>
      </c>
      <c r="O14" s="47">
        <f t="shared" si="1"/>
        <v>0.93990419509362755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SUM(D16:D18)</f>
        <v>2017417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2017417</v>
      </c>
      <c r="O15" s="45">
        <f t="shared" si="1"/>
        <v>146.42306575700391</v>
      </c>
      <c r="P15" s="10"/>
    </row>
    <row r="16" spans="1:133">
      <c r="A16" s="12"/>
      <c r="B16" s="25">
        <v>322</v>
      </c>
      <c r="C16" s="20" t="s">
        <v>0</v>
      </c>
      <c r="D16" s="46">
        <v>1006417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1006417</v>
      </c>
      <c r="O16" s="47">
        <f t="shared" si="1"/>
        <v>73.045217012628825</v>
      </c>
      <c r="P16" s="9"/>
    </row>
    <row r="17" spans="1:16">
      <c r="A17" s="12"/>
      <c r="B17" s="25">
        <v>323.10000000000002</v>
      </c>
      <c r="C17" s="20" t="s">
        <v>16</v>
      </c>
      <c r="D17" s="46">
        <v>981428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981428</v>
      </c>
      <c r="O17" s="47">
        <f t="shared" si="1"/>
        <v>71.231528523733488</v>
      </c>
      <c r="P17" s="9"/>
    </row>
    <row r="18" spans="1:16">
      <c r="A18" s="12"/>
      <c r="B18" s="25">
        <v>329</v>
      </c>
      <c r="C18" s="20" t="s">
        <v>17</v>
      </c>
      <c r="D18" s="46">
        <v>29572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29572</v>
      </c>
      <c r="O18" s="47">
        <f t="shared" si="1"/>
        <v>2.1463202206416025</v>
      </c>
      <c r="P18" s="9"/>
    </row>
    <row r="19" spans="1:16" ht="15.75">
      <c r="A19" s="29" t="s">
        <v>18</v>
      </c>
      <c r="B19" s="30"/>
      <c r="C19" s="31"/>
      <c r="D19" s="32">
        <f t="shared" ref="D19:M19" si="5">SUM(D20:D26)</f>
        <v>1432441</v>
      </c>
      <c r="E19" s="32">
        <f t="shared" si="5"/>
        <v>397228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1829669</v>
      </c>
      <c r="O19" s="45">
        <f t="shared" si="1"/>
        <v>132.79641457395849</v>
      </c>
      <c r="P19" s="10"/>
    </row>
    <row r="20" spans="1:16">
      <c r="A20" s="12"/>
      <c r="B20" s="25">
        <v>331.1</v>
      </c>
      <c r="C20" s="20" t="s">
        <v>68</v>
      </c>
      <c r="D20" s="46">
        <v>0</v>
      </c>
      <c r="E20" s="46">
        <v>178694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178694</v>
      </c>
      <c r="O20" s="47">
        <f t="shared" si="1"/>
        <v>12.969516620699666</v>
      </c>
      <c r="P20" s="9"/>
    </row>
    <row r="21" spans="1:16">
      <c r="A21" s="12"/>
      <c r="B21" s="25">
        <v>335.12</v>
      </c>
      <c r="C21" s="20" t="s">
        <v>98</v>
      </c>
      <c r="D21" s="46">
        <v>366223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366223</v>
      </c>
      <c r="O21" s="47">
        <f t="shared" si="1"/>
        <v>26.580272898824212</v>
      </c>
      <c r="P21" s="9"/>
    </row>
    <row r="22" spans="1:16">
      <c r="A22" s="12"/>
      <c r="B22" s="25">
        <v>335.15</v>
      </c>
      <c r="C22" s="20" t="s">
        <v>99</v>
      </c>
      <c r="D22" s="46">
        <v>23256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23256</v>
      </c>
      <c r="O22" s="47">
        <f t="shared" si="1"/>
        <v>1.687908259544201</v>
      </c>
      <c r="P22" s="9"/>
    </row>
    <row r="23" spans="1:16">
      <c r="A23" s="12"/>
      <c r="B23" s="25">
        <v>335.18</v>
      </c>
      <c r="C23" s="20" t="s">
        <v>100</v>
      </c>
      <c r="D23" s="46">
        <v>843092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843092</v>
      </c>
      <c r="O23" s="47">
        <f t="shared" si="1"/>
        <v>61.191174335897806</v>
      </c>
      <c r="P23" s="9"/>
    </row>
    <row r="24" spans="1:16">
      <c r="A24" s="12"/>
      <c r="B24" s="25">
        <v>335.19</v>
      </c>
      <c r="C24" s="20" t="s">
        <v>101</v>
      </c>
      <c r="D24" s="46">
        <v>182386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182386</v>
      </c>
      <c r="O24" s="47">
        <f t="shared" si="1"/>
        <v>13.237480040644506</v>
      </c>
      <c r="P24" s="9"/>
    </row>
    <row r="25" spans="1:16">
      <c r="A25" s="12"/>
      <c r="B25" s="25">
        <v>337.1</v>
      </c>
      <c r="C25" s="20" t="s">
        <v>80</v>
      </c>
      <c r="D25" s="46">
        <v>0</v>
      </c>
      <c r="E25" s="46">
        <v>218534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218534</v>
      </c>
      <c r="O25" s="47">
        <f t="shared" si="1"/>
        <v>15.861082885759908</v>
      </c>
      <c r="P25" s="9"/>
    </row>
    <row r="26" spans="1:16">
      <c r="A26" s="12"/>
      <c r="B26" s="25">
        <v>338</v>
      </c>
      <c r="C26" s="20" t="s">
        <v>28</v>
      </c>
      <c r="D26" s="46">
        <v>17484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17484</v>
      </c>
      <c r="O26" s="47">
        <f t="shared" si="1"/>
        <v>1.2689795325881841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SUM(D28:D38)</f>
        <v>4145164</v>
      </c>
      <c r="E27" s="32">
        <f t="shared" si="6"/>
        <v>49344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4194508</v>
      </c>
      <c r="O27" s="45">
        <f t="shared" si="1"/>
        <v>304.43518652924951</v>
      </c>
      <c r="P27" s="10"/>
    </row>
    <row r="28" spans="1:16">
      <c r="A28" s="12"/>
      <c r="B28" s="25">
        <v>341.3</v>
      </c>
      <c r="C28" s="20" t="s">
        <v>102</v>
      </c>
      <c r="D28" s="46">
        <v>149899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8" si="7">SUM(D28:M28)</f>
        <v>149899</v>
      </c>
      <c r="O28" s="47">
        <f t="shared" si="1"/>
        <v>10.879590651763682</v>
      </c>
      <c r="P28" s="9"/>
    </row>
    <row r="29" spans="1:16">
      <c r="A29" s="12"/>
      <c r="B29" s="25">
        <v>341.9</v>
      </c>
      <c r="C29" s="20" t="s">
        <v>103</v>
      </c>
      <c r="D29" s="46">
        <v>140146</v>
      </c>
      <c r="E29" s="46">
        <v>22000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162146</v>
      </c>
      <c r="O29" s="47">
        <f t="shared" si="1"/>
        <v>11.768471476266512</v>
      </c>
      <c r="P29" s="9"/>
    </row>
    <row r="30" spans="1:16">
      <c r="A30" s="12"/>
      <c r="B30" s="25">
        <v>342.1</v>
      </c>
      <c r="C30" s="20" t="s">
        <v>39</v>
      </c>
      <c r="D30" s="46">
        <v>28895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28895</v>
      </c>
      <c r="O30" s="47">
        <f t="shared" si="1"/>
        <v>2.0971839163884454</v>
      </c>
      <c r="P30" s="9"/>
    </row>
    <row r="31" spans="1:16">
      <c r="A31" s="12"/>
      <c r="B31" s="25">
        <v>342.9</v>
      </c>
      <c r="C31" s="20" t="s">
        <v>72</v>
      </c>
      <c r="D31" s="46">
        <v>26759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26759</v>
      </c>
      <c r="O31" s="47">
        <f t="shared" si="1"/>
        <v>1.9421541588038902</v>
      </c>
      <c r="P31" s="9"/>
    </row>
    <row r="32" spans="1:16">
      <c r="A32" s="12"/>
      <c r="B32" s="25">
        <v>343.4</v>
      </c>
      <c r="C32" s="20" t="s">
        <v>40</v>
      </c>
      <c r="D32" s="46">
        <v>580260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580260</v>
      </c>
      <c r="O32" s="47">
        <f t="shared" si="1"/>
        <v>42.114965887646974</v>
      </c>
      <c r="P32" s="9"/>
    </row>
    <row r="33" spans="1:16">
      <c r="A33" s="12"/>
      <c r="B33" s="25">
        <v>343.7</v>
      </c>
      <c r="C33" s="20" t="s">
        <v>104</v>
      </c>
      <c r="D33" s="46">
        <v>0</v>
      </c>
      <c r="E33" s="46">
        <v>27344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27344</v>
      </c>
      <c r="O33" s="47">
        <f t="shared" si="1"/>
        <v>1.9846131514007839</v>
      </c>
      <c r="P33" s="9"/>
    </row>
    <row r="34" spans="1:16">
      <c r="A34" s="12"/>
      <c r="B34" s="25">
        <v>344.5</v>
      </c>
      <c r="C34" s="20" t="s">
        <v>105</v>
      </c>
      <c r="D34" s="46">
        <v>2361446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2361446</v>
      </c>
      <c r="O34" s="47">
        <f t="shared" si="1"/>
        <v>171.39250979822907</v>
      </c>
      <c r="P34" s="9"/>
    </row>
    <row r="35" spans="1:16">
      <c r="A35" s="12"/>
      <c r="B35" s="25">
        <v>344.9</v>
      </c>
      <c r="C35" s="20" t="s">
        <v>106</v>
      </c>
      <c r="D35" s="46">
        <v>657059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657059</v>
      </c>
      <c r="O35" s="47">
        <f t="shared" si="1"/>
        <v>47.68899695166207</v>
      </c>
      <c r="P35" s="9"/>
    </row>
    <row r="36" spans="1:16">
      <c r="A36" s="12"/>
      <c r="B36" s="25">
        <v>347.2</v>
      </c>
      <c r="C36" s="20" t="s">
        <v>43</v>
      </c>
      <c r="D36" s="46">
        <v>119398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119398</v>
      </c>
      <c r="O36" s="47">
        <f t="shared" si="1"/>
        <v>8.6658440992887211</v>
      </c>
      <c r="P36" s="9"/>
    </row>
    <row r="37" spans="1:16">
      <c r="A37" s="12"/>
      <c r="B37" s="25">
        <v>347.5</v>
      </c>
      <c r="C37" s="20" t="s">
        <v>87</v>
      </c>
      <c r="D37" s="46">
        <v>78297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78297</v>
      </c>
      <c r="O37" s="47">
        <f t="shared" ref="O37:O53" si="8">(N37/O$55)</f>
        <v>5.6827551168529542</v>
      </c>
      <c r="P37" s="9"/>
    </row>
    <row r="38" spans="1:16">
      <c r="A38" s="12"/>
      <c r="B38" s="25">
        <v>347.9</v>
      </c>
      <c r="C38" s="20" t="s">
        <v>88</v>
      </c>
      <c r="D38" s="46">
        <v>3005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3005</v>
      </c>
      <c r="O38" s="47">
        <f t="shared" si="8"/>
        <v>0.21810132094643636</v>
      </c>
      <c r="P38" s="9"/>
    </row>
    <row r="39" spans="1:16" ht="15.75">
      <c r="A39" s="29" t="s">
        <v>34</v>
      </c>
      <c r="B39" s="30"/>
      <c r="C39" s="31"/>
      <c r="D39" s="32">
        <f t="shared" ref="D39:M39" si="9">SUM(D40:D42)</f>
        <v>140161</v>
      </c>
      <c r="E39" s="32">
        <f t="shared" si="9"/>
        <v>140361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4" si="10">SUM(D39:M39)</f>
        <v>280522</v>
      </c>
      <c r="O39" s="45">
        <f t="shared" si="8"/>
        <v>20.360139352591087</v>
      </c>
      <c r="P39" s="10"/>
    </row>
    <row r="40" spans="1:16">
      <c r="A40" s="13"/>
      <c r="B40" s="39">
        <v>351.5</v>
      </c>
      <c r="C40" s="21" t="s">
        <v>89</v>
      </c>
      <c r="D40" s="46">
        <v>73639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73639</v>
      </c>
      <c r="O40" s="47">
        <f t="shared" si="8"/>
        <v>5.3446799245173464</v>
      </c>
      <c r="P40" s="9"/>
    </row>
    <row r="41" spans="1:16">
      <c r="A41" s="13"/>
      <c r="B41" s="39">
        <v>351.9</v>
      </c>
      <c r="C41" s="21" t="s">
        <v>107</v>
      </c>
      <c r="D41" s="46">
        <v>0</v>
      </c>
      <c r="E41" s="46">
        <v>140361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140361</v>
      </c>
      <c r="O41" s="47">
        <f t="shared" si="8"/>
        <v>10.187327623748004</v>
      </c>
      <c r="P41" s="9"/>
    </row>
    <row r="42" spans="1:16">
      <c r="A42" s="13"/>
      <c r="B42" s="39">
        <v>354</v>
      </c>
      <c r="C42" s="21" t="s">
        <v>48</v>
      </c>
      <c r="D42" s="46">
        <v>66522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66522</v>
      </c>
      <c r="O42" s="47">
        <f t="shared" si="8"/>
        <v>4.8281318043257366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SUM(D44:D50)</f>
        <v>550023</v>
      </c>
      <c r="E43" s="32">
        <f t="shared" si="11"/>
        <v>155001</v>
      </c>
      <c r="F43" s="32">
        <f t="shared" si="11"/>
        <v>876487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5596392</v>
      </c>
      <c r="L43" s="32">
        <f t="shared" si="11"/>
        <v>0</v>
      </c>
      <c r="M43" s="32">
        <f t="shared" si="11"/>
        <v>0</v>
      </c>
      <c r="N43" s="32">
        <f t="shared" si="10"/>
        <v>7177903</v>
      </c>
      <c r="O43" s="45">
        <f t="shared" si="8"/>
        <v>520.96842792858183</v>
      </c>
      <c r="P43" s="10"/>
    </row>
    <row r="44" spans="1:16">
      <c r="A44" s="12"/>
      <c r="B44" s="25">
        <v>361.1</v>
      </c>
      <c r="C44" s="20" t="s">
        <v>49</v>
      </c>
      <c r="D44" s="46">
        <v>107045</v>
      </c>
      <c r="E44" s="46">
        <v>41614</v>
      </c>
      <c r="F44" s="46">
        <v>4693</v>
      </c>
      <c r="G44" s="46">
        <v>0</v>
      </c>
      <c r="H44" s="46">
        <v>0</v>
      </c>
      <c r="I44" s="46">
        <v>0</v>
      </c>
      <c r="J44" s="46">
        <v>0</v>
      </c>
      <c r="K44" s="46">
        <v>497700</v>
      </c>
      <c r="L44" s="46">
        <v>0</v>
      </c>
      <c r="M44" s="46">
        <v>0</v>
      </c>
      <c r="N44" s="46">
        <f t="shared" si="10"/>
        <v>651052</v>
      </c>
      <c r="O44" s="47">
        <f t="shared" si="8"/>
        <v>47.253012048192772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3501736</v>
      </c>
      <c r="L45" s="46">
        <v>0</v>
      </c>
      <c r="M45" s="46">
        <v>0</v>
      </c>
      <c r="N45" s="46">
        <f t="shared" ref="N45:N50" si="12">SUM(D45:M45)</f>
        <v>3501736</v>
      </c>
      <c r="O45" s="47">
        <f t="shared" si="8"/>
        <v>254.15415880389025</v>
      </c>
      <c r="P45" s="9"/>
    </row>
    <row r="46" spans="1:16">
      <c r="A46" s="12"/>
      <c r="B46" s="25">
        <v>362</v>
      </c>
      <c r="C46" s="20" t="s">
        <v>52</v>
      </c>
      <c r="D46" s="46">
        <v>215143</v>
      </c>
      <c r="E46" s="46">
        <v>63681</v>
      </c>
      <c r="F46" s="46">
        <v>726554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1005378</v>
      </c>
      <c r="O46" s="47">
        <f t="shared" si="8"/>
        <v>72.96980693859777</v>
      </c>
      <c r="P46" s="9"/>
    </row>
    <row r="47" spans="1:16">
      <c r="A47" s="12"/>
      <c r="B47" s="25">
        <v>366</v>
      </c>
      <c r="C47" s="20" t="s">
        <v>53</v>
      </c>
      <c r="D47" s="46">
        <v>30873</v>
      </c>
      <c r="E47" s="46">
        <v>0</v>
      </c>
      <c r="F47" s="46">
        <v>145240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176113</v>
      </c>
      <c r="O47" s="47">
        <f t="shared" si="8"/>
        <v>12.782188996951662</v>
      </c>
      <c r="P47" s="9"/>
    </row>
    <row r="48" spans="1:16">
      <c r="A48" s="12"/>
      <c r="B48" s="25">
        <v>368</v>
      </c>
      <c r="C48" s="20" t="s">
        <v>54</v>
      </c>
      <c r="D48" s="46">
        <v>91409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1596956</v>
      </c>
      <c r="L48" s="46">
        <v>0</v>
      </c>
      <c r="M48" s="46">
        <v>0</v>
      </c>
      <c r="N48" s="46">
        <f t="shared" si="12"/>
        <v>1688365</v>
      </c>
      <c r="O48" s="47">
        <f t="shared" si="8"/>
        <v>122.54064450573378</v>
      </c>
      <c r="P48" s="9"/>
    </row>
    <row r="49" spans="1:119">
      <c r="A49" s="12"/>
      <c r="B49" s="25">
        <v>369.3</v>
      </c>
      <c r="C49" s="20" t="s">
        <v>73</v>
      </c>
      <c r="D49" s="46">
        <v>105553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105553</v>
      </c>
      <c r="O49" s="47">
        <f t="shared" si="8"/>
        <v>7.6609812744955725</v>
      </c>
      <c r="P49" s="9"/>
    </row>
    <row r="50" spans="1:119">
      <c r="A50" s="12"/>
      <c r="B50" s="25">
        <v>369.9</v>
      </c>
      <c r="C50" s="20" t="s">
        <v>55</v>
      </c>
      <c r="D50" s="46">
        <v>0</v>
      </c>
      <c r="E50" s="46">
        <v>49706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49706</v>
      </c>
      <c r="O50" s="47">
        <f t="shared" si="8"/>
        <v>3.6076353607199882</v>
      </c>
      <c r="P50" s="9"/>
    </row>
    <row r="51" spans="1:119" ht="15.75">
      <c r="A51" s="29" t="s">
        <v>35</v>
      </c>
      <c r="B51" s="30"/>
      <c r="C51" s="31"/>
      <c r="D51" s="32">
        <f t="shared" ref="D51:M51" si="13">SUM(D52:D52)</f>
        <v>308173</v>
      </c>
      <c r="E51" s="32">
        <f t="shared" si="13"/>
        <v>0</v>
      </c>
      <c r="F51" s="32">
        <f t="shared" si="13"/>
        <v>150000</v>
      </c>
      <c r="G51" s="32">
        <f t="shared" si="13"/>
        <v>85270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543443</v>
      </c>
      <c r="O51" s="45">
        <f t="shared" si="8"/>
        <v>39.442807374074611</v>
      </c>
      <c r="P51" s="9"/>
    </row>
    <row r="52" spans="1:119" ht="15.75" thickBot="1">
      <c r="A52" s="12"/>
      <c r="B52" s="25">
        <v>381</v>
      </c>
      <c r="C52" s="20" t="s">
        <v>56</v>
      </c>
      <c r="D52" s="46">
        <v>308173</v>
      </c>
      <c r="E52" s="46">
        <v>0</v>
      </c>
      <c r="F52" s="46">
        <v>150000</v>
      </c>
      <c r="G52" s="46">
        <v>85270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543443</v>
      </c>
      <c r="O52" s="47">
        <f t="shared" si="8"/>
        <v>39.442807374074611</v>
      </c>
      <c r="P52" s="9"/>
    </row>
    <row r="53" spans="1:119" ht="16.5" thickBot="1">
      <c r="A53" s="14" t="s">
        <v>44</v>
      </c>
      <c r="B53" s="23"/>
      <c r="C53" s="22"/>
      <c r="D53" s="15">
        <f t="shared" ref="D53:M53" si="14">SUM(D5,D15,D19,D27,D39,D43,D51)</f>
        <v>16348271</v>
      </c>
      <c r="E53" s="15">
        <f t="shared" si="14"/>
        <v>2688122</v>
      </c>
      <c r="F53" s="15">
        <f t="shared" si="14"/>
        <v>1026487</v>
      </c>
      <c r="G53" s="15">
        <f t="shared" si="14"/>
        <v>85270</v>
      </c>
      <c r="H53" s="15">
        <f t="shared" si="14"/>
        <v>0</v>
      </c>
      <c r="I53" s="15">
        <f t="shared" si="14"/>
        <v>0</v>
      </c>
      <c r="J53" s="15">
        <f t="shared" si="14"/>
        <v>0</v>
      </c>
      <c r="K53" s="15">
        <f t="shared" si="14"/>
        <v>5596392</v>
      </c>
      <c r="L53" s="15">
        <f t="shared" si="14"/>
        <v>0</v>
      </c>
      <c r="M53" s="15">
        <f t="shared" si="14"/>
        <v>0</v>
      </c>
      <c r="N53" s="15">
        <f>SUM(D53:M53)</f>
        <v>25744542</v>
      </c>
      <c r="O53" s="38">
        <f t="shared" si="8"/>
        <v>1868.5253302366091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108</v>
      </c>
      <c r="M55" s="48"/>
      <c r="N55" s="48"/>
      <c r="O55" s="43">
        <v>13778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8287174</v>
      </c>
      <c r="E5" s="27">
        <f t="shared" si="0"/>
        <v>1517692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9804866</v>
      </c>
      <c r="O5" s="33">
        <f t="shared" ref="O5:O52" si="1">(N5/O$54)</f>
        <v>722.22053624042428</v>
      </c>
      <c r="P5" s="6"/>
    </row>
    <row r="6" spans="1:133">
      <c r="A6" s="12"/>
      <c r="B6" s="25">
        <v>311</v>
      </c>
      <c r="C6" s="20" t="s">
        <v>2</v>
      </c>
      <c r="D6" s="46">
        <v>5625840</v>
      </c>
      <c r="E6" s="46">
        <v>1081767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6707607</v>
      </c>
      <c r="O6" s="47">
        <f t="shared" si="1"/>
        <v>494.07829994107249</v>
      </c>
      <c r="P6" s="9"/>
    </row>
    <row r="7" spans="1:133">
      <c r="A7" s="12"/>
      <c r="B7" s="25">
        <v>314.10000000000002</v>
      </c>
      <c r="C7" s="20" t="s">
        <v>10</v>
      </c>
      <c r="D7" s="46">
        <v>1166162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1166162</v>
      </c>
      <c r="O7" s="47">
        <f t="shared" si="1"/>
        <v>85.8987919858574</v>
      </c>
      <c r="P7" s="9"/>
    </row>
    <row r="8" spans="1:133">
      <c r="A8" s="12"/>
      <c r="B8" s="25">
        <v>314.3</v>
      </c>
      <c r="C8" s="20" t="s">
        <v>11</v>
      </c>
      <c r="D8" s="46">
        <v>149772</v>
      </c>
      <c r="E8" s="46">
        <v>435925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585697</v>
      </c>
      <c r="O8" s="47">
        <f t="shared" si="1"/>
        <v>43.142088980553922</v>
      </c>
      <c r="P8" s="9"/>
    </row>
    <row r="9" spans="1:133">
      <c r="A9" s="12"/>
      <c r="B9" s="25">
        <v>314.39999999999998</v>
      </c>
      <c r="C9" s="20" t="s">
        <v>12</v>
      </c>
      <c r="D9" s="46">
        <v>48242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48242</v>
      </c>
      <c r="O9" s="47">
        <f t="shared" si="1"/>
        <v>3.5534767236299354</v>
      </c>
      <c r="P9" s="9"/>
    </row>
    <row r="10" spans="1:133">
      <c r="A10" s="12"/>
      <c r="B10" s="25">
        <v>315</v>
      </c>
      <c r="C10" s="20" t="s">
        <v>13</v>
      </c>
      <c r="D10" s="46">
        <v>656298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656298</v>
      </c>
      <c r="O10" s="47">
        <f t="shared" si="1"/>
        <v>48.342516205067767</v>
      </c>
      <c r="P10" s="9"/>
    </row>
    <row r="11" spans="1:133">
      <c r="A11" s="12"/>
      <c r="B11" s="25">
        <v>316</v>
      </c>
      <c r="C11" s="20" t="s">
        <v>14</v>
      </c>
      <c r="D11" s="46">
        <v>631305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631305</v>
      </c>
      <c r="O11" s="47">
        <f t="shared" si="1"/>
        <v>46.501546847377725</v>
      </c>
      <c r="P11" s="9"/>
    </row>
    <row r="12" spans="1:133">
      <c r="A12" s="12"/>
      <c r="B12" s="25">
        <v>319</v>
      </c>
      <c r="C12" s="20" t="s">
        <v>77</v>
      </c>
      <c r="D12" s="46">
        <v>9555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9555</v>
      </c>
      <c r="O12" s="47">
        <f t="shared" si="1"/>
        <v>0.70381555686505604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1715134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1715134</v>
      </c>
      <c r="O13" s="45">
        <f t="shared" si="1"/>
        <v>126.33573954036535</v>
      </c>
      <c r="P13" s="10"/>
    </row>
    <row r="14" spans="1:133">
      <c r="A14" s="12"/>
      <c r="B14" s="25">
        <v>322</v>
      </c>
      <c r="C14" s="20" t="s">
        <v>0</v>
      </c>
      <c r="D14" s="46">
        <v>624697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624697</v>
      </c>
      <c r="O14" s="47">
        <f t="shared" si="1"/>
        <v>46.014805539186803</v>
      </c>
      <c r="P14" s="9"/>
    </row>
    <row r="15" spans="1:133">
      <c r="A15" s="12"/>
      <c r="B15" s="25">
        <v>323.10000000000002</v>
      </c>
      <c r="C15" s="20" t="s">
        <v>16</v>
      </c>
      <c r="D15" s="46">
        <v>1018050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1018050</v>
      </c>
      <c r="O15" s="47">
        <f t="shared" si="1"/>
        <v>74.988951090159105</v>
      </c>
      <c r="P15" s="9"/>
    </row>
    <row r="16" spans="1:133">
      <c r="A16" s="12"/>
      <c r="B16" s="25">
        <v>323.39999999999998</v>
      </c>
      <c r="C16" s="20" t="s">
        <v>67</v>
      </c>
      <c r="D16" s="46">
        <v>29865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29865</v>
      </c>
      <c r="O16" s="47">
        <f t="shared" si="1"/>
        <v>2.1998379493223337</v>
      </c>
      <c r="P16" s="9"/>
    </row>
    <row r="17" spans="1:16">
      <c r="A17" s="12"/>
      <c r="B17" s="25">
        <v>329</v>
      </c>
      <c r="C17" s="20" t="s">
        <v>17</v>
      </c>
      <c r="D17" s="46">
        <v>42522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42522</v>
      </c>
      <c r="O17" s="47">
        <f t="shared" si="1"/>
        <v>3.1321449616971124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SUM(D19:D25)</f>
        <v>1320645</v>
      </c>
      <c r="E18" s="32">
        <f t="shared" si="5"/>
        <v>888768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2209413</v>
      </c>
      <c r="O18" s="45">
        <f t="shared" si="1"/>
        <v>162.74403358868591</v>
      </c>
      <c r="P18" s="10"/>
    </row>
    <row r="19" spans="1:16">
      <c r="A19" s="12"/>
      <c r="B19" s="25">
        <v>331.39</v>
      </c>
      <c r="C19" s="20" t="s">
        <v>70</v>
      </c>
      <c r="D19" s="46">
        <v>0</v>
      </c>
      <c r="E19" s="46">
        <v>346104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346104</v>
      </c>
      <c r="O19" s="47">
        <f t="shared" si="1"/>
        <v>25.493812610489098</v>
      </c>
      <c r="P19" s="9"/>
    </row>
    <row r="20" spans="1:16">
      <c r="A20" s="12"/>
      <c r="B20" s="25">
        <v>335.12</v>
      </c>
      <c r="C20" s="20" t="s">
        <v>21</v>
      </c>
      <c r="D20" s="46">
        <v>359120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359120</v>
      </c>
      <c r="O20" s="47">
        <f t="shared" si="1"/>
        <v>26.452563347083089</v>
      </c>
      <c r="P20" s="9"/>
    </row>
    <row r="21" spans="1:16">
      <c r="A21" s="12"/>
      <c r="B21" s="25">
        <v>335.15</v>
      </c>
      <c r="C21" s="20" t="s">
        <v>22</v>
      </c>
      <c r="D21" s="46">
        <v>13794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13794</v>
      </c>
      <c r="O21" s="47">
        <f t="shared" si="1"/>
        <v>1.0160577489687683</v>
      </c>
      <c r="P21" s="9"/>
    </row>
    <row r="22" spans="1:16">
      <c r="A22" s="12"/>
      <c r="B22" s="25">
        <v>335.18</v>
      </c>
      <c r="C22" s="20" t="s">
        <v>23</v>
      </c>
      <c r="D22" s="46">
        <v>754768</v>
      </c>
      <c r="E22" s="46">
        <v>403874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1158642</v>
      </c>
      <c r="O22" s="47">
        <f t="shared" si="1"/>
        <v>85.344873305833829</v>
      </c>
      <c r="P22" s="9"/>
    </row>
    <row r="23" spans="1:16">
      <c r="A23" s="12"/>
      <c r="B23" s="25">
        <v>335.19</v>
      </c>
      <c r="C23" s="20" t="s">
        <v>85</v>
      </c>
      <c r="D23" s="46">
        <v>177721</v>
      </c>
      <c r="E23" s="46">
        <v>68853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246574</v>
      </c>
      <c r="O23" s="47">
        <f t="shared" si="1"/>
        <v>18.162492634060108</v>
      </c>
      <c r="P23" s="9"/>
    </row>
    <row r="24" spans="1:16">
      <c r="A24" s="12"/>
      <c r="B24" s="25">
        <v>337.1</v>
      </c>
      <c r="C24" s="20" t="s">
        <v>80</v>
      </c>
      <c r="D24" s="46">
        <v>0</v>
      </c>
      <c r="E24" s="46">
        <v>69937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69937</v>
      </c>
      <c r="O24" s="47">
        <f t="shared" si="1"/>
        <v>5.1515173836181498</v>
      </c>
      <c r="P24" s="9"/>
    </row>
    <row r="25" spans="1:16">
      <c r="A25" s="12"/>
      <c r="B25" s="25">
        <v>338</v>
      </c>
      <c r="C25" s="20" t="s">
        <v>28</v>
      </c>
      <c r="D25" s="46">
        <v>15242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15242</v>
      </c>
      <c r="O25" s="47">
        <f t="shared" si="1"/>
        <v>1.1227165586328816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SUM(D27:D36)</f>
        <v>4065036</v>
      </c>
      <c r="E26" s="32">
        <f t="shared" si="6"/>
        <v>24000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4089036</v>
      </c>
      <c r="O26" s="45">
        <f t="shared" si="1"/>
        <v>301.19593400117856</v>
      </c>
      <c r="P26" s="10"/>
    </row>
    <row r="27" spans="1:16">
      <c r="A27" s="12"/>
      <c r="B27" s="25">
        <v>341.3</v>
      </c>
      <c r="C27" s="20" t="s">
        <v>37</v>
      </c>
      <c r="D27" s="46">
        <v>51521</v>
      </c>
      <c r="E27" s="46">
        <v>24000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7">SUM(D27:M27)</f>
        <v>75521</v>
      </c>
      <c r="O27" s="47">
        <f t="shared" si="1"/>
        <v>5.5628314672952266</v>
      </c>
      <c r="P27" s="9"/>
    </row>
    <row r="28" spans="1:16">
      <c r="A28" s="12"/>
      <c r="B28" s="25">
        <v>341.9</v>
      </c>
      <c r="C28" s="20" t="s">
        <v>38</v>
      </c>
      <c r="D28" s="46">
        <v>215759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215759</v>
      </c>
      <c r="O28" s="47">
        <f t="shared" si="1"/>
        <v>15.892678255745434</v>
      </c>
      <c r="P28" s="9"/>
    </row>
    <row r="29" spans="1:16">
      <c r="A29" s="12"/>
      <c r="B29" s="25">
        <v>342.1</v>
      </c>
      <c r="C29" s="20" t="s">
        <v>39</v>
      </c>
      <c r="D29" s="46">
        <v>39583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39583</v>
      </c>
      <c r="O29" s="47">
        <f t="shared" si="1"/>
        <v>2.9156599882144962</v>
      </c>
      <c r="P29" s="9"/>
    </row>
    <row r="30" spans="1:16">
      <c r="A30" s="12"/>
      <c r="B30" s="25">
        <v>342.9</v>
      </c>
      <c r="C30" s="20" t="s">
        <v>72</v>
      </c>
      <c r="D30" s="46">
        <v>29779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29779</v>
      </c>
      <c r="O30" s="47">
        <f t="shared" si="1"/>
        <v>2.1935032410135533</v>
      </c>
      <c r="P30" s="9"/>
    </row>
    <row r="31" spans="1:16">
      <c r="A31" s="12"/>
      <c r="B31" s="25">
        <v>343.4</v>
      </c>
      <c r="C31" s="20" t="s">
        <v>40</v>
      </c>
      <c r="D31" s="46">
        <v>524590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524590</v>
      </c>
      <c r="O31" s="47">
        <f t="shared" si="1"/>
        <v>38.640984089569827</v>
      </c>
      <c r="P31" s="9"/>
    </row>
    <row r="32" spans="1:16">
      <c r="A32" s="12"/>
      <c r="B32" s="25">
        <v>344.5</v>
      </c>
      <c r="C32" s="20" t="s">
        <v>42</v>
      </c>
      <c r="D32" s="46">
        <v>2297333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2297333</v>
      </c>
      <c r="O32" s="47">
        <f t="shared" si="1"/>
        <v>169.22016794342957</v>
      </c>
      <c r="P32" s="9"/>
    </row>
    <row r="33" spans="1:16">
      <c r="A33" s="12"/>
      <c r="B33" s="25">
        <v>344.9</v>
      </c>
      <c r="C33" s="20" t="s">
        <v>86</v>
      </c>
      <c r="D33" s="46">
        <v>672847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672847</v>
      </c>
      <c r="O33" s="47">
        <f t="shared" si="1"/>
        <v>49.561505598114323</v>
      </c>
      <c r="P33" s="9"/>
    </row>
    <row r="34" spans="1:16">
      <c r="A34" s="12"/>
      <c r="B34" s="25">
        <v>347.2</v>
      </c>
      <c r="C34" s="20" t="s">
        <v>43</v>
      </c>
      <c r="D34" s="46">
        <v>177145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177145</v>
      </c>
      <c r="O34" s="47">
        <f t="shared" si="1"/>
        <v>13.048394225103124</v>
      </c>
      <c r="P34" s="9"/>
    </row>
    <row r="35" spans="1:16">
      <c r="A35" s="12"/>
      <c r="B35" s="25">
        <v>347.5</v>
      </c>
      <c r="C35" s="20" t="s">
        <v>87</v>
      </c>
      <c r="D35" s="46">
        <v>52779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52779</v>
      </c>
      <c r="O35" s="47">
        <f t="shared" si="1"/>
        <v>3.8876694166175603</v>
      </c>
      <c r="P35" s="9"/>
    </row>
    <row r="36" spans="1:16">
      <c r="A36" s="12"/>
      <c r="B36" s="25">
        <v>347.9</v>
      </c>
      <c r="C36" s="20" t="s">
        <v>88</v>
      </c>
      <c r="D36" s="46">
        <v>3700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3700</v>
      </c>
      <c r="O36" s="47">
        <f t="shared" si="1"/>
        <v>0.27253977607542723</v>
      </c>
      <c r="P36" s="9"/>
    </row>
    <row r="37" spans="1:16" ht="15.75">
      <c r="A37" s="29" t="s">
        <v>34</v>
      </c>
      <c r="B37" s="30"/>
      <c r="C37" s="31"/>
      <c r="D37" s="32">
        <f t="shared" ref="D37:M37" si="8">SUM(D38:D40)</f>
        <v>187560</v>
      </c>
      <c r="E37" s="32">
        <f t="shared" si="8"/>
        <v>1756708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2" si="9">SUM(D37:M37)</f>
        <v>1944268</v>
      </c>
      <c r="O37" s="45">
        <f t="shared" si="1"/>
        <v>143.21361225692399</v>
      </c>
      <c r="P37" s="10"/>
    </row>
    <row r="38" spans="1:16">
      <c r="A38" s="13"/>
      <c r="B38" s="39">
        <v>351.5</v>
      </c>
      <c r="C38" s="21" t="s">
        <v>89</v>
      </c>
      <c r="D38" s="46">
        <v>111280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111280</v>
      </c>
      <c r="O38" s="47">
        <f t="shared" si="1"/>
        <v>8.1968179139658215</v>
      </c>
      <c r="P38" s="9"/>
    </row>
    <row r="39" spans="1:16">
      <c r="A39" s="13"/>
      <c r="B39" s="39">
        <v>351.9</v>
      </c>
      <c r="C39" s="21" t="s">
        <v>90</v>
      </c>
      <c r="D39" s="46">
        <v>0</v>
      </c>
      <c r="E39" s="46">
        <v>1756708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1756708</v>
      </c>
      <c r="O39" s="47">
        <f t="shared" si="1"/>
        <v>129.39805539186801</v>
      </c>
      <c r="P39" s="9"/>
    </row>
    <row r="40" spans="1:16">
      <c r="A40" s="13"/>
      <c r="B40" s="39">
        <v>354</v>
      </c>
      <c r="C40" s="21" t="s">
        <v>48</v>
      </c>
      <c r="D40" s="46">
        <v>76280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76280</v>
      </c>
      <c r="O40" s="47">
        <f t="shared" si="1"/>
        <v>5.6187389510901591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SUM(D42:D49)</f>
        <v>621805</v>
      </c>
      <c r="E41" s="32">
        <f t="shared" si="10"/>
        <v>130993</v>
      </c>
      <c r="F41" s="32">
        <f t="shared" si="10"/>
        <v>893283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5782149</v>
      </c>
      <c r="L41" s="32">
        <f t="shared" si="10"/>
        <v>0</v>
      </c>
      <c r="M41" s="32">
        <f t="shared" si="10"/>
        <v>0</v>
      </c>
      <c r="N41" s="32">
        <f t="shared" si="9"/>
        <v>7428230</v>
      </c>
      <c r="O41" s="45">
        <f t="shared" si="1"/>
        <v>547.15895698291104</v>
      </c>
      <c r="P41" s="10"/>
    </row>
    <row r="42" spans="1:16">
      <c r="A42" s="12"/>
      <c r="B42" s="25">
        <v>361.1</v>
      </c>
      <c r="C42" s="20" t="s">
        <v>49</v>
      </c>
      <c r="D42" s="46">
        <v>129365</v>
      </c>
      <c r="E42" s="46">
        <v>51397</v>
      </c>
      <c r="F42" s="46">
        <v>311</v>
      </c>
      <c r="G42" s="46">
        <v>0</v>
      </c>
      <c r="H42" s="46">
        <v>0</v>
      </c>
      <c r="I42" s="46">
        <v>0</v>
      </c>
      <c r="J42" s="46">
        <v>0</v>
      </c>
      <c r="K42" s="46">
        <v>438108</v>
      </c>
      <c r="L42" s="46">
        <v>0</v>
      </c>
      <c r="M42" s="46">
        <v>0</v>
      </c>
      <c r="N42" s="46">
        <f t="shared" si="9"/>
        <v>619181</v>
      </c>
      <c r="O42" s="47">
        <f t="shared" si="1"/>
        <v>45.608500294637594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3436380</v>
      </c>
      <c r="L43" s="46">
        <v>0</v>
      </c>
      <c r="M43" s="46">
        <v>0</v>
      </c>
      <c r="N43" s="46">
        <f t="shared" ref="N43:N49" si="11">SUM(D43:M43)</f>
        <v>3436380</v>
      </c>
      <c r="O43" s="47">
        <f t="shared" si="1"/>
        <v>253.12168532704774</v>
      </c>
      <c r="P43" s="9"/>
    </row>
    <row r="44" spans="1:16">
      <c r="A44" s="12"/>
      <c r="B44" s="25">
        <v>362</v>
      </c>
      <c r="C44" s="20" t="s">
        <v>52</v>
      </c>
      <c r="D44" s="46">
        <v>196834</v>
      </c>
      <c r="E44" s="46">
        <v>31149</v>
      </c>
      <c r="F44" s="46">
        <v>750054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978037</v>
      </c>
      <c r="O44" s="47">
        <f t="shared" si="1"/>
        <v>72.041617560400709</v>
      </c>
      <c r="P44" s="9"/>
    </row>
    <row r="45" spans="1:16">
      <c r="A45" s="12"/>
      <c r="B45" s="25">
        <v>365</v>
      </c>
      <c r="C45" s="20" t="s">
        <v>91</v>
      </c>
      <c r="D45" s="46">
        <v>23955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23955</v>
      </c>
      <c r="O45" s="47">
        <f t="shared" si="1"/>
        <v>1.764510901591043</v>
      </c>
      <c r="P45" s="9"/>
    </row>
    <row r="46" spans="1:16">
      <c r="A46" s="12"/>
      <c r="B46" s="25">
        <v>366</v>
      </c>
      <c r="C46" s="20" t="s">
        <v>53</v>
      </c>
      <c r="D46" s="46">
        <v>47929</v>
      </c>
      <c r="E46" s="46">
        <v>0</v>
      </c>
      <c r="F46" s="46">
        <v>142918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190847</v>
      </c>
      <c r="O46" s="47">
        <f t="shared" si="1"/>
        <v>14.057675309369476</v>
      </c>
      <c r="P46" s="9"/>
    </row>
    <row r="47" spans="1:16">
      <c r="A47" s="12"/>
      <c r="B47" s="25">
        <v>368</v>
      </c>
      <c r="C47" s="20" t="s">
        <v>54</v>
      </c>
      <c r="D47" s="46">
        <v>84837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1907661</v>
      </c>
      <c r="L47" s="46">
        <v>0</v>
      </c>
      <c r="M47" s="46">
        <v>0</v>
      </c>
      <c r="N47" s="46">
        <f t="shared" si="11"/>
        <v>1992498</v>
      </c>
      <c r="O47" s="47">
        <f t="shared" si="1"/>
        <v>146.76620506776663</v>
      </c>
      <c r="P47" s="9"/>
    </row>
    <row r="48" spans="1:16">
      <c r="A48" s="12"/>
      <c r="B48" s="25">
        <v>369.3</v>
      </c>
      <c r="C48" s="20" t="s">
        <v>73</v>
      </c>
      <c r="D48" s="46">
        <v>48051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48051</v>
      </c>
      <c r="O48" s="47">
        <f t="shared" si="1"/>
        <v>3.539407778432528</v>
      </c>
      <c r="P48" s="9"/>
    </row>
    <row r="49" spans="1:119">
      <c r="A49" s="12"/>
      <c r="B49" s="25">
        <v>369.9</v>
      </c>
      <c r="C49" s="20" t="s">
        <v>55</v>
      </c>
      <c r="D49" s="46">
        <v>90834</v>
      </c>
      <c r="E49" s="46">
        <v>48447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139281</v>
      </c>
      <c r="O49" s="47">
        <f t="shared" si="1"/>
        <v>10.259354743665291</v>
      </c>
      <c r="P49" s="9"/>
    </row>
    <row r="50" spans="1:119" ht="15.75">
      <c r="A50" s="29" t="s">
        <v>35</v>
      </c>
      <c r="B50" s="30"/>
      <c r="C50" s="31"/>
      <c r="D50" s="32">
        <f t="shared" ref="D50:M50" si="12">SUM(D51:D51)</f>
        <v>300000</v>
      </c>
      <c r="E50" s="32">
        <f t="shared" si="12"/>
        <v>0</v>
      </c>
      <c r="F50" s="32">
        <f t="shared" si="12"/>
        <v>682550</v>
      </c>
      <c r="G50" s="32">
        <f t="shared" si="12"/>
        <v>1376582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2359132</v>
      </c>
      <c r="O50" s="45">
        <f t="shared" si="1"/>
        <v>173.77224513847966</v>
      </c>
      <c r="P50" s="9"/>
    </row>
    <row r="51" spans="1:119" ht="15.75" thickBot="1">
      <c r="A51" s="12"/>
      <c r="B51" s="25">
        <v>381</v>
      </c>
      <c r="C51" s="20" t="s">
        <v>56</v>
      </c>
      <c r="D51" s="46">
        <v>300000</v>
      </c>
      <c r="E51" s="46">
        <v>0</v>
      </c>
      <c r="F51" s="46">
        <v>682550</v>
      </c>
      <c r="G51" s="46">
        <v>1376582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2359132</v>
      </c>
      <c r="O51" s="47">
        <f t="shared" si="1"/>
        <v>173.77224513847966</v>
      </c>
      <c r="P51" s="9"/>
    </row>
    <row r="52" spans="1:119" ht="16.5" thickBot="1">
      <c r="A52" s="14" t="s">
        <v>44</v>
      </c>
      <c r="B52" s="23"/>
      <c r="C52" s="22"/>
      <c r="D52" s="15">
        <f t="shared" ref="D52:M52" si="13">SUM(D5,D13,D18,D26,D37,D41,D50)</f>
        <v>16497354</v>
      </c>
      <c r="E52" s="15">
        <f t="shared" si="13"/>
        <v>4318161</v>
      </c>
      <c r="F52" s="15">
        <f t="shared" si="13"/>
        <v>1575833</v>
      </c>
      <c r="G52" s="15">
        <f t="shared" si="13"/>
        <v>1376582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5782149</v>
      </c>
      <c r="L52" s="15">
        <f t="shared" si="13"/>
        <v>0</v>
      </c>
      <c r="M52" s="15">
        <f t="shared" si="13"/>
        <v>0</v>
      </c>
      <c r="N52" s="15">
        <f>SUM(D52:M52)</f>
        <v>29550079</v>
      </c>
      <c r="O52" s="38">
        <f t="shared" si="1"/>
        <v>2176.6410577489687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92</v>
      </c>
      <c r="M54" s="48"/>
      <c r="N54" s="48"/>
      <c r="O54" s="43">
        <v>13576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8469967</v>
      </c>
      <c r="E5" s="27">
        <f t="shared" si="0"/>
        <v>1292225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9762192</v>
      </c>
      <c r="O5" s="33">
        <f t="shared" ref="O5:O36" si="1">(N5/O$57)</f>
        <v>789.62970152875516</v>
      </c>
      <c r="P5" s="6"/>
    </row>
    <row r="6" spans="1:133">
      <c r="A6" s="12"/>
      <c r="B6" s="25">
        <v>311</v>
      </c>
      <c r="C6" s="20" t="s">
        <v>2</v>
      </c>
      <c r="D6" s="46">
        <v>5822401</v>
      </c>
      <c r="E6" s="46">
        <v>1292225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7114626</v>
      </c>
      <c r="O6" s="47">
        <f t="shared" si="1"/>
        <v>575.47731133220088</v>
      </c>
      <c r="P6" s="9"/>
    </row>
    <row r="7" spans="1:133">
      <c r="A7" s="12"/>
      <c r="B7" s="25">
        <v>314.10000000000002</v>
      </c>
      <c r="C7" s="20" t="s">
        <v>10</v>
      </c>
      <c r="D7" s="46">
        <v>1136433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1136433</v>
      </c>
      <c r="O7" s="47">
        <f t="shared" si="1"/>
        <v>91.922106284882304</v>
      </c>
      <c r="P7" s="9"/>
    </row>
    <row r="8" spans="1:133">
      <c r="A8" s="12"/>
      <c r="B8" s="25">
        <v>314.3</v>
      </c>
      <c r="C8" s="20" t="s">
        <v>11</v>
      </c>
      <c r="D8" s="46">
        <v>162949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162949</v>
      </c>
      <c r="O8" s="47">
        <f t="shared" si="1"/>
        <v>13.180376931165574</v>
      </c>
      <c r="P8" s="9"/>
    </row>
    <row r="9" spans="1:133">
      <c r="A9" s="12"/>
      <c r="B9" s="25">
        <v>314.39999999999998</v>
      </c>
      <c r="C9" s="20" t="s">
        <v>12</v>
      </c>
      <c r="D9" s="46">
        <v>40977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40977</v>
      </c>
      <c r="O9" s="47">
        <f t="shared" si="1"/>
        <v>3.3144867750545983</v>
      </c>
      <c r="P9" s="9"/>
    </row>
    <row r="10" spans="1:133">
      <c r="A10" s="12"/>
      <c r="B10" s="25">
        <v>315</v>
      </c>
      <c r="C10" s="20" t="s">
        <v>13</v>
      </c>
      <c r="D10" s="46">
        <v>701153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701153</v>
      </c>
      <c r="O10" s="47">
        <f t="shared" si="1"/>
        <v>56.713823505621612</v>
      </c>
      <c r="P10" s="9"/>
    </row>
    <row r="11" spans="1:133">
      <c r="A11" s="12"/>
      <c r="B11" s="25">
        <v>316</v>
      </c>
      <c r="C11" s="20" t="s">
        <v>14</v>
      </c>
      <c r="D11" s="46">
        <v>586979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586979</v>
      </c>
      <c r="O11" s="47">
        <f t="shared" si="1"/>
        <v>47.478686402976621</v>
      </c>
      <c r="P11" s="9"/>
    </row>
    <row r="12" spans="1:133">
      <c r="A12" s="12"/>
      <c r="B12" s="25">
        <v>319</v>
      </c>
      <c r="C12" s="20" t="s">
        <v>77</v>
      </c>
      <c r="D12" s="46">
        <v>19075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19075</v>
      </c>
      <c r="O12" s="47">
        <f t="shared" si="1"/>
        <v>1.5429102968535144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2037141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2037141</v>
      </c>
      <c r="O13" s="45">
        <f t="shared" si="1"/>
        <v>164.77723853433633</v>
      </c>
      <c r="P13" s="10"/>
    </row>
    <row r="14" spans="1:133">
      <c r="A14" s="12"/>
      <c r="B14" s="25">
        <v>322</v>
      </c>
      <c r="C14" s="20" t="s">
        <v>0</v>
      </c>
      <c r="D14" s="46">
        <v>922667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922667</v>
      </c>
      <c r="O14" s="47">
        <f t="shared" si="1"/>
        <v>74.631319259079518</v>
      </c>
      <c r="P14" s="9"/>
    </row>
    <row r="15" spans="1:133">
      <c r="A15" s="12"/>
      <c r="B15" s="25">
        <v>323.10000000000002</v>
      </c>
      <c r="C15" s="20" t="s">
        <v>16</v>
      </c>
      <c r="D15" s="46">
        <v>1036304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1036304</v>
      </c>
      <c r="O15" s="47">
        <f t="shared" si="1"/>
        <v>83.823020302515573</v>
      </c>
      <c r="P15" s="9"/>
    </row>
    <row r="16" spans="1:133">
      <c r="A16" s="12"/>
      <c r="B16" s="25">
        <v>323.39999999999998</v>
      </c>
      <c r="C16" s="20" t="s">
        <v>67</v>
      </c>
      <c r="D16" s="46">
        <v>30013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30013</v>
      </c>
      <c r="O16" s="47">
        <f t="shared" si="1"/>
        <v>2.4276470112432258</v>
      </c>
      <c r="P16" s="9"/>
    </row>
    <row r="17" spans="1:16">
      <c r="A17" s="12"/>
      <c r="B17" s="25">
        <v>323.89999999999998</v>
      </c>
      <c r="C17" s="20" t="s">
        <v>78</v>
      </c>
      <c r="D17" s="46">
        <v>6833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6833</v>
      </c>
      <c r="O17" s="47">
        <f t="shared" si="1"/>
        <v>0.55269756531586189</v>
      </c>
      <c r="P17" s="9"/>
    </row>
    <row r="18" spans="1:16">
      <c r="A18" s="12"/>
      <c r="B18" s="25">
        <v>329</v>
      </c>
      <c r="C18" s="20" t="s">
        <v>17</v>
      </c>
      <c r="D18" s="46">
        <v>41324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41324</v>
      </c>
      <c r="O18" s="47">
        <f t="shared" si="1"/>
        <v>3.3425543961821562</v>
      </c>
      <c r="P18" s="9"/>
    </row>
    <row r="19" spans="1:16" ht="15.75">
      <c r="A19" s="29" t="s">
        <v>18</v>
      </c>
      <c r="B19" s="30"/>
      <c r="C19" s="31"/>
      <c r="D19" s="32">
        <f t="shared" ref="D19:M19" si="5">SUM(D20:D30)</f>
        <v>1230477</v>
      </c>
      <c r="E19" s="32">
        <f t="shared" si="5"/>
        <v>1451559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2682036</v>
      </c>
      <c r="O19" s="45">
        <f t="shared" si="1"/>
        <v>216.94054841057996</v>
      </c>
      <c r="P19" s="10"/>
    </row>
    <row r="20" spans="1:16">
      <c r="A20" s="12"/>
      <c r="B20" s="25">
        <v>331.1</v>
      </c>
      <c r="C20" s="20" t="s">
        <v>68</v>
      </c>
      <c r="D20" s="46">
        <v>21859</v>
      </c>
      <c r="E20" s="46">
        <v>128759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150618</v>
      </c>
      <c r="O20" s="47">
        <f t="shared" si="1"/>
        <v>12.182965299684543</v>
      </c>
      <c r="P20" s="9"/>
    </row>
    <row r="21" spans="1:16">
      <c r="A21" s="12"/>
      <c r="B21" s="25">
        <v>331.2</v>
      </c>
      <c r="C21" s="20" t="s">
        <v>69</v>
      </c>
      <c r="D21" s="46">
        <v>0</v>
      </c>
      <c r="E21" s="46">
        <v>4132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4132</v>
      </c>
      <c r="O21" s="47">
        <f t="shared" si="1"/>
        <v>0.33422308501172854</v>
      </c>
      <c r="P21" s="9"/>
    </row>
    <row r="22" spans="1:16">
      <c r="A22" s="12"/>
      <c r="B22" s="25">
        <v>331.39</v>
      </c>
      <c r="C22" s="20" t="s">
        <v>70</v>
      </c>
      <c r="D22" s="46">
        <v>0</v>
      </c>
      <c r="E22" s="46">
        <v>69909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69909</v>
      </c>
      <c r="O22" s="47">
        <f t="shared" si="1"/>
        <v>5.6546954622664405</v>
      </c>
      <c r="P22" s="9"/>
    </row>
    <row r="23" spans="1:16">
      <c r="A23" s="12"/>
      <c r="B23" s="25">
        <v>334.1</v>
      </c>
      <c r="C23" s="20" t="s">
        <v>79</v>
      </c>
      <c r="D23" s="46">
        <v>0</v>
      </c>
      <c r="E23" s="46">
        <v>9863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9863</v>
      </c>
      <c r="O23" s="47">
        <f t="shared" si="1"/>
        <v>0.7977837094556337</v>
      </c>
      <c r="P23" s="9"/>
    </row>
    <row r="24" spans="1:16">
      <c r="A24" s="12"/>
      <c r="B24" s="25">
        <v>334.36</v>
      </c>
      <c r="C24" s="20" t="s">
        <v>19</v>
      </c>
      <c r="D24" s="46">
        <v>0</v>
      </c>
      <c r="E24" s="46">
        <v>579098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579098</v>
      </c>
      <c r="O24" s="47">
        <f t="shared" si="1"/>
        <v>46.841219768664565</v>
      </c>
      <c r="P24" s="9"/>
    </row>
    <row r="25" spans="1:16">
      <c r="A25" s="12"/>
      <c r="B25" s="25">
        <v>335.12</v>
      </c>
      <c r="C25" s="20" t="s">
        <v>21</v>
      </c>
      <c r="D25" s="46">
        <v>534300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534300</v>
      </c>
      <c r="O25" s="47">
        <f t="shared" si="1"/>
        <v>43.217665615141954</v>
      </c>
      <c r="P25" s="9"/>
    </row>
    <row r="26" spans="1:16">
      <c r="A26" s="12"/>
      <c r="B26" s="25">
        <v>335.15</v>
      </c>
      <c r="C26" s="20" t="s">
        <v>22</v>
      </c>
      <c r="D26" s="46">
        <v>15889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15889</v>
      </c>
      <c r="O26" s="47">
        <f t="shared" si="1"/>
        <v>1.2852058561837743</v>
      </c>
      <c r="P26" s="9"/>
    </row>
    <row r="27" spans="1:16">
      <c r="A27" s="12"/>
      <c r="B27" s="25">
        <v>335.18</v>
      </c>
      <c r="C27" s="20" t="s">
        <v>23</v>
      </c>
      <c r="D27" s="46">
        <v>642949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642949</v>
      </c>
      <c r="O27" s="47">
        <f t="shared" si="1"/>
        <v>52.005904715683897</v>
      </c>
      <c r="P27" s="9"/>
    </row>
    <row r="28" spans="1:16">
      <c r="A28" s="12"/>
      <c r="B28" s="25">
        <v>337.1</v>
      </c>
      <c r="C28" s="20" t="s">
        <v>80</v>
      </c>
      <c r="D28" s="46">
        <v>0</v>
      </c>
      <c r="E28" s="46">
        <v>150900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150900</v>
      </c>
      <c r="O28" s="47">
        <f t="shared" si="1"/>
        <v>12.205775297257947</v>
      </c>
      <c r="P28" s="9"/>
    </row>
    <row r="29" spans="1:16">
      <c r="A29" s="12"/>
      <c r="B29" s="25">
        <v>337.6</v>
      </c>
      <c r="C29" s="20" t="s">
        <v>27</v>
      </c>
      <c r="D29" s="46">
        <v>0</v>
      </c>
      <c r="E29" s="46">
        <v>57389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57389</v>
      </c>
      <c r="O29" s="47">
        <f t="shared" si="1"/>
        <v>4.6419962792202538</v>
      </c>
      <c r="P29" s="9"/>
    </row>
    <row r="30" spans="1:16">
      <c r="A30" s="12"/>
      <c r="B30" s="25">
        <v>338</v>
      </c>
      <c r="C30" s="20" t="s">
        <v>28</v>
      </c>
      <c r="D30" s="46">
        <v>15480</v>
      </c>
      <c r="E30" s="46">
        <v>451509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466989</v>
      </c>
      <c r="O30" s="47">
        <f t="shared" si="1"/>
        <v>37.773113322009223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SUM(D32:D39)</f>
        <v>3926240</v>
      </c>
      <c r="E31" s="32">
        <f t="shared" si="6"/>
        <v>473020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4399260</v>
      </c>
      <c r="O31" s="45">
        <f t="shared" si="1"/>
        <v>355.84081533608349</v>
      </c>
      <c r="P31" s="10"/>
    </row>
    <row r="32" spans="1:16">
      <c r="A32" s="12"/>
      <c r="B32" s="25">
        <v>341.2</v>
      </c>
      <c r="C32" s="20" t="s">
        <v>36</v>
      </c>
      <c r="D32" s="46">
        <v>7500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7500</v>
      </c>
      <c r="O32" s="47">
        <f t="shared" si="1"/>
        <v>0.60664887163309877</v>
      </c>
      <c r="P32" s="9"/>
    </row>
    <row r="33" spans="1:16">
      <c r="A33" s="12"/>
      <c r="B33" s="25">
        <v>341.3</v>
      </c>
      <c r="C33" s="20" t="s">
        <v>37</v>
      </c>
      <c r="D33" s="46">
        <v>170133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170133</v>
      </c>
      <c r="O33" s="47">
        <f t="shared" si="1"/>
        <v>13.761465663673865</v>
      </c>
      <c r="P33" s="9"/>
    </row>
    <row r="34" spans="1:16">
      <c r="A34" s="12"/>
      <c r="B34" s="25">
        <v>341.9</v>
      </c>
      <c r="C34" s="20" t="s">
        <v>38</v>
      </c>
      <c r="D34" s="46">
        <v>123511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123511</v>
      </c>
      <c r="O34" s="47">
        <f t="shared" si="1"/>
        <v>9.990374504570088</v>
      </c>
      <c r="P34" s="9"/>
    </row>
    <row r="35" spans="1:16">
      <c r="A35" s="12"/>
      <c r="B35" s="25">
        <v>342.1</v>
      </c>
      <c r="C35" s="20" t="s">
        <v>39</v>
      </c>
      <c r="D35" s="46">
        <v>32724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32724</v>
      </c>
      <c r="O35" s="47">
        <f t="shared" si="1"/>
        <v>2.6469303567095364</v>
      </c>
      <c r="P35" s="9"/>
    </row>
    <row r="36" spans="1:16">
      <c r="A36" s="12"/>
      <c r="B36" s="25">
        <v>342.4</v>
      </c>
      <c r="C36" s="20" t="s">
        <v>81</v>
      </c>
      <c r="D36" s="46">
        <v>573772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573772</v>
      </c>
      <c r="O36" s="47">
        <f t="shared" si="1"/>
        <v>46.410418183288847</v>
      </c>
      <c r="P36" s="9"/>
    </row>
    <row r="37" spans="1:16">
      <c r="A37" s="12"/>
      <c r="B37" s="25">
        <v>343.9</v>
      </c>
      <c r="C37" s="20" t="s">
        <v>41</v>
      </c>
      <c r="D37" s="46">
        <v>27768</v>
      </c>
      <c r="E37" s="46">
        <v>473020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500788</v>
      </c>
      <c r="O37" s="47">
        <f t="shared" ref="O37:O55" si="8">(N37/O$57)</f>
        <v>40.506996683652837</v>
      </c>
      <c r="P37" s="9"/>
    </row>
    <row r="38" spans="1:16">
      <c r="A38" s="12"/>
      <c r="B38" s="25">
        <v>344.5</v>
      </c>
      <c r="C38" s="20" t="s">
        <v>42</v>
      </c>
      <c r="D38" s="46">
        <v>2791685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2791685</v>
      </c>
      <c r="O38" s="47">
        <f t="shared" si="8"/>
        <v>225.80967402733964</v>
      </c>
      <c r="P38" s="9"/>
    </row>
    <row r="39" spans="1:16">
      <c r="A39" s="12"/>
      <c r="B39" s="25">
        <v>347.2</v>
      </c>
      <c r="C39" s="20" t="s">
        <v>43</v>
      </c>
      <c r="D39" s="46">
        <v>199147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199147</v>
      </c>
      <c r="O39" s="47">
        <f t="shared" si="8"/>
        <v>16.108307045215561</v>
      </c>
      <c r="P39" s="9"/>
    </row>
    <row r="40" spans="1:16" ht="15.75">
      <c r="A40" s="29" t="s">
        <v>34</v>
      </c>
      <c r="B40" s="30"/>
      <c r="C40" s="31"/>
      <c r="D40" s="32">
        <f t="shared" ref="D40:M40" si="9">SUM(D41:D42)</f>
        <v>165377</v>
      </c>
      <c r="E40" s="32">
        <f t="shared" si="9"/>
        <v>317909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483286</v>
      </c>
      <c r="O40" s="45">
        <f t="shared" si="8"/>
        <v>39.091320876809839</v>
      </c>
      <c r="P40" s="10"/>
    </row>
    <row r="41" spans="1:16">
      <c r="A41" s="13"/>
      <c r="B41" s="39">
        <v>351.1</v>
      </c>
      <c r="C41" s="21" t="s">
        <v>46</v>
      </c>
      <c r="D41" s="46">
        <v>118927</v>
      </c>
      <c r="E41" s="46">
        <v>317909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436836</v>
      </c>
      <c r="O41" s="47">
        <f t="shared" si="8"/>
        <v>35.334142198495513</v>
      </c>
      <c r="P41" s="9"/>
    </row>
    <row r="42" spans="1:16">
      <c r="A42" s="13"/>
      <c r="B42" s="39">
        <v>354</v>
      </c>
      <c r="C42" s="21" t="s">
        <v>48</v>
      </c>
      <c r="D42" s="46">
        <v>46450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46450</v>
      </c>
      <c r="O42" s="47">
        <f t="shared" si="8"/>
        <v>3.7571786783143248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SUM(D44:D51)</f>
        <v>593712</v>
      </c>
      <c r="E43" s="32">
        <f t="shared" si="10"/>
        <v>144464</v>
      </c>
      <c r="F43" s="32">
        <f t="shared" si="10"/>
        <v>903490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891290</v>
      </c>
      <c r="L43" s="32">
        <f t="shared" si="10"/>
        <v>0</v>
      </c>
      <c r="M43" s="32">
        <f t="shared" si="10"/>
        <v>0</v>
      </c>
      <c r="N43" s="32">
        <f>SUM(D43:M43)</f>
        <v>2532956</v>
      </c>
      <c r="O43" s="45">
        <f t="shared" si="8"/>
        <v>204.88198657283831</v>
      </c>
      <c r="P43" s="10"/>
    </row>
    <row r="44" spans="1:16">
      <c r="A44" s="12"/>
      <c r="B44" s="25">
        <v>361.1</v>
      </c>
      <c r="C44" s="20" t="s">
        <v>49</v>
      </c>
      <c r="D44" s="46">
        <v>107374</v>
      </c>
      <c r="E44" s="46">
        <v>30858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538188</v>
      </c>
      <c r="L44" s="46">
        <v>0</v>
      </c>
      <c r="M44" s="46">
        <v>0</v>
      </c>
      <c r="N44" s="46">
        <f>SUM(D44:M44)</f>
        <v>676420</v>
      </c>
      <c r="O44" s="47">
        <f t="shared" si="8"/>
        <v>54.713257300008088</v>
      </c>
      <c r="P44" s="9"/>
    </row>
    <row r="45" spans="1:16">
      <c r="A45" s="12"/>
      <c r="B45" s="25">
        <v>361.2</v>
      </c>
      <c r="C45" s="20" t="s">
        <v>50</v>
      </c>
      <c r="D45" s="46">
        <v>1470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1">SUM(D45:M45)</f>
        <v>1470</v>
      </c>
      <c r="O45" s="47">
        <f t="shared" si="8"/>
        <v>0.11890317884008736</v>
      </c>
      <c r="P45" s="9"/>
    </row>
    <row r="46" spans="1:16">
      <c r="A46" s="12"/>
      <c r="B46" s="25">
        <v>361.3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-1894957</v>
      </c>
      <c r="L46" s="46">
        <v>0</v>
      </c>
      <c r="M46" s="46">
        <v>0</v>
      </c>
      <c r="N46" s="46">
        <f t="shared" si="11"/>
        <v>-1894957</v>
      </c>
      <c r="O46" s="47">
        <f t="shared" si="8"/>
        <v>-153.27647011243226</v>
      </c>
      <c r="P46" s="9"/>
    </row>
    <row r="47" spans="1:16">
      <c r="A47" s="12"/>
      <c r="B47" s="25">
        <v>362</v>
      </c>
      <c r="C47" s="20" t="s">
        <v>52</v>
      </c>
      <c r="D47" s="46">
        <v>185765</v>
      </c>
      <c r="E47" s="46">
        <v>33835</v>
      </c>
      <c r="F47" s="46">
        <v>758022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977622</v>
      </c>
      <c r="O47" s="47">
        <f t="shared" si="8"/>
        <v>79.076437757825772</v>
      </c>
      <c r="P47" s="9"/>
    </row>
    <row r="48" spans="1:16">
      <c r="A48" s="12"/>
      <c r="B48" s="25">
        <v>366</v>
      </c>
      <c r="C48" s="20" t="s">
        <v>53</v>
      </c>
      <c r="D48" s="46">
        <v>29404</v>
      </c>
      <c r="E48" s="46">
        <v>10000</v>
      </c>
      <c r="F48" s="46">
        <v>145468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184872</v>
      </c>
      <c r="O48" s="47">
        <f t="shared" si="8"/>
        <v>14.953652026207232</v>
      </c>
      <c r="P48" s="9"/>
    </row>
    <row r="49" spans="1:119">
      <c r="A49" s="12"/>
      <c r="B49" s="25">
        <v>368</v>
      </c>
      <c r="C49" s="20" t="s">
        <v>54</v>
      </c>
      <c r="D49" s="46">
        <v>152963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2248059</v>
      </c>
      <c r="L49" s="46">
        <v>0</v>
      </c>
      <c r="M49" s="46">
        <v>0</v>
      </c>
      <c r="N49" s="46">
        <f t="shared" si="11"/>
        <v>2401022</v>
      </c>
      <c r="O49" s="47">
        <f t="shared" si="8"/>
        <v>194.21030494216615</v>
      </c>
      <c r="P49" s="9"/>
    </row>
    <row r="50" spans="1:119">
      <c r="A50" s="12"/>
      <c r="B50" s="25">
        <v>369.3</v>
      </c>
      <c r="C50" s="20" t="s">
        <v>73</v>
      </c>
      <c r="D50" s="46">
        <v>0</v>
      </c>
      <c r="E50" s="46">
        <v>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15</v>
      </c>
      <c r="O50" s="47">
        <f t="shared" si="8"/>
        <v>1.2132977432661976E-3</v>
      </c>
      <c r="P50" s="9"/>
    </row>
    <row r="51" spans="1:119">
      <c r="A51" s="12"/>
      <c r="B51" s="25">
        <v>369.9</v>
      </c>
      <c r="C51" s="20" t="s">
        <v>55</v>
      </c>
      <c r="D51" s="46">
        <v>116736</v>
      </c>
      <c r="E51" s="46">
        <v>69756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186492</v>
      </c>
      <c r="O51" s="47">
        <f t="shared" si="8"/>
        <v>15.084688182479981</v>
      </c>
      <c r="P51" s="9"/>
    </row>
    <row r="52" spans="1:119" ht="15.75">
      <c r="A52" s="29" t="s">
        <v>35</v>
      </c>
      <c r="B52" s="30"/>
      <c r="C52" s="31"/>
      <c r="D52" s="32">
        <f t="shared" ref="D52:M52" si="12">SUM(D53:D54)</f>
        <v>1292586</v>
      </c>
      <c r="E52" s="32">
        <f t="shared" si="12"/>
        <v>0</v>
      </c>
      <c r="F52" s="32">
        <f t="shared" si="12"/>
        <v>7850998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>SUM(D52:M52)</f>
        <v>9143584</v>
      </c>
      <c r="O52" s="45">
        <f t="shared" si="8"/>
        <v>739.59265550432747</v>
      </c>
      <c r="P52" s="9"/>
    </row>
    <row r="53" spans="1:119">
      <c r="A53" s="12"/>
      <c r="B53" s="25">
        <v>381</v>
      </c>
      <c r="C53" s="20" t="s">
        <v>56</v>
      </c>
      <c r="D53" s="46">
        <v>544363</v>
      </c>
      <c r="E53" s="46">
        <v>0</v>
      </c>
      <c r="F53" s="46">
        <v>275998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820361</v>
      </c>
      <c r="O53" s="47">
        <f t="shared" si="8"/>
        <v>66.356143330906733</v>
      </c>
      <c r="P53" s="9"/>
    </row>
    <row r="54" spans="1:119" ht="15.75" thickBot="1">
      <c r="A54" s="12"/>
      <c r="B54" s="25">
        <v>384</v>
      </c>
      <c r="C54" s="20" t="s">
        <v>82</v>
      </c>
      <c r="D54" s="46">
        <v>748223</v>
      </c>
      <c r="E54" s="46">
        <v>0</v>
      </c>
      <c r="F54" s="46">
        <v>7575000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8323223</v>
      </c>
      <c r="O54" s="47">
        <f t="shared" si="8"/>
        <v>673.23651217342069</v>
      </c>
      <c r="P54" s="9"/>
    </row>
    <row r="55" spans="1:119" ht="16.5" thickBot="1">
      <c r="A55" s="14" t="s">
        <v>44</v>
      </c>
      <c r="B55" s="23"/>
      <c r="C55" s="22"/>
      <c r="D55" s="15">
        <f t="shared" ref="D55:M55" si="13">SUM(D5,D13,D19,D31,D40,D43,D52)</f>
        <v>17715500</v>
      </c>
      <c r="E55" s="15">
        <f t="shared" si="13"/>
        <v>3679177</v>
      </c>
      <c r="F55" s="15">
        <f t="shared" si="13"/>
        <v>8754488</v>
      </c>
      <c r="G55" s="15">
        <f t="shared" si="13"/>
        <v>0</v>
      </c>
      <c r="H55" s="15">
        <f t="shared" si="13"/>
        <v>0</v>
      </c>
      <c r="I55" s="15">
        <f t="shared" si="13"/>
        <v>0</v>
      </c>
      <c r="J55" s="15">
        <f t="shared" si="13"/>
        <v>0</v>
      </c>
      <c r="K55" s="15">
        <f t="shared" si="13"/>
        <v>891290</v>
      </c>
      <c r="L55" s="15">
        <f t="shared" si="13"/>
        <v>0</v>
      </c>
      <c r="M55" s="15">
        <f t="shared" si="13"/>
        <v>0</v>
      </c>
      <c r="N55" s="15">
        <f>SUM(D55:M55)</f>
        <v>31040455</v>
      </c>
      <c r="O55" s="38">
        <f t="shared" si="8"/>
        <v>2510.7542667637304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83</v>
      </c>
      <c r="M57" s="48"/>
      <c r="N57" s="48"/>
      <c r="O57" s="43">
        <v>12363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75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9185740</v>
      </c>
      <c r="E5" s="27">
        <f t="shared" si="0"/>
        <v>1215903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10401643</v>
      </c>
      <c r="O5" s="33">
        <f t="shared" ref="O5:O52" si="2">(N5/O$54)</f>
        <v>892.30874152869524</v>
      </c>
      <c r="P5" s="6"/>
    </row>
    <row r="6" spans="1:133">
      <c r="A6" s="12"/>
      <c r="B6" s="25">
        <v>311</v>
      </c>
      <c r="C6" s="20" t="s">
        <v>2</v>
      </c>
      <c r="D6" s="46">
        <v>6486921</v>
      </c>
      <c r="E6" s="46">
        <v>1198077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7684998</v>
      </c>
      <c r="O6" s="47">
        <f t="shared" si="2"/>
        <v>659.2603585828258</v>
      </c>
      <c r="P6" s="9"/>
    </row>
    <row r="7" spans="1:133">
      <c r="A7" s="12"/>
      <c r="B7" s="25">
        <v>314.10000000000002</v>
      </c>
      <c r="C7" s="20" t="s">
        <v>10</v>
      </c>
      <c r="D7" s="46">
        <v>1111694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1111694</v>
      </c>
      <c r="O7" s="47">
        <f t="shared" si="2"/>
        <v>95.367075576906586</v>
      </c>
      <c r="P7" s="9"/>
    </row>
    <row r="8" spans="1:133">
      <c r="A8" s="12"/>
      <c r="B8" s="25">
        <v>314.3</v>
      </c>
      <c r="C8" s="20" t="s">
        <v>11</v>
      </c>
      <c r="D8" s="46">
        <v>155794</v>
      </c>
      <c r="E8" s="46">
        <v>17826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173620</v>
      </c>
      <c r="O8" s="47">
        <f t="shared" si="2"/>
        <v>14.89405507420434</v>
      </c>
      <c r="P8" s="9"/>
    </row>
    <row r="9" spans="1:133">
      <c r="A9" s="12"/>
      <c r="B9" s="25">
        <v>314.39999999999998</v>
      </c>
      <c r="C9" s="20" t="s">
        <v>12</v>
      </c>
      <c r="D9" s="46">
        <v>49520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49520</v>
      </c>
      <c r="O9" s="47">
        <f t="shared" si="2"/>
        <v>4.2480912756283775</v>
      </c>
      <c r="P9" s="9"/>
    </row>
    <row r="10" spans="1:133">
      <c r="A10" s="12"/>
      <c r="B10" s="25">
        <v>315</v>
      </c>
      <c r="C10" s="20" t="s">
        <v>13</v>
      </c>
      <c r="D10" s="46">
        <v>751849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751849</v>
      </c>
      <c r="O10" s="47">
        <f t="shared" si="2"/>
        <v>64.497640902462038</v>
      </c>
      <c r="P10" s="9"/>
    </row>
    <row r="11" spans="1:133">
      <c r="A11" s="12"/>
      <c r="B11" s="25">
        <v>316</v>
      </c>
      <c r="C11" s="20" t="s">
        <v>14</v>
      </c>
      <c r="D11" s="46">
        <v>629962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629962</v>
      </c>
      <c r="O11" s="47">
        <f t="shared" si="2"/>
        <v>54.041520116668096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1570994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1570994</v>
      </c>
      <c r="O12" s="45">
        <f t="shared" si="2"/>
        <v>134.76829372908981</v>
      </c>
      <c r="P12" s="10"/>
    </row>
    <row r="13" spans="1:133">
      <c r="A13" s="12"/>
      <c r="B13" s="25">
        <v>322</v>
      </c>
      <c r="C13" s="20" t="s">
        <v>0</v>
      </c>
      <c r="D13" s="46">
        <v>441230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441230</v>
      </c>
      <c r="O13" s="47">
        <f t="shared" si="2"/>
        <v>37.851076606330963</v>
      </c>
      <c r="P13" s="9"/>
    </row>
    <row r="14" spans="1:133">
      <c r="A14" s="12"/>
      <c r="B14" s="25">
        <v>323.10000000000002</v>
      </c>
      <c r="C14" s="20" t="s">
        <v>16</v>
      </c>
      <c r="D14" s="46">
        <v>1069053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1069053</v>
      </c>
      <c r="O14" s="47">
        <f t="shared" si="2"/>
        <v>91.709101827228281</v>
      </c>
      <c r="P14" s="9"/>
    </row>
    <row r="15" spans="1:133">
      <c r="A15" s="12"/>
      <c r="B15" s="25">
        <v>323.39999999999998</v>
      </c>
      <c r="C15" s="20" t="s">
        <v>67</v>
      </c>
      <c r="D15" s="46">
        <v>31940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31940</v>
      </c>
      <c r="O15" s="47">
        <f t="shared" si="2"/>
        <v>2.7399845586342968</v>
      </c>
      <c r="P15" s="9"/>
    </row>
    <row r="16" spans="1:133">
      <c r="A16" s="12"/>
      <c r="B16" s="25">
        <v>329</v>
      </c>
      <c r="C16" s="20" t="s">
        <v>17</v>
      </c>
      <c r="D16" s="46">
        <v>28771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28771</v>
      </c>
      <c r="O16" s="47">
        <f t="shared" si="2"/>
        <v>2.4681307368962857</v>
      </c>
      <c r="P16" s="9"/>
    </row>
    <row r="17" spans="1:16" ht="15.75">
      <c r="A17" s="29" t="s">
        <v>18</v>
      </c>
      <c r="B17" s="30"/>
      <c r="C17" s="31"/>
      <c r="D17" s="32">
        <f t="shared" ref="D17:M17" si="4">SUM(D18:D26)</f>
        <v>1172632</v>
      </c>
      <c r="E17" s="32">
        <f t="shared" si="4"/>
        <v>919555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2092187</v>
      </c>
      <c r="O17" s="45">
        <f t="shared" si="2"/>
        <v>179.47902547825342</v>
      </c>
      <c r="P17" s="10"/>
    </row>
    <row r="18" spans="1:16">
      <c r="A18" s="12"/>
      <c r="B18" s="25">
        <v>331.1</v>
      </c>
      <c r="C18" s="20" t="s">
        <v>68</v>
      </c>
      <c r="D18" s="46">
        <v>18603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18603</v>
      </c>
      <c r="O18" s="47">
        <f t="shared" si="2"/>
        <v>1.5958651454061936</v>
      </c>
      <c r="P18" s="9"/>
    </row>
    <row r="19" spans="1:16">
      <c r="A19" s="12"/>
      <c r="B19" s="25">
        <v>331.2</v>
      </c>
      <c r="C19" s="20" t="s">
        <v>69</v>
      </c>
      <c r="D19" s="46">
        <v>0</v>
      </c>
      <c r="E19" s="46">
        <v>29204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29204</v>
      </c>
      <c r="O19" s="47">
        <f t="shared" si="2"/>
        <v>2.5052757999485289</v>
      </c>
      <c r="P19" s="9"/>
    </row>
    <row r="20" spans="1:16">
      <c r="A20" s="12"/>
      <c r="B20" s="25">
        <v>331.39</v>
      </c>
      <c r="C20" s="20" t="s">
        <v>70</v>
      </c>
      <c r="D20" s="46">
        <v>0</v>
      </c>
      <c r="E20" s="46">
        <v>365570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365570</v>
      </c>
      <c r="O20" s="47">
        <f t="shared" si="2"/>
        <v>31.360555889165308</v>
      </c>
      <c r="P20" s="9"/>
    </row>
    <row r="21" spans="1:16">
      <c r="A21" s="12"/>
      <c r="B21" s="25">
        <v>335.12</v>
      </c>
      <c r="C21" s="20" t="s">
        <v>21</v>
      </c>
      <c r="D21" s="46">
        <v>512142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512142</v>
      </c>
      <c r="O21" s="47">
        <f t="shared" si="2"/>
        <v>43.934288410397187</v>
      </c>
      <c r="P21" s="9"/>
    </row>
    <row r="22" spans="1:16">
      <c r="A22" s="12"/>
      <c r="B22" s="25">
        <v>335.15</v>
      </c>
      <c r="C22" s="20" t="s">
        <v>22</v>
      </c>
      <c r="D22" s="46">
        <v>14878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14878</v>
      </c>
      <c r="O22" s="47">
        <f t="shared" si="2"/>
        <v>1.2763146607188813</v>
      </c>
      <c r="P22" s="9"/>
    </row>
    <row r="23" spans="1:16">
      <c r="A23" s="12"/>
      <c r="B23" s="25">
        <v>335.18</v>
      </c>
      <c r="C23" s="20" t="s">
        <v>23</v>
      </c>
      <c r="D23" s="46">
        <v>613317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613317</v>
      </c>
      <c r="O23" s="47">
        <f t="shared" si="2"/>
        <v>52.613622715964659</v>
      </c>
      <c r="P23" s="9"/>
    </row>
    <row r="24" spans="1:16">
      <c r="A24" s="12"/>
      <c r="B24" s="25">
        <v>335.49</v>
      </c>
      <c r="C24" s="20" t="s">
        <v>25</v>
      </c>
      <c r="D24" s="46">
        <v>0</v>
      </c>
      <c r="E24" s="46">
        <v>62340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62340</v>
      </c>
      <c r="O24" s="47">
        <f t="shared" si="2"/>
        <v>5.347859655142833</v>
      </c>
      <c r="P24" s="9"/>
    </row>
    <row r="25" spans="1:16">
      <c r="A25" s="12"/>
      <c r="B25" s="25">
        <v>337.7</v>
      </c>
      <c r="C25" s="20" t="s">
        <v>71</v>
      </c>
      <c r="D25" s="46">
        <v>0</v>
      </c>
      <c r="E25" s="46">
        <v>165153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165153</v>
      </c>
      <c r="O25" s="47">
        <f t="shared" si="2"/>
        <v>14.167710388607704</v>
      </c>
      <c r="P25" s="9"/>
    </row>
    <row r="26" spans="1:16">
      <c r="A26" s="12"/>
      <c r="B26" s="25">
        <v>338</v>
      </c>
      <c r="C26" s="20" t="s">
        <v>28</v>
      </c>
      <c r="D26" s="46">
        <v>13692</v>
      </c>
      <c r="E26" s="46">
        <v>297288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310980</v>
      </c>
      <c r="O26" s="47">
        <f t="shared" si="2"/>
        <v>26.677532812902118</v>
      </c>
      <c r="P26" s="9"/>
    </row>
    <row r="27" spans="1:16" ht="15.75">
      <c r="A27" s="29" t="s">
        <v>33</v>
      </c>
      <c r="B27" s="30"/>
      <c r="C27" s="31"/>
      <c r="D27" s="32">
        <f t="shared" ref="D27:M27" si="5">SUM(D28:D36)</f>
        <v>3174960</v>
      </c>
      <c r="E27" s="32">
        <f t="shared" si="5"/>
        <v>378719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3553679</v>
      </c>
      <c r="O27" s="45">
        <f t="shared" si="2"/>
        <v>304.85365016728144</v>
      </c>
      <c r="P27" s="10"/>
    </row>
    <row r="28" spans="1:16">
      <c r="A28" s="12"/>
      <c r="B28" s="25">
        <v>341.2</v>
      </c>
      <c r="C28" s="20" t="s">
        <v>36</v>
      </c>
      <c r="D28" s="46">
        <v>6000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6000</v>
      </c>
      <c r="O28" s="47">
        <f t="shared" si="2"/>
        <v>0.51471219010036884</v>
      </c>
      <c r="P28" s="9"/>
    </row>
    <row r="29" spans="1:16">
      <c r="A29" s="12"/>
      <c r="B29" s="25">
        <v>341.3</v>
      </c>
      <c r="C29" s="20" t="s">
        <v>37</v>
      </c>
      <c r="D29" s="46">
        <v>127918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127918</v>
      </c>
      <c r="O29" s="47">
        <f t="shared" si="2"/>
        <v>10.973492322209831</v>
      </c>
      <c r="P29" s="9"/>
    </row>
    <row r="30" spans="1:16">
      <c r="A30" s="12"/>
      <c r="B30" s="25">
        <v>341.9</v>
      </c>
      <c r="C30" s="20" t="s">
        <v>38</v>
      </c>
      <c r="D30" s="46">
        <v>69253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69253</v>
      </c>
      <c r="O30" s="47">
        <f t="shared" si="2"/>
        <v>5.9408938835034739</v>
      </c>
      <c r="P30" s="9"/>
    </row>
    <row r="31" spans="1:16">
      <c r="A31" s="12"/>
      <c r="B31" s="25">
        <v>342.1</v>
      </c>
      <c r="C31" s="20" t="s">
        <v>39</v>
      </c>
      <c r="D31" s="46">
        <v>26146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26146</v>
      </c>
      <c r="O31" s="47">
        <f t="shared" si="2"/>
        <v>2.242944153727374</v>
      </c>
      <c r="P31" s="9"/>
    </row>
    <row r="32" spans="1:16">
      <c r="A32" s="12"/>
      <c r="B32" s="25">
        <v>342.9</v>
      </c>
      <c r="C32" s="20" t="s">
        <v>72</v>
      </c>
      <c r="D32" s="46">
        <v>35246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35246</v>
      </c>
      <c r="O32" s="47">
        <f t="shared" si="2"/>
        <v>3.0235909753796002</v>
      </c>
      <c r="P32" s="9"/>
    </row>
    <row r="33" spans="1:16">
      <c r="A33" s="12"/>
      <c r="B33" s="25">
        <v>343.4</v>
      </c>
      <c r="C33" s="20" t="s">
        <v>40</v>
      </c>
      <c r="D33" s="46">
        <v>408497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408497</v>
      </c>
      <c r="O33" s="47">
        <f t="shared" si="2"/>
        <v>35.043064253238398</v>
      </c>
      <c r="P33" s="9"/>
    </row>
    <row r="34" spans="1:16">
      <c r="A34" s="12"/>
      <c r="B34" s="25">
        <v>343.9</v>
      </c>
      <c r="C34" s="20" t="s">
        <v>41</v>
      </c>
      <c r="D34" s="46">
        <v>0</v>
      </c>
      <c r="E34" s="46">
        <v>378719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378719</v>
      </c>
      <c r="O34" s="47">
        <f t="shared" si="2"/>
        <v>32.488547653770269</v>
      </c>
      <c r="P34" s="9"/>
    </row>
    <row r="35" spans="1:16">
      <c r="A35" s="12"/>
      <c r="B35" s="25">
        <v>344.5</v>
      </c>
      <c r="C35" s="20" t="s">
        <v>42</v>
      </c>
      <c r="D35" s="46">
        <v>2259981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2259981</v>
      </c>
      <c r="O35" s="47">
        <f t="shared" si="2"/>
        <v>193.8732950158703</v>
      </c>
      <c r="P35" s="9"/>
    </row>
    <row r="36" spans="1:16">
      <c r="A36" s="12"/>
      <c r="B36" s="25">
        <v>347.2</v>
      </c>
      <c r="C36" s="20" t="s">
        <v>43</v>
      </c>
      <c r="D36" s="46">
        <v>241919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241919</v>
      </c>
      <c r="O36" s="47">
        <f t="shared" si="2"/>
        <v>20.753109719481856</v>
      </c>
      <c r="P36" s="9"/>
    </row>
    <row r="37" spans="1:16" ht="15.75">
      <c r="A37" s="29" t="s">
        <v>34</v>
      </c>
      <c r="B37" s="30"/>
      <c r="C37" s="31"/>
      <c r="D37" s="32">
        <f t="shared" ref="D37:M37" si="7">SUM(D38:D39)</f>
        <v>217599</v>
      </c>
      <c r="E37" s="32">
        <f t="shared" si="7"/>
        <v>197025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414624</v>
      </c>
      <c r="O37" s="45">
        <f t="shared" si="2"/>
        <v>35.568671184695894</v>
      </c>
      <c r="P37" s="10"/>
    </row>
    <row r="38" spans="1:16">
      <c r="A38" s="13"/>
      <c r="B38" s="39">
        <v>351.1</v>
      </c>
      <c r="C38" s="21" t="s">
        <v>46</v>
      </c>
      <c r="D38" s="46">
        <v>156868</v>
      </c>
      <c r="E38" s="46">
        <v>197025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353893</v>
      </c>
      <c r="O38" s="47">
        <f t="shared" si="2"/>
        <v>30.358840181864974</v>
      </c>
      <c r="P38" s="9"/>
    </row>
    <row r="39" spans="1:16">
      <c r="A39" s="13"/>
      <c r="B39" s="39">
        <v>354</v>
      </c>
      <c r="C39" s="21" t="s">
        <v>48</v>
      </c>
      <c r="D39" s="46">
        <v>60731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60731</v>
      </c>
      <c r="O39" s="47">
        <f t="shared" si="2"/>
        <v>5.2098310028309172</v>
      </c>
      <c r="P39" s="9"/>
    </row>
    <row r="40" spans="1:16" ht="15.75">
      <c r="A40" s="29" t="s">
        <v>3</v>
      </c>
      <c r="B40" s="30"/>
      <c r="C40" s="31"/>
      <c r="D40" s="32">
        <f t="shared" ref="D40:M40" si="8">SUM(D41:D48)</f>
        <v>1508074</v>
      </c>
      <c r="E40" s="32">
        <f t="shared" si="8"/>
        <v>108007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4230651</v>
      </c>
      <c r="L40" s="32">
        <f t="shared" si="8"/>
        <v>0</v>
      </c>
      <c r="M40" s="32">
        <f t="shared" si="8"/>
        <v>0</v>
      </c>
      <c r="N40" s="32">
        <f>SUM(D40:M40)</f>
        <v>5846732</v>
      </c>
      <c r="O40" s="45">
        <f t="shared" si="2"/>
        <v>501.56403877498497</v>
      </c>
      <c r="P40" s="10"/>
    </row>
    <row r="41" spans="1:16">
      <c r="A41" s="12"/>
      <c r="B41" s="25">
        <v>361.1</v>
      </c>
      <c r="C41" s="20" t="s">
        <v>49</v>
      </c>
      <c r="D41" s="46">
        <v>192502</v>
      </c>
      <c r="E41" s="46">
        <v>24648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550504</v>
      </c>
      <c r="L41" s="46">
        <v>0</v>
      </c>
      <c r="M41" s="46">
        <v>0</v>
      </c>
      <c r="N41" s="46">
        <f>SUM(D41:M41)</f>
        <v>767654</v>
      </c>
      <c r="O41" s="47">
        <f t="shared" si="2"/>
        <v>65.853478596551426</v>
      </c>
      <c r="P41" s="9"/>
    </row>
    <row r="42" spans="1:16">
      <c r="A42" s="12"/>
      <c r="B42" s="25">
        <v>361.2</v>
      </c>
      <c r="C42" s="20" t="s">
        <v>50</v>
      </c>
      <c r="D42" s="46">
        <v>1472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9">SUM(D42:M42)</f>
        <v>1472</v>
      </c>
      <c r="O42" s="47">
        <f t="shared" si="2"/>
        <v>0.12627605730462382</v>
      </c>
      <c r="P42" s="9"/>
    </row>
    <row r="43" spans="1:16">
      <c r="A43" s="12"/>
      <c r="B43" s="25">
        <v>361.3</v>
      </c>
      <c r="C43" s="20" t="s">
        <v>51</v>
      </c>
      <c r="D43" s="46">
        <v>-90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1221178</v>
      </c>
      <c r="L43" s="46">
        <v>0</v>
      </c>
      <c r="M43" s="46">
        <v>0</v>
      </c>
      <c r="N43" s="46">
        <f t="shared" si="9"/>
        <v>1221088</v>
      </c>
      <c r="O43" s="47">
        <f t="shared" si="2"/>
        <v>104.75147979754654</v>
      </c>
      <c r="P43" s="9"/>
    </row>
    <row r="44" spans="1:16">
      <c r="A44" s="12"/>
      <c r="B44" s="25">
        <v>362</v>
      </c>
      <c r="C44" s="20" t="s">
        <v>52</v>
      </c>
      <c r="D44" s="46">
        <v>179179</v>
      </c>
      <c r="E44" s="46">
        <v>42645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221824</v>
      </c>
      <c r="O44" s="47">
        <f t="shared" si="2"/>
        <v>19.029252809470705</v>
      </c>
      <c r="P44" s="9"/>
    </row>
    <row r="45" spans="1:16">
      <c r="A45" s="12"/>
      <c r="B45" s="25">
        <v>366</v>
      </c>
      <c r="C45" s="20" t="s">
        <v>53</v>
      </c>
      <c r="D45" s="46">
        <v>907616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907616</v>
      </c>
      <c r="O45" s="47">
        <f t="shared" si="2"/>
        <v>77.860169855022733</v>
      </c>
      <c r="P45" s="9"/>
    </row>
    <row r="46" spans="1:16">
      <c r="A46" s="12"/>
      <c r="B46" s="25">
        <v>368</v>
      </c>
      <c r="C46" s="20" t="s">
        <v>54</v>
      </c>
      <c r="D46" s="46">
        <v>157735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2343969</v>
      </c>
      <c r="L46" s="46">
        <v>0</v>
      </c>
      <c r="M46" s="46">
        <v>0</v>
      </c>
      <c r="N46" s="46">
        <f t="shared" si="9"/>
        <v>2501704</v>
      </c>
      <c r="O46" s="47">
        <f t="shared" si="2"/>
        <v>214.60959080380886</v>
      </c>
      <c r="P46" s="9"/>
    </row>
    <row r="47" spans="1:16">
      <c r="A47" s="12"/>
      <c r="B47" s="25">
        <v>369.3</v>
      </c>
      <c r="C47" s="20" t="s">
        <v>73</v>
      </c>
      <c r="D47" s="46">
        <v>5146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5146</v>
      </c>
      <c r="O47" s="47">
        <f t="shared" si="2"/>
        <v>0.44145148837608306</v>
      </c>
      <c r="P47" s="9"/>
    </row>
    <row r="48" spans="1:16">
      <c r="A48" s="12"/>
      <c r="B48" s="25">
        <v>369.9</v>
      </c>
      <c r="C48" s="20" t="s">
        <v>55</v>
      </c>
      <c r="D48" s="46">
        <v>64514</v>
      </c>
      <c r="E48" s="46">
        <v>40714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115000</v>
      </c>
      <c r="L48" s="46">
        <v>0</v>
      </c>
      <c r="M48" s="46">
        <v>0</v>
      </c>
      <c r="N48" s="46">
        <f t="shared" si="9"/>
        <v>220228</v>
      </c>
      <c r="O48" s="47">
        <f t="shared" si="2"/>
        <v>18.892339366904007</v>
      </c>
      <c r="P48" s="9"/>
    </row>
    <row r="49" spans="1:119" ht="15.75">
      <c r="A49" s="29" t="s">
        <v>35</v>
      </c>
      <c r="B49" s="30"/>
      <c r="C49" s="31"/>
      <c r="D49" s="32">
        <f t="shared" ref="D49:M49" si="10">SUM(D50:D51)</f>
        <v>713722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713722</v>
      </c>
      <c r="O49" s="45">
        <f t="shared" si="2"/>
        <v>61.226902290469248</v>
      </c>
      <c r="P49" s="9"/>
    </row>
    <row r="50" spans="1:119">
      <c r="A50" s="12"/>
      <c r="B50" s="25">
        <v>381</v>
      </c>
      <c r="C50" s="20" t="s">
        <v>56</v>
      </c>
      <c r="D50" s="46">
        <v>485662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485662</v>
      </c>
      <c r="O50" s="47">
        <f t="shared" si="2"/>
        <v>41.662691944754222</v>
      </c>
      <c r="P50" s="9"/>
    </row>
    <row r="51" spans="1:119" ht="15.75" thickBot="1">
      <c r="A51" s="12"/>
      <c r="B51" s="25">
        <v>383</v>
      </c>
      <c r="C51" s="20" t="s">
        <v>57</v>
      </c>
      <c r="D51" s="46">
        <v>228060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228060</v>
      </c>
      <c r="O51" s="47">
        <f t="shared" si="2"/>
        <v>19.564210345715022</v>
      </c>
      <c r="P51" s="9"/>
    </row>
    <row r="52" spans="1:119" ht="16.5" thickBot="1">
      <c r="A52" s="14" t="s">
        <v>44</v>
      </c>
      <c r="B52" s="23"/>
      <c r="C52" s="22"/>
      <c r="D52" s="15">
        <f t="shared" ref="D52:M52" si="11">SUM(D5,D12,D17,D27,D37,D40,D49)</f>
        <v>17543721</v>
      </c>
      <c r="E52" s="15">
        <f t="shared" si="11"/>
        <v>2819209</v>
      </c>
      <c r="F52" s="15">
        <f t="shared" si="11"/>
        <v>0</v>
      </c>
      <c r="G52" s="15">
        <f t="shared" si="11"/>
        <v>0</v>
      </c>
      <c r="H52" s="15">
        <f t="shared" si="11"/>
        <v>0</v>
      </c>
      <c r="I52" s="15">
        <f t="shared" si="11"/>
        <v>0</v>
      </c>
      <c r="J52" s="15">
        <f t="shared" si="11"/>
        <v>0</v>
      </c>
      <c r="K52" s="15">
        <f t="shared" si="11"/>
        <v>4230651</v>
      </c>
      <c r="L52" s="15">
        <f t="shared" si="11"/>
        <v>0</v>
      </c>
      <c r="M52" s="15">
        <f t="shared" si="11"/>
        <v>0</v>
      </c>
      <c r="N52" s="15">
        <f>SUM(D52:M52)</f>
        <v>24593581</v>
      </c>
      <c r="O52" s="38">
        <f t="shared" si="2"/>
        <v>2109.7693231534699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74</v>
      </c>
      <c r="M54" s="48"/>
      <c r="N54" s="48"/>
      <c r="O54" s="43">
        <v>11657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thickBot="1">
      <c r="A56" s="52" t="s">
        <v>75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10207000</v>
      </c>
      <c r="E5" s="27">
        <f t="shared" si="0"/>
        <v>1537872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11744872</v>
      </c>
      <c r="O5" s="33">
        <f t="shared" ref="O5:O51" si="2">(N5/O$53)</f>
        <v>1032.2439796097733</v>
      </c>
      <c r="P5" s="6"/>
    </row>
    <row r="6" spans="1:133">
      <c r="A6" s="12"/>
      <c r="B6" s="25">
        <v>311</v>
      </c>
      <c r="C6" s="20" t="s">
        <v>2</v>
      </c>
      <c r="D6" s="46">
        <v>7534743</v>
      </c>
      <c r="E6" s="46">
        <v>1516620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9051363</v>
      </c>
      <c r="O6" s="47">
        <f t="shared" si="2"/>
        <v>795.51441378098082</v>
      </c>
      <c r="P6" s="9"/>
    </row>
    <row r="7" spans="1:133">
      <c r="A7" s="12"/>
      <c r="B7" s="25">
        <v>314.10000000000002</v>
      </c>
      <c r="C7" s="20" t="s">
        <v>10</v>
      </c>
      <c r="D7" s="46">
        <v>1034327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1034327</v>
      </c>
      <c r="O7" s="47">
        <f t="shared" si="2"/>
        <v>90.905870979082437</v>
      </c>
      <c r="P7" s="9"/>
    </row>
    <row r="8" spans="1:133">
      <c r="A8" s="12"/>
      <c r="B8" s="25">
        <v>314.3</v>
      </c>
      <c r="C8" s="20" t="s">
        <v>11</v>
      </c>
      <c r="D8" s="46">
        <v>143971</v>
      </c>
      <c r="E8" s="46">
        <v>21252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165223</v>
      </c>
      <c r="O8" s="47">
        <f t="shared" si="2"/>
        <v>14.521269115837582</v>
      </c>
      <c r="P8" s="9"/>
    </row>
    <row r="9" spans="1:133">
      <c r="A9" s="12"/>
      <c r="B9" s="25">
        <v>314.39999999999998</v>
      </c>
      <c r="C9" s="20" t="s">
        <v>12</v>
      </c>
      <c r="D9" s="46">
        <v>32355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32355</v>
      </c>
      <c r="O9" s="47">
        <f t="shared" si="2"/>
        <v>2.8436456319212517</v>
      </c>
      <c r="P9" s="9"/>
    </row>
    <row r="10" spans="1:133">
      <c r="A10" s="12"/>
      <c r="B10" s="25">
        <v>315</v>
      </c>
      <c r="C10" s="20" t="s">
        <v>13</v>
      </c>
      <c r="D10" s="46">
        <v>881021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881021</v>
      </c>
      <c r="O10" s="47">
        <f t="shared" si="2"/>
        <v>77.431973984883115</v>
      </c>
      <c r="P10" s="9"/>
    </row>
    <row r="11" spans="1:133">
      <c r="A11" s="12"/>
      <c r="B11" s="25">
        <v>316</v>
      </c>
      <c r="C11" s="20" t="s">
        <v>14</v>
      </c>
      <c r="D11" s="46">
        <v>580583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580583</v>
      </c>
      <c r="O11" s="47">
        <f t="shared" si="2"/>
        <v>51.026806117068027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1693938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1693938</v>
      </c>
      <c r="O12" s="45">
        <f t="shared" si="2"/>
        <v>148.87836175074705</v>
      </c>
      <c r="P12" s="10"/>
    </row>
    <row r="13" spans="1:133">
      <c r="A13" s="12"/>
      <c r="B13" s="25">
        <v>322</v>
      </c>
      <c r="C13" s="20" t="s">
        <v>0</v>
      </c>
      <c r="D13" s="46">
        <v>458009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458009</v>
      </c>
      <c r="O13" s="47">
        <f t="shared" si="2"/>
        <v>40.253911056424677</v>
      </c>
      <c r="P13" s="9"/>
    </row>
    <row r="14" spans="1:133">
      <c r="A14" s="12"/>
      <c r="B14" s="25">
        <v>323.10000000000002</v>
      </c>
      <c r="C14" s="20" t="s">
        <v>16</v>
      </c>
      <c r="D14" s="46">
        <v>1197171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1197171</v>
      </c>
      <c r="O14" s="47">
        <f t="shared" si="2"/>
        <v>105.21805238178942</v>
      </c>
      <c r="P14" s="9"/>
    </row>
    <row r="15" spans="1:133">
      <c r="A15" s="12"/>
      <c r="B15" s="25">
        <v>329</v>
      </c>
      <c r="C15" s="20" t="s">
        <v>17</v>
      </c>
      <c r="D15" s="46">
        <v>38758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38758</v>
      </c>
      <c r="O15" s="47">
        <f t="shared" si="2"/>
        <v>3.4063983125329584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SUM(D17:D26)</f>
        <v>1266286</v>
      </c>
      <c r="E16" s="32">
        <f t="shared" si="4"/>
        <v>1630085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2896371</v>
      </c>
      <c r="O16" s="45">
        <f t="shared" si="2"/>
        <v>254.55888556864124</v>
      </c>
      <c r="P16" s="10"/>
    </row>
    <row r="17" spans="1:16">
      <c r="A17" s="12"/>
      <c r="B17" s="25">
        <v>334.36</v>
      </c>
      <c r="C17" s="20" t="s">
        <v>19</v>
      </c>
      <c r="D17" s="46">
        <v>0</v>
      </c>
      <c r="E17" s="46">
        <v>369129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369129</v>
      </c>
      <c r="O17" s="47">
        <f t="shared" si="2"/>
        <v>32.442344876076639</v>
      </c>
      <c r="P17" s="9"/>
    </row>
    <row r="18" spans="1:16">
      <c r="A18" s="12"/>
      <c r="B18" s="25">
        <v>334.7</v>
      </c>
      <c r="C18" s="20" t="s">
        <v>20</v>
      </c>
      <c r="D18" s="46">
        <v>0</v>
      </c>
      <c r="E18" s="46">
        <v>195672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195672</v>
      </c>
      <c r="O18" s="47">
        <f t="shared" si="2"/>
        <v>17.197398488310775</v>
      </c>
      <c r="P18" s="9"/>
    </row>
    <row r="19" spans="1:16">
      <c r="A19" s="12"/>
      <c r="B19" s="25">
        <v>335.12</v>
      </c>
      <c r="C19" s="20" t="s">
        <v>21</v>
      </c>
      <c r="D19" s="46">
        <v>413171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413171</v>
      </c>
      <c r="O19" s="47">
        <f t="shared" si="2"/>
        <v>36.313148180699592</v>
      </c>
      <c r="P19" s="9"/>
    </row>
    <row r="20" spans="1:16">
      <c r="A20" s="12"/>
      <c r="B20" s="25">
        <v>335.15</v>
      </c>
      <c r="C20" s="20" t="s">
        <v>22</v>
      </c>
      <c r="D20" s="46">
        <v>17274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17274</v>
      </c>
      <c r="O20" s="47">
        <f t="shared" si="2"/>
        <v>1.5181930040428897</v>
      </c>
      <c r="P20" s="9"/>
    </row>
    <row r="21" spans="1:16">
      <c r="A21" s="12"/>
      <c r="B21" s="25">
        <v>335.18</v>
      </c>
      <c r="C21" s="20" t="s">
        <v>23</v>
      </c>
      <c r="D21" s="46">
        <v>654800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654800</v>
      </c>
      <c r="O21" s="47">
        <f t="shared" si="2"/>
        <v>57.549657233257165</v>
      </c>
      <c r="P21" s="9"/>
    </row>
    <row r="22" spans="1:16">
      <c r="A22" s="12"/>
      <c r="B22" s="25">
        <v>335.42</v>
      </c>
      <c r="C22" s="20" t="s">
        <v>24</v>
      </c>
      <c r="D22" s="46">
        <v>163593</v>
      </c>
      <c r="E22" s="46">
        <v>302782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466375</v>
      </c>
      <c r="O22" s="47">
        <f t="shared" si="2"/>
        <v>40.989189664264373</v>
      </c>
      <c r="P22" s="9"/>
    </row>
    <row r="23" spans="1:16">
      <c r="A23" s="12"/>
      <c r="B23" s="25">
        <v>335.49</v>
      </c>
      <c r="C23" s="20" t="s">
        <v>25</v>
      </c>
      <c r="D23" s="46">
        <v>0</v>
      </c>
      <c r="E23" s="46">
        <v>64754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64754</v>
      </c>
      <c r="O23" s="47">
        <f t="shared" si="2"/>
        <v>5.6911583758129725</v>
      </c>
      <c r="P23" s="9"/>
    </row>
    <row r="24" spans="1:16">
      <c r="A24" s="12"/>
      <c r="B24" s="25">
        <v>337.3</v>
      </c>
      <c r="C24" s="20" t="s">
        <v>26</v>
      </c>
      <c r="D24" s="46">
        <v>0</v>
      </c>
      <c r="E24" s="46">
        <v>485118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485118</v>
      </c>
      <c r="O24" s="47">
        <f t="shared" si="2"/>
        <v>42.63649147477588</v>
      </c>
      <c r="P24" s="9"/>
    </row>
    <row r="25" spans="1:16">
      <c r="A25" s="12"/>
      <c r="B25" s="25">
        <v>337.6</v>
      </c>
      <c r="C25" s="20" t="s">
        <v>27</v>
      </c>
      <c r="D25" s="46">
        <v>1569</v>
      </c>
      <c r="E25" s="46">
        <v>212630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214199</v>
      </c>
      <c r="O25" s="47">
        <f t="shared" si="2"/>
        <v>18.82571629460362</v>
      </c>
      <c r="P25" s="9"/>
    </row>
    <row r="26" spans="1:16">
      <c r="A26" s="12"/>
      <c r="B26" s="25">
        <v>338</v>
      </c>
      <c r="C26" s="20" t="s">
        <v>28</v>
      </c>
      <c r="D26" s="46">
        <v>15879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15879</v>
      </c>
      <c r="O26" s="47">
        <f t="shared" si="2"/>
        <v>1.3955879767973283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SUM(D28:D35)</f>
        <v>3063079</v>
      </c>
      <c r="E27" s="32">
        <f t="shared" si="6"/>
        <v>397619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3460698</v>
      </c>
      <c r="O27" s="45">
        <f t="shared" si="2"/>
        <v>304.15696959043771</v>
      </c>
      <c r="P27" s="10"/>
    </row>
    <row r="28" spans="1:16">
      <c r="A28" s="12"/>
      <c r="B28" s="25">
        <v>341.2</v>
      </c>
      <c r="C28" s="20" t="s">
        <v>36</v>
      </c>
      <c r="D28" s="46">
        <v>8500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8500</v>
      </c>
      <c r="O28" s="47">
        <f t="shared" si="2"/>
        <v>0.74705572156793809</v>
      </c>
      <c r="P28" s="9"/>
    </row>
    <row r="29" spans="1:16">
      <c r="A29" s="12"/>
      <c r="B29" s="25">
        <v>341.3</v>
      </c>
      <c r="C29" s="20" t="s">
        <v>37</v>
      </c>
      <c r="D29" s="46">
        <v>52489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52489</v>
      </c>
      <c r="O29" s="47">
        <f t="shared" si="2"/>
        <v>4.6132009140446479</v>
      </c>
      <c r="P29" s="9"/>
    </row>
    <row r="30" spans="1:16">
      <c r="A30" s="12"/>
      <c r="B30" s="25">
        <v>341.9</v>
      </c>
      <c r="C30" s="20" t="s">
        <v>38</v>
      </c>
      <c r="D30" s="46">
        <v>144088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144088</v>
      </c>
      <c r="O30" s="47">
        <f t="shared" si="2"/>
        <v>12.663737036386008</v>
      </c>
      <c r="P30" s="9"/>
    </row>
    <row r="31" spans="1:16">
      <c r="A31" s="12"/>
      <c r="B31" s="25">
        <v>342.1</v>
      </c>
      <c r="C31" s="20" t="s">
        <v>39</v>
      </c>
      <c r="D31" s="46">
        <v>81607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81607</v>
      </c>
      <c r="O31" s="47">
        <f t="shared" si="2"/>
        <v>7.1723501494111446</v>
      </c>
      <c r="P31" s="9"/>
    </row>
    <row r="32" spans="1:16">
      <c r="A32" s="12"/>
      <c r="B32" s="25">
        <v>343.4</v>
      </c>
      <c r="C32" s="20" t="s">
        <v>40</v>
      </c>
      <c r="D32" s="46">
        <v>466135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466135</v>
      </c>
      <c r="O32" s="47">
        <f t="shared" si="2"/>
        <v>40.968096326243625</v>
      </c>
      <c r="P32" s="9"/>
    </row>
    <row r="33" spans="1:16">
      <c r="A33" s="12"/>
      <c r="B33" s="25">
        <v>343.9</v>
      </c>
      <c r="C33" s="20" t="s">
        <v>41</v>
      </c>
      <c r="D33" s="46">
        <v>0</v>
      </c>
      <c r="E33" s="46">
        <v>397619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397619</v>
      </c>
      <c r="O33" s="47">
        <f t="shared" si="2"/>
        <v>34.946299876955528</v>
      </c>
      <c r="P33" s="9"/>
    </row>
    <row r="34" spans="1:16">
      <c r="A34" s="12"/>
      <c r="B34" s="25">
        <v>344.5</v>
      </c>
      <c r="C34" s="20" t="s">
        <v>42</v>
      </c>
      <c r="D34" s="46">
        <v>2126064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2126064</v>
      </c>
      <c r="O34" s="47">
        <f t="shared" si="2"/>
        <v>186.85744419054316</v>
      </c>
      <c r="P34" s="9"/>
    </row>
    <row r="35" spans="1:16">
      <c r="A35" s="12"/>
      <c r="B35" s="25">
        <v>347.2</v>
      </c>
      <c r="C35" s="20" t="s">
        <v>43</v>
      </c>
      <c r="D35" s="46">
        <v>184196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184196</v>
      </c>
      <c r="O35" s="47">
        <f t="shared" si="2"/>
        <v>16.18878537528564</v>
      </c>
      <c r="P35" s="9"/>
    </row>
    <row r="36" spans="1:16" ht="15.75">
      <c r="A36" s="29" t="s">
        <v>34</v>
      </c>
      <c r="B36" s="30"/>
      <c r="C36" s="31"/>
      <c r="D36" s="32">
        <f t="shared" ref="D36:M36" si="8">SUM(D37:D39)</f>
        <v>206637</v>
      </c>
      <c r="E36" s="32">
        <f t="shared" si="8"/>
        <v>118893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1" si="9">SUM(D36:M36)</f>
        <v>325530</v>
      </c>
      <c r="O36" s="45">
        <f t="shared" si="2"/>
        <v>28.610476357883634</v>
      </c>
      <c r="P36" s="10"/>
    </row>
    <row r="37" spans="1:16">
      <c r="A37" s="13"/>
      <c r="B37" s="39">
        <v>351.1</v>
      </c>
      <c r="C37" s="21" t="s">
        <v>46</v>
      </c>
      <c r="D37" s="46">
        <v>0</v>
      </c>
      <c r="E37" s="46">
        <v>118893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118893</v>
      </c>
      <c r="O37" s="47">
        <f t="shared" si="2"/>
        <v>10.449375988750219</v>
      </c>
      <c r="P37" s="9"/>
    </row>
    <row r="38" spans="1:16">
      <c r="A38" s="13"/>
      <c r="B38" s="39">
        <v>351.2</v>
      </c>
      <c r="C38" s="21" t="s">
        <v>47</v>
      </c>
      <c r="D38" s="46">
        <v>119434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119434</v>
      </c>
      <c r="O38" s="47">
        <f t="shared" si="2"/>
        <v>10.496923888205309</v>
      </c>
      <c r="P38" s="9"/>
    </row>
    <row r="39" spans="1:16">
      <c r="A39" s="13"/>
      <c r="B39" s="39">
        <v>354</v>
      </c>
      <c r="C39" s="21" t="s">
        <v>48</v>
      </c>
      <c r="D39" s="46">
        <v>87203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87203</v>
      </c>
      <c r="O39" s="47">
        <f t="shared" si="2"/>
        <v>7.6641764809281065</v>
      </c>
      <c r="P39" s="9"/>
    </row>
    <row r="40" spans="1:16" ht="15.75">
      <c r="A40" s="29" t="s">
        <v>3</v>
      </c>
      <c r="B40" s="30"/>
      <c r="C40" s="31"/>
      <c r="D40" s="32">
        <f t="shared" ref="D40:M40" si="10">SUM(D41:D47)</f>
        <v>1302049</v>
      </c>
      <c r="E40" s="32">
        <f t="shared" si="10"/>
        <v>81419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2314514</v>
      </c>
      <c r="L40" s="32">
        <f t="shared" si="10"/>
        <v>0</v>
      </c>
      <c r="M40" s="32">
        <f t="shared" si="10"/>
        <v>0</v>
      </c>
      <c r="N40" s="32">
        <f t="shared" si="9"/>
        <v>3697982</v>
      </c>
      <c r="O40" s="45">
        <f t="shared" si="2"/>
        <v>325.01160133591139</v>
      </c>
      <c r="P40" s="10"/>
    </row>
    <row r="41" spans="1:16">
      <c r="A41" s="12"/>
      <c r="B41" s="25">
        <v>361.1</v>
      </c>
      <c r="C41" s="20" t="s">
        <v>49</v>
      </c>
      <c r="D41" s="46">
        <v>191463</v>
      </c>
      <c r="E41" s="46">
        <v>33202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519053</v>
      </c>
      <c r="L41" s="46">
        <v>0</v>
      </c>
      <c r="M41" s="46">
        <v>0</v>
      </c>
      <c r="N41" s="46">
        <f t="shared" si="9"/>
        <v>743718</v>
      </c>
      <c r="O41" s="47">
        <f t="shared" si="2"/>
        <v>65.364563192125161</v>
      </c>
      <c r="P41" s="9"/>
    </row>
    <row r="42" spans="1:16">
      <c r="A42" s="12"/>
      <c r="B42" s="25">
        <v>361.2</v>
      </c>
      <c r="C42" s="20" t="s">
        <v>50</v>
      </c>
      <c r="D42" s="46">
        <v>1686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11">SUM(D42:M42)</f>
        <v>1686</v>
      </c>
      <c r="O42" s="47">
        <f t="shared" si="2"/>
        <v>0.14818069959571104</v>
      </c>
      <c r="P42" s="9"/>
    </row>
    <row r="43" spans="1:16">
      <c r="A43" s="12"/>
      <c r="B43" s="25">
        <v>361.3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180417</v>
      </c>
      <c r="L43" s="46">
        <v>0</v>
      </c>
      <c r="M43" s="46">
        <v>0</v>
      </c>
      <c r="N43" s="46">
        <f t="shared" si="11"/>
        <v>180417</v>
      </c>
      <c r="O43" s="47">
        <f t="shared" si="2"/>
        <v>15.856653190367375</v>
      </c>
      <c r="P43" s="9"/>
    </row>
    <row r="44" spans="1:16">
      <c r="A44" s="12"/>
      <c r="B44" s="25">
        <v>362</v>
      </c>
      <c r="C44" s="20" t="s">
        <v>52</v>
      </c>
      <c r="D44" s="46">
        <v>188042</v>
      </c>
      <c r="E44" s="46">
        <v>44893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232935</v>
      </c>
      <c r="O44" s="47">
        <f t="shared" si="2"/>
        <v>20.472402882756196</v>
      </c>
      <c r="P44" s="9"/>
    </row>
    <row r="45" spans="1:16">
      <c r="A45" s="12"/>
      <c r="B45" s="25">
        <v>366</v>
      </c>
      <c r="C45" s="20" t="s">
        <v>53</v>
      </c>
      <c r="D45" s="46">
        <v>835588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835588</v>
      </c>
      <c r="O45" s="47">
        <f t="shared" si="2"/>
        <v>73.438917208648263</v>
      </c>
      <c r="P45" s="9"/>
    </row>
    <row r="46" spans="1:16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1615044</v>
      </c>
      <c r="L46" s="46">
        <v>0</v>
      </c>
      <c r="M46" s="46">
        <v>0</v>
      </c>
      <c r="N46" s="46">
        <f t="shared" si="11"/>
        <v>1615044</v>
      </c>
      <c r="O46" s="47">
        <f t="shared" si="2"/>
        <v>141.9444542098787</v>
      </c>
      <c r="P46" s="9"/>
    </row>
    <row r="47" spans="1:16">
      <c r="A47" s="12"/>
      <c r="B47" s="25">
        <v>369.9</v>
      </c>
      <c r="C47" s="20" t="s">
        <v>55</v>
      </c>
      <c r="D47" s="46">
        <v>85270</v>
      </c>
      <c r="E47" s="46">
        <v>3324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88594</v>
      </c>
      <c r="O47" s="47">
        <f t="shared" si="2"/>
        <v>7.7864299525399892</v>
      </c>
      <c r="P47" s="9"/>
    </row>
    <row r="48" spans="1:16" ht="15.75">
      <c r="A48" s="29" t="s">
        <v>35</v>
      </c>
      <c r="B48" s="30"/>
      <c r="C48" s="31"/>
      <c r="D48" s="32">
        <f t="shared" ref="D48:M48" si="12">SUM(D49:D50)</f>
        <v>1180473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1180473</v>
      </c>
      <c r="O48" s="45">
        <f t="shared" si="2"/>
        <v>103.75048338899632</v>
      </c>
      <c r="P48" s="9"/>
    </row>
    <row r="49" spans="1:119">
      <c r="A49" s="12"/>
      <c r="B49" s="25">
        <v>381</v>
      </c>
      <c r="C49" s="20" t="s">
        <v>56</v>
      </c>
      <c r="D49" s="46">
        <v>641980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641980</v>
      </c>
      <c r="O49" s="47">
        <f t="shared" si="2"/>
        <v>56.42292142731587</v>
      </c>
      <c r="P49" s="9"/>
    </row>
    <row r="50" spans="1:119" ht="15.75" thickBot="1">
      <c r="A50" s="12"/>
      <c r="B50" s="25">
        <v>383</v>
      </c>
      <c r="C50" s="20" t="s">
        <v>57</v>
      </c>
      <c r="D50" s="46">
        <v>538493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538493</v>
      </c>
      <c r="O50" s="47">
        <f t="shared" si="2"/>
        <v>47.327561961680438</v>
      </c>
      <c r="P50" s="9"/>
    </row>
    <row r="51" spans="1:119" ht="16.5" thickBot="1">
      <c r="A51" s="14" t="s">
        <v>44</v>
      </c>
      <c r="B51" s="23"/>
      <c r="C51" s="22"/>
      <c r="D51" s="15">
        <f t="shared" ref="D51:M51" si="13">SUM(D5,D12,D16,D27,D36,D40,D48)</f>
        <v>18919462</v>
      </c>
      <c r="E51" s="15">
        <f t="shared" si="13"/>
        <v>3765888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0</v>
      </c>
      <c r="J51" s="15">
        <f t="shared" si="13"/>
        <v>0</v>
      </c>
      <c r="K51" s="15">
        <f t="shared" si="13"/>
        <v>2314514</v>
      </c>
      <c r="L51" s="15">
        <f t="shared" si="13"/>
        <v>0</v>
      </c>
      <c r="M51" s="15">
        <f t="shared" si="13"/>
        <v>0</v>
      </c>
      <c r="N51" s="15">
        <f>SUM(D51:M51)</f>
        <v>24999864</v>
      </c>
      <c r="O51" s="38">
        <f t="shared" si="2"/>
        <v>2197.2107576023905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64</v>
      </c>
      <c r="M53" s="48"/>
      <c r="N53" s="48"/>
      <c r="O53" s="43">
        <v>11378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thickBot="1">
      <c r="A55" s="52" t="s">
        <v>75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A55:O55"/>
    <mergeCell ref="A54:O54"/>
    <mergeCell ref="L53:N5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9150341</v>
      </c>
      <c r="E5" s="27">
        <f t="shared" si="0"/>
        <v>1492363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10642704</v>
      </c>
      <c r="O5" s="33">
        <f t="shared" ref="O5:O36" si="2">(N5/O$55)</f>
        <v>951.68595189126347</v>
      </c>
      <c r="P5" s="6"/>
    </row>
    <row r="6" spans="1:133">
      <c r="A6" s="12"/>
      <c r="B6" s="25">
        <v>311</v>
      </c>
      <c r="C6" s="20" t="s">
        <v>2</v>
      </c>
      <c r="D6" s="46">
        <v>6632821</v>
      </c>
      <c r="E6" s="46">
        <v>1471440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8104261</v>
      </c>
      <c r="O6" s="47">
        <f t="shared" si="2"/>
        <v>724.69471519270326</v>
      </c>
      <c r="P6" s="9"/>
    </row>
    <row r="7" spans="1:133">
      <c r="A7" s="12"/>
      <c r="B7" s="25">
        <v>314.10000000000002</v>
      </c>
      <c r="C7" s="20" t="s">
        <v>10</v>
      </c>
      <c r="D7" s="46">
        <v>1022767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1022767</v>
      </c>
      <c r="O7" s="47">
        <f t="shared" si="2"/>
        <v>91.457301260842357</v>
      </c>
      <c r="P7" s="9"/>
    </row>
    <row r="8" spans="1:133">
      <c r="A8" s="12"/>
      <c r="B8" s="25">
        <v>314.3</v>
      </c>
      <c r="C8" s="20" t="s">
        <v>11</v>
      </c>
      <c r="D8" s="46">
        <v>140410</v>
      </c>
      <c r="E8" s="46">
        <v>20923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161333</v>
      </c>
      <c r="O8" s="47">
        <f t="shared" si="2"/>
        <v>14.426629705803451</v>
      </c>
      <c r="P8" s="9"/>
    </row>
    <row r="9" spans="1:133">
      <c r="A9" s="12"/>
      <c r="B9" s="25">
        <v>314.39999999999998</v>
      </c>
      <c r="C9" s="20" t="s">
        <v>12</v>
      </c>
      <c r="D9" s="46">
        <v>79907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79907</v>
      </c>
      <c r="O9" s="47">
        <f t="shared" si="2"/>
        <v>7.1453992667441648</v>
      </c>
      <c r="P9" s="9"/>
    </row>
    <row r="10" spans="1:133">
      <c r="A10" s="12"/>
      <c r="B10" s="25">
        <v>315</v>
      </c>
      <c r="C10" s="20" t="s">
        <v>13</v>
      </c>
      <c r="D10" s="46">
        <v>722026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722026</v>
      </c>
      <c r="O10" s="47">
        <f t="shared" si="2"/>
        <v>64.564606992756865</v>
      </c>
      <c r="P10" s="9"/>
    </row>
    <row r="11" spans="1:133">
      <c r="A11" s="12"/>
      <c r="B11" s="25">
        <v>316</v>
      </c>
      <c r="C11" s="20" t="s">
        <v>14</v>
      </c>
      <c r="D11" s="46">
        <v>552410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552410</v>
      </c>
      <c r="O11" s="47">
        <f t="shared" si="2"/>
        <v>49.397299472413486</v>
      </c>
      <c r="P11" s="9"/>
    </row>
    <row r="12" spans="1:133" ht="15.75">
      <c r="A12" s="29" t="s">
        <v>110</v>
      </c>
      <c r="B12" s="30"/>
      <c r="C12" s="31"/>
      <c r="D12" s="32">
        <f t="shared" ref="D12:M12" si="3">SUM(D13:D15)</f>
        <v>2252552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2252552</v>
      </c>
      <c r="O12" s="45">
        <f t="shared" si="2"/>
        <v>201.42645086291694</v>
      </c>
      <c r="P12" s="10"/>
    </row>
    <row r="13" spans="1:133">
      <c r="A13" s="12"/>
      <c r="B13" s="25">
        <v>322</v>
      </c>
      <c r="C13" s="20" t="s">
        <v>0</v>
      </c>
      <c r="D13" s="46">
        <v>1113166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1113166</v>
      </c>
      <c r="O13" s="47">
        <f t="shared" si="2"/>
        <v>99.540910310292404</v>
      </c>
      <c r="P13" s="9"/>
    </row>
    <row r="14" spans="1:133">
      <c r="A14" s="12"/>
      <c r="B14" s="25">
        <v>323.10000000000002</v>
      </c>
      <c r="C14" s="20" t="s">
        <v>16</v>
      </c>
      <c r="D14" s="46">
        <v>1115721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1115721</v>
      </c>
      <c r="O14" s="47">
        <f t="shared" si="2"/>
        <v>99.769382097827062</v>
      </c>
      <c r="P14" s="9"/>
    </row>
    <row r="15" spans="1:133">
      <c r="A15" s="12"/>
      <c r="B15" s="25">
        <v>329</v>
      </c>
      <c r="C15" s="20" t="s">
        <v>111</v>
      </c>
      <c r="D15" s="46">
        <v>23665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23665</v>
      </c>
      <c r="O15" s="47">
        <f t="shared" si="2"/>
        <v>2.1161584547974606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SUM(D17:D28)</f>
        <v>1461125</v>
      </c>
      <c r="E16" s="32">
        <f t="shared" si="4"/>
        <v>2532654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3993779</v>
      </c>
      <c r="O16" s="45">
        <f t="shared" si="2"/>
        <v>357.12948224984353</v>
      </c>
      <c r="P16" s="10"/>
    </row>
    <row r="17" spans="1:16">
      <c r="A17" s="12"/>
      <c r="B17" s="25">
        <v>334.2</v>
      </c>
      <c r="C17" s="20" t="s">
        <v>112</v>
      </c>
      <c r="D17" s="46">
        <v>0</v>
      </c>
      <c r="E17" s="46">
        <v>10000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5">SUM(D17:M17)</f>
        <v>10000</v>
      </c>
      <c r="O17" s="47">
        <f t="shared" si="2"/>
        <v>0.89421443262094247</v>
      </c>
      <c r="P17" s="9"/>
    </row>
    <row r="18" spans="1:16">
      <c r="A18" s="12"/>
      <c r="B18" s="25">
        <v>334.36</v>
      </c>
      <c r="C18" s="20" t="s">
        <v>19</v>
      </c>
      <c r="D18" s="46">
        <v>0</v>
      </c>
      <c r="E18" s="46">
        <v>1147322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1147322</v>
      </c>
      <c r="O18" s="47">
        <f t="shared" si="2"/>
        <v>102.59518912635249</v>
      </c>
      <c r="P18" s="9"/>
    </row>
    <row r="19" spans="1:16">
      <c r="A19" s="12"/>
      <c r="B19" s="25">
        <v>334.7</v>
      </c>
      <c r="C19" s="20" t="s">
        <v>20</v>
      </c>
      <c r="D19" s="46">
        <v>0</v>
      </c>
      <c r="E19" s="46">
        <v>4328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4328</v>
      </c>
      <c r="O19" s="47">
        <f t="shared" si="2"/>
        <v>0.38701600643834394</v>
      </c>
      <c r="P19" s="9"/>
    </row>
    <row r="20" spans="1:16">
      <c r="A20" s="12"/>
      <c r="B20" s="25">
        <v>335.12</v>
      </c>
      <c r="C20" s="20" t="s">
        <v>21</v>
      </c>
      <c r="D20" s="46">
        <v>353469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353469</v>
      </c>
      <c r="O20" s="47">
        <f t="shared" si="2"/>
        <v>31.607708128409193</v>
      </c>
      <c r="P20" s="9"/>
    </row>
    <row r="21" spans="1:16">
      <c r="A21" s="12"/>
      <c r="B21" s="25">
        <v>335.15</v>
      </c>
      <c r="C21" s="20" t="s">
        <v>22</v>
      </c>
      <c r="D21" s="46">
        <v>16331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16331</v>
      </c>
      <c r="O21" s="47">
        <f t="shared" si="2"/>
        <v>1.4603415899132612</v>
      </c>
      <c r="P21" s="9"/>
    </row>
    <row r="22" spans="1:16">
      <c r="A22" s="12"/>
      <c r="B22" s="25">
        <v>335.18</v>
      </c>
      <c r="C22" s="20" t="s">
        <v>23</v>
      </c>
      <c r="D22" s="46">
        <v>720567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720567</v>
      </c>
      <c r="O22" s="47">
        <f t="shared" si="2"/>
        <v>64.434141107037462</v>
      </c>
      <c r="P22" s="9"/>
    </row>
    <row r="23" spans="1:16">
      <c r="A23" s="12"/>
      <c r="B23" s="25">
        <v>335.42</v>
      </c>
      <c r="C23" s="20" t="s">
        <v>24</v>
      </c>
      <c r="D23" s="46">
        <v>175224</v>
      </c>
      <c r="E23" s="46">
        <v>338279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513503</v>
      </c>
      <c r="O23" s="47">
        <f t="shared" si="2"/>
        <v>45.918179379415186</v>
      </c>
      <c r="P23" s="9"/>
    </row>
    <row r="24" spans="1:16">
      <c r="A24" s="12"/>
      <c r="B24" s="25">
        <v>335.49</v>
      </c>
      <c r="C24" s="20" t="s">
        <v>25</v>
      </c>
      <c r="D24" s="46">
        <v>0</v>
      </c>
      <c r="E24" s="46">
        <v>67572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67572</v>
      </c>
      <c r="O24" s="47">
        <f t="shared" si="2"/>
        <v>6.0423857641062328</v>
      </c>
      <c r="P24" s="9"/>
    </row>
    <row r="25" spans="1:16">
      <c r="A25" s="12"/>
      <c r="B25" s="25">
        <v>335.9</v>
      </c>
      <c r="C25" s="20" t="s">
        <v>113</v>
      </c>
      <c r="D25" s="46">
        <v>180268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180268</v>
      </c>
      <c r="O25" s="47">
        <f t="shared" si="2"/>
        <v>16.119824733971207</v>
      </c>
      <c r="P25" s="9"/>
    </row>
    <row r="26" spans="1:16">
      <c r="A26" s="12"/>
      <c r="B26" s="25">
        <v>337.3</v>
      </c>
      <c r="C26" s="20" t="s">
        <v>26</v>
      </c>
      <c r="D26" s="46">
        <v>0</v>
      </c>
      <c r="E26" s="46">
        <v>784317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784317</v>
      </c>
      <c r="O26" s="47">
        <f t="shared" si="2"/>
        <v>70.134758114995975</v>
      </c>
      <c r="P26" s="9"/>
    </row>
    <row r="27" spans="1:16">
      <c r="A27" s="12"/>
      <c r="B27" s="25">
        <v>337.6</v>
      </c>
      <c r="C27" s="20" t="s">
        <v>27</v>
      </c>
      <c r="D27" s="46">
        <v>0</v>
      </c>
      <c r="E27" s="46">
        <v>180836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180836</v>
      </c>
      <c r="O27" s="47">
        <f t="shared" si="2"/>
        <v>16.170616113744074</v>
      </c>
      <c r="P27" s="9"/>
    </row>
    <row r="28" spans="1:16">
      <c r="A28" s="12"/>
      <c r="B28" s="25">
        <v>338</v>
      </c>
      <c r="C28" s="20" t="s">
        <v>28</v>
      </c>
      <c r="D28" s="46">
        <v>15266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15266</v>
      </c>
      <c r="O28" s="47">
        <f t="shared" si="2"/>
        <v>1.3651077528391309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SUM(D30:D37)</f>
        <v>2817602</v>
      </c>
      <c r="E29" s="32">
        <f t="shared" si="6"/>
        <v>403557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3221159</v>
      </c>
      <c r="O29" s="45">
        <f t="shared" si="2"/>
        <v>288.04068675668424</v>
      </c>
      <c r="P29" s="10"/>
    </row>
    <row r="30" spans="1:16">
      <c r="A30" s="12"/>
      <c r="B30" s="25">
        <v>341.2</v>
      </c>
      <c r="C30" s="20" t="s">
        <v>36</v>
      </c>
      <c r="D30" s="46">
        <v>31980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31980</v>
      </c>
      <c r="O30" s="47">
        <f t="shared" si="2"/>
        <v>2.8596977555217742</v>
      </c>
      <c r="P30" s="9"/>
    </row>
    <row r="31" spans="1:16">
      <c r="A31" s="12"/>
      <c r="B31" s="25">
        <v>341.3</v>
      </c>
      <c r="C31" s="20" t="s">
        <v>37</v>
      </c>
      <c r="D31" s="46">
        <v>46417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46417</v>
      </c>
      <c r="O31" s="47">
        <f t="shared" si="2"/>
        <v>4.1506751318966284</v>
      </c>
      <c r="P31" s="9"/>
    </row>
    <row r="32" spans="1:16">
      <c r="A32" s="12"/>
      <c r="B32" s="25">
        <v>341.9</v>
      </c>
      <c r="C32" s="20" t="s">
        <v>38</v>
      </c>
      <c r="D32" s="46">
        <v>196064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196064</v>
      </c>
      <c r="O32" s="47">
        <f t="shared" si="2"/>
        <v>17.532325851739248</v>
      </c>
      <c r="P32" s="9"/>
    </row>
    <row r="33" spans="1:16">
      <c r="A33" s="12"/>
      <c r="B33" s="25">
        <v>342.1</v>
      </c>
      <c r="C33" s="20" t="s">
        <v>39</v>
      </c>
      <c r="D33" s="46">
        <v>129132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129132</v>
      </c>
      <c r="O33" s="47">
        <f t="shared" si="2"/>
        <v>11.547169811320755</v>
      </c>
      <c r="P33" s="9"/>
    </row>
    <row r="34" spans="1:16">
      <c r="A34" s="12"/>
      <c r="B34" s="25">
        <v>343.4</v>
      </c>
      <c r="C34" s="20" t="s">
        <v>40</v>
      </c>
      <c r="D34" s="46">
        <v>399422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399422</v>
      </c>
      <c r="O34" s="47">
        <f t="shared" si="2"/>
        <v>35.716891710632211</v>
      </c>
      <c r="P34" s="9"/>
    </row>
    <row r="35" spans="1:16">
      <c r="A35" s="12"/>
      <c r="B35" s="25">
        <v>343.9</v>
      </c>
      <c r="C35" s="20" t="s">
        <v>41</v>
      </c>
      <c r="D35" s="46">
        <v>0</v>
      </c>
      <c r="E35" s="46">
        <v>403557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403557</v>
      </c>
      <c r="O35" s="47">
        <f t="shared" si="2"/>
        <v>36.086649378520967</v>
      </c>
      <c r="P35" s="9"/>
    </row>
    <row r="36" spans="1:16">
      <c r="A36" s="12"/>
      <c r="B36" s="25">
        <v>344.5</v>
      </c>
      <c r="C36" s="20" t="s">
        <v>42</v>
      </c>
      <c r="D36" s="46">
        <v>1876132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1876132</v>
      </c>
      <c r="O36" s="47">
        <f t="shared" si="2"/>
        <v>167.7664311901994</v>
      </c>
      <c r="P36" s="9"/>
    </row>
    <row r="37" spans="1:16">
      <c r="A37" s="12"/>
      <c r="B37" s="25">
        <v>347.2</v>
      </c>
      <c r="C37" s="20" t="s">
        <v>43</v>
      </c>
      <c r="D37" s="46">
        <v>138455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138455</v>
      </c>
      <c r="O37" s="47">
        <f t="shared" ref="O37:O53" si="8">(N37/O$55)</f>
        <v>12.38084592685326</v>
      </c>
      <c r="P37" s="9"/>
    </row>
    <row r="38" spans="1:16" ht="15.75">
      <c r="A38" s="29" t="s">
        <v>34</v>
      </c>
      <c r="B38" s="30"/>
      <c r="C38" s="31"/>
      <c r="D38" s="32">
        <f t="shared" ref="D38:M38" si="9">SUM(D39:D41)</f>
        <v>287063</v>
      </c>
      <c r="E38" s="32">
        <f t="shared" si="9"/>
        <v>42402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329465</v>
      </c>
      <c r="O38" s="45">
        <f t="shared" si="8"/>
        <v>29.461235804345883</v>
      </c>
      <c r="P38" s="10"/>
    </row>
    <row r="39" spans="1:16">
      <c r="A39" s="13"/>
      <c r="B39" s="39">
        <v>351.1</v>
      </c>
      <c r="C39" s="21" t="s">
        <v>46</v>
      </c>
      <c r="D39" s="46">
        <v>0</v>
      </c>
      <c r="E39" s="46">
        <v>42402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42402</v>
      </c>
      <c r="O39" s="47">
        <f t="shared" si="8"/>
        <v>3.7916480371993204</v>
      </c>
      <c r="P39" s="9"/>
    </row>
    <row r="40" spans="1:16">
      <c r="A40" s="13"/>
      <c r="B40" s="39">
        <v>351.2</v>
      </c>
      <c r="C40" s="21" t="s">
        <v>47</v>
      </c>
      <c r="D40" s="46">
        <v>197558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197558</v>
      </c>
      <c r="O40" s="47">
        <f t="shared" si="8"/>
        <v>17.665921487972817</v>
      </c>
      <c r="P40" s="9"/>
    </row>
    <row r="41" spans="1:16">
      <c r="A41" s="13"/>
      <c r="B41" s="39">
        <v>354</v>
      </c>
      <c r="C41" s="21" t="s">
        <v>48</v>
      </c>
      <c r="D41" s="46">
        <v>89505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89505</v>
      </c>
      <c r="O41" s="47">
        <f t="shared" si="8"/>
        <v>8.0036662791737463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SUM(D43:D49)</f>
        <v>2493872</v>
      </c>
      <c r="E42" s="32">
        <f t="shared" si="10"/>
        <v>149320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-1185109</v>
      </c>
      <c r="L42" s="32">
        <f t="shared" si="10"/>
        <v>0</v>
      </c>
      <c r="M42" s="32">
        <f t="shared" si="10"/>
        <v>0</v>
      </c>
      <c r="N42" s="32">
        <f>SUM(D42:M42)</f>
        <v>1458083</v>
      </c>
      <c r="O42" s="45">
        <f t="shared" si="8"/>
        <v>130.38388625592418</v>
      </c>
      <c r="P42" s="10"/>
    </row>
    <row r="43" spans="1:16">
      <c r="A43" s="12"/>
      <c r="B43" s="25">
        <v>361.1</v>
      </c>
      <c r="C43" s="20" t="s">
        <v>49</v>
      </c>
      <c r="D43" s="46">
        <v>337958</v>
      </c>
      <c r="E43" s="46">
        <v>51474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708786</v>
      </c>
      <c r="L43" s="46">
        <v>0</v>
      </c>
      <c r="M43" s="46">
        <v>0</v>
      </c>
      <c r="N43" s="46">
        <f>SUM(D43:M43)</f>
        <v>1098218</v>
      </c>
      <c r="O43" s="47">
        <f t="shared" si="8"/>
        <v>98.204238576410617</v>
      </c>
      <c r="P43" s="9"/>
    </row>
    <row r="44" spans="1:16">
      <c r="A44" s="12"/>
      <c r="B44" s="25">
        <v>361.2</v>
      </c>
      <c r="C44" s="20" t="s">
        <v>50</v>
      </c>
      <c r="D44" s="46">
        <v>6658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1">SUM(D44:M44)</f>
        <v>6658</v>
      </c>
      <c r="O44" s="47">
        <f t="shared" si="8"/>
        <v>0.59536796923902346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-3451293</v>
      </c>
      <c r="L45" s="46">
        <v>0</v>
      </c>
      <c r="M45" s="46">
        <v>0</v>
      </c>
      <c r="N45" s="46">
        <f t="shared" si="11"/>
        <v>-3451293</v>
      </c>
      <c r="O45" s="47">
        <f t="shared" si="8"/>
        <v>-308.61960118036308</v>
      </c>
      <c r="P45" s="9"/>
    </row>
    <row r="46" spans="1:16">
      <c r="A46" s="12"/>
      <c r="B46" s="25">
        <v>362</v>
      </c>
      <c r="C46" s="20" t="s">
        <v>52</v>
      </c>
      <c r="D46" s="46">
        <v>156001</v>
      </c>
      <c r="E46" s="46">
        <v>50015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206016</v>
      </c>
      <c r="O46" s="47">
        <f t="shared" si="8"/>
        <v>18.42224805508361</v>
      </c>
      <c r="P46" s="9"/>
    </row>
    <row r="47" spans="1:16">
      <c r="A47" s="12"/>
      <c r="B47" s="25">
        <v>366</v>
      </c>
      <c r="C47" s="20" t="s">
        <v>53</v>
      </c>
      <c r="D47" s="46">
        <v>791137</v>
      </c>
      <c r="E47" s="46">
        <v>19954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811091</v>
      </c>
      <c r="O47" s="47">
        <f t="shared" si="8"/>
        <v>72.528927836895292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1557398</v>
      </c>
      <c r="L48" s="46">
        <v>0</v>
      </c>
      <c r="M48" s="46">
        <v>0</v>
      </c>
      <c r="N48" s="46">
        <f t="shared" si="11"/>
        <v>1557398</v>
      </c>
      <c r="O48" s="47">
        <f t="shared" si="8"/>
        <v>139.26477689349906</v>
      </c>
      <c r="P48" s="9"/>
    </row>
    <row r="49" spans="1:119">
      <c r="A49" s="12"/>
      <c r="B49" s="25">
        <v>369.9</v>
      </c>
      <c r="C49" s="20" t="s">
        <v>55</v>
      </c>
      <c r="D49" s="46">
        <v>1202118</v>
      </c>
      <c r="E49" s="46">
        <v>27877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1229995</v>
      </c>
      <c r="O49" s="47">
        <f t="shared" si="8"/>
        <v>109.98792810515961</v>
      </c>
      <c r="P49" s="9"/>
    </row>
    <row r="50" spans="1:119" ht="15.75">
      <c r="A50" s="29" t="s">
        <v>35</v>
      </c>
      <c r="B50" s="30"/>
      <c r="C50" s="31"/>
      <c r="D50" s="32">
        <f t="shared" ref="D50:M50" si="12">SUM(D51:D52)</f>
        <v>2542037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2542037</v>
      </c>
      <c r="O50" s="45">
        <f t="shared" si="8"/>
        <v>227.31261736564429</v>
      </c>
      <c r="P50" s="9"/>
    </row>
    <row r="51" spans="1:119">
      <c r="A51" s="12"/>
      <c r="B51" s="25">
        <v>381</v>
      </c>
      <c r="C51" s="20" t="s">
        <v>56</v>
      </c>
      <c r="D51" s="46">
        <v>589093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589093</v>
      </c>
      <c r="O51" s="47">
        <f t="shared" si="8"/>
        <v>52.677546275596889</v>
      </c>
      <c r="P51" s="9"/>
    </row>
    <row r="52" spans="1:119" ht="15.75" thickBot="1">
      <c r="A52" s="12"/>
      <c r="B52" s="25">
        <v>389.9</v>
      </c>
      <c r="C52" s="20" t="s">
        <v>114</v>
      </c>
      <c r="D52" s="46">
        <v>1952944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1952944</v>
      </c>
      <c r="O52" s="47">
        <f t="shared" si="8"/>
        <v>174.6350710900474</v>
      </c>
      <c r="P52" s="9"/>
    </row>
    <row r="53" spans="1:119" ht="16.5" thickBot="1">
      <c r="A53" s="14" t="s">
        <v>44</v>
      </c>
      <c r="B53" s="23"/>
      <c r="C53" s="22"/>
      <c r="D53" s="15">
        <f t="shared" ref="D53:M53" si="13">SUM(D5,D12,D16,D29,D38,D42,D50)</f>
        <v>21004592</v>
      </c>
      <c r="E53" s="15">
        <f t="shared" si="13"/>
        <v>4620296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0</v>
      </c>
      <c r="J53" s="15">
        <f t="shared" si="13"/>
        <v>0</v>
      </c>
      <c r="K53" s="15">
        <f t="shared" si="13"/>
        <v>-1185109</v>
      </c>
      <c r="L53" s="15">
        <f t="shared" si="13"/>
        <v>0</v>
      </c>
      <c r="M53" s="15">
        <f t="shared" si="13"/>
        <v>0</v>
      </c>
      <c r="N53" s="15">
        <f>SUM(D53:M53)</f>
        <v>24439779</v>
      </c>
      <c r="O53" s="38">
        <f t="shared" si="8"/>
        <v>2185.4403111866227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115</v>
      </c>
      <c r="M55" s="48"/>
      <c r="N55" s="48"/>
      <c r="O55" s="43">
        <v>11183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SUM(D6:D15)</f>
        <v>11786472</v>
      </c>
      <c r="E5" s="27">
        <f t="shared" si="0"/>
        <v>789793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12576265</v>
      </c>
      <c r="P5" s="33">
        <f t="shared" ref="P5:P52" si="1">(O5/P$54)</f>
        <v>1040.2204301075269</v>
      </c>
      <c r="Q5" s="6"/>
    </row>
    <row r="6" spans="1:134">
      <c r="A6" s="12"/>
      <c r="B6" s="25">
        <v>311</v>
      </c>
      <c r="C6" s="20" t="s">
        <v>2</v>
      </c>
      <c r="D6" s="46">
        <v>8711328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8711328</v>
      </c>
      <c r="P6" s="47">
        <f t="shared" si="1"/>
        <v>720.53995037220841</v>
      </c>
      <c r="Q6" s="9"/>
    </row>
    <row r="7" spans="1:134">
      <c r="A7" s="12"/>
      <c r="B7" s="25">
        <v>312.41000000000003</v>
      </c>
      <c r="C7" s="20" t="s">
        <v>150</v>
      </c>
      <c r="D7" s="46">
        <v>185281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185281</v>
      </c>
      <c r="P7" s="47">
        <f t="shared" si="1"/>
        <v>15.325144747725393</v>
      </c>
      <c r="Q7" s="9"/>
    </row>
    <row r="8" spans="1:134">
      <c r="A8" s="12"/>
      <c r="B8" s="25">
        <v>312.43</v>
      </c>
      <c r="C8" s="20" t="s">
        <v>151</v>
      </c>
      <c r="D8" s="46">
        <v>0</v>
      </c>
      <c r="E8" s="46">
        <v>71169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71169</v>
      </c>
      <c r="P8" s="47">
        <f t="shared" si="1"/>
        <v>5.8866004962779153</v>
      </c>
      <c r="Q8" s="9"/>
    </row>
    <row r="9" spans="1:134">
      <c r="A9" s="12"/>
      <c r="B9" s="25">
        <v>312.61</v>
      </c>
      <c r="C9" s="20" t="s">
        <v>152</v>
      </c>
      <c r="D9" s="46">
        <v>0</v>
      </c>
      <c r="E9" s="46">
        <v>718048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718048</v>
      </c>
      <c r="P9" s="47">
        <f t="shared" si="1"/>
        <v>59.391894127377995</v>
      </c>
      <c r="Q9" s="9"/>
    </row>
    <row r="10" spans="1:134">
      <c r="A10" s="12"/>
      <c r="B10" s="25">
        <v>314.10000000000002</v>
      </c>
      <c r="C10" s="20" t="s">
        <v>10</v>
      </c>
      <c r="D10" s="46">
        <v>1517367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1517367</v>
      </c>
      <c r="P10" s="47">
        <f t="shared" si="1"/>
        <v>125.50595533498759</v>
      </c>
      <c r="Q10" s="9"/>
    </row>
    <row r="11" spans="1:134">
      <c r="A11" s="12"/>
      <c r="B11" s="25">
        <v>314.3</v>
      </c>
      <c r="C11" s="20" t="s">
        <v>11</v>
      </c>
      <c r="D11" s="46">
        <v>0</v>
      </c>
      <c r="E11" s="46">
        <v>576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576</v>
      </c>
      <c r="P11" s="47">
        <f t="shared" si="1"/>
        <v>4.7642679900744417E-2</v>
      </c>
      <c r="Q11" s="9"/>
    </row>
    <row r="12" spans="1:134">
      <c r="A12" s="12"/>
      <c r="B12" s="25">
        <v>314.39999999999998</v>
      </c>
      <c r="C12" s="20" t="s">
        <v>12</v>
      </c>
      <c r="D12" s="46">
        <v>39542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39542</v>
      </c>
      <c r="P12" s="47">
        <f t="shared" si="1"/>
        <v>3.2706368899917289</v>
      </c>
      <c r="Q12" s="9"/>
    </row>
    <row r="13" spans="1:134">
      <c r="A13" s="12"/>
      <c r="B13" s="25">
        <v>314.89999999999998</v>
      </c>
      <c r="C13" s="20" t="s">
        <v>118</v>
      </c>
      <c r="D13" s="46">
        <v>235225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235225</v>
      </c>
      <c r="P13" s="47">
        <f t="shared" si="1"/>
        <v>19.45616211745244</v>
      </c>
      <c r="Q13" s="9"/>
    </row>
    <row r="14" spans="1:134">
      <c r="A14" s="12"/>
      <c r="B14" s="25">
        <v>315.2</v>
      </c>
      <c r="C14" s="20" t="s">
        <v>153</v>
      </c>
      <c r="D14" s="46">
        <v>411059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411059</v>
      </c>
      <c r="P14" s="47">
        <f t="shared" si="1"/>
        <v>33.999917287014064</v>
      </c>
      <c r="Q14" s="9"/>
    </row>
    <row r="15" spans="1:134">
      <c r="A15" s="12"/>
      <c r="B15" s="25">
        <v>316</v>
      </c>
      <c r="C15" s="20" t="s">
        <v>97</v>
      </c>
      <c r="D15" s="46">
        <v>686670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686670</v>
      </c>
      <c r="P15" s="47">
        <f t="shared" si="1"/>
        <v>56.796526054590572</v>
      </c>
      <c r="Q15" s="9"/>
    </row>
    <row r="16" spans="1:134" ht="15.75">
      <c r="A16" s="29" t="s">
        <v>15</v>
      </c>
      <c r="B16" s="30"/>
      <c r="C16" s="31"/>
      <c r="D16" s="32">
        <f t="shared" ref="D16:N16" si="3">SUM(D17:D23)</f>
        <v>2751689</v>
      </c>
      <c r="E16" s="32">
        <f t="shared" si="3"/>
        <v>485107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3236796</v>
      </c>
      <c r="P16" s="45">
        <f t="shared" si="1"/>
        <v>267.72506203473944</v>
      </c>
      <c r="Q16" s="10"/>
    </row>
    <row r="17" spans="1:17">
      <c r="A17" s="12"/>
      <c r="B17" s="25">
        <v>322</v>
      </c>
      <c r="C17" s="20" t="s">
        <v>154</v>
      </c>
      <c r="D17" s="46">
        <v>1454112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1454112</v>
      </c>
      <c r="P17" s="47">
        <f t="shared" si="1"/>
        <v>120.27394540942927</v>
      </c>
      <c r="Q17" s="9"/>
    </row>
    <row r="18" spans="1:17">
      <c r="A18" s="12"/>
      <c r="B18" s="25">
        <v>323.10000000000002</v>
      </c>
      <c r="C18" s="20" t="s">
        <v>16</v>
      </c>
      <c r="D18" s="46">
        <v>1245185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4">SUM(D18:N18)</f>
        <v>1245185</v>
      </c>
      <c r="P18" s="47">
        <f t="shared" si="1"/>
        <v>102.99296939619521</v>
      </c>
      <c r="Q18" s="9"/>
    </row>
    <row r="19" spans="1:17">
      <c r="A19" s="12"/>
      <c r="B19" s="25">
        <v>323.39999999999998</v>
      </c>
      <c r="C19" s="20" t="s">
        <v>67</v>
      </c>
      <c r="D19" s="46">
        <v>39887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39887</v>
      </c>
      <c r="P19" s="47">
        <f t="shared" si="1"/>
        <v>3.299172870140612</v>
      </c>
      <c r="Q19" s="9"/>
    </row>
    <row r="20" spans="1:17">
      <c r="A20" s="12"/>
      <c r="B20" s="25">
        <v>323.89999999999998</v>
      </c>
      <c r="C20" s="20" t="s">
        <v>78</v>
      </c>
      <c r="D20" s="46">
        <v>12085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12085</v>
      </c>
      <c r="P20" s="47">
        <f t="shared" si="1"/>
        <v>0.99958643507030609</v>
      </c>
      <c r="Q20" s="9"/>
    </row>
    <row r="21" spans="1:17">
      <c r="A21" s="12"/>
      <c r="B21" s="25">
        <v>324.61</v>
      </c>
      <c r="C21" s="20" t="s">
        <v>126</v>
      </c>
      <c r="D21" s="46">
        <v>0</v>
      </c>
      <c r="E21" s="46">
        <v>111247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111247</v>
      </c>
      <c r="P21" s="47">
        <f t="shared" si="1"/>
        <v>9.2015715467328363</v>
      </c>
      <c r="Q21" s="9"/>
    </row>
    <row r="22" spans="1:17">
      <c r="A22" s="12"/>
      <c r="B22" s="25">
        <v>325.2</v>
      </c>
      <c r="C22" s="20" t="s">
        <v>142</v>
      </c>
      <c r="D22" s="46">
        <v>0</v>
      </c>
      <c r="E22" s="46">
        <v>373860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373860</v>
      </c>
      <c r="P22" s="47">
        <f t="shared" si="1"/>
        <v>30.923076923076923</v>
      </c>
      <c r="Q22" s="9"/>
    </row>
    <row r="23" spans="1:17">
      <c r="A23" s="12"/>
      <c r="B23" s="25">
        <v>329.5</v>
      </c>
      <c r="C23" s="20" t="s">
        <v>155</v>
      </c>
      <c r="D23" s="46">
        <v>420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420</v>
      </c>
      <c r="P23" s="47">
        <f t="shared" si="1"/>
        <v>3.4739454094292806E-2</v>
      </c>
      <c r="Q23" s="9"/>
    </row>
    <row r="24" spans="1:17" ht="15.75">
      <c r="A24" s="29" t="s">
        <v>156</v>
      </c>
      <c r="B24" s="30"/>
      <c r="C24" s="31"/>
      <c r="D24" s="32">
        <f t="shared" ref="D24:N24" si="5">SUM(D25:D32)</f>
        <v>1844653</v>
      </c>
      <c r="E24" s="32">
        <f t="shared" si="5"/>
        <v>1556179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3400832</v>
      </c>
      <c r="P24" s="45">
        <f t="shared" si="1"/>
        <v>281.29296939619519</v>
      </c>
      <c r="Q24" s="10"/>
    </row>
    <row r="25" spans="1:17">
      <c r="A25" s="12"/>
      <c r="B25" s="25">
        <v>331.1</v>
      </c>
      <c r="C25" s="20" t="s">
        <v>68</v>
      </c>
      <c r="D25" s="46">
        <v>0</v>
      </c>
      <c r="E25" s="46">
        <v>107428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107428</v>
      </c>
      <c r="P25" s="47">
        <f t="shared" si="1"/>
        <v>8.8856906534325883</v>
      </c>
      <c r="Q25" s="9"/>
    </row>
    <row r="26" spans="1:17">
      <c r="A26" s="12"/>
      <c r="B26" s="25">
        <v>332</v>
      </c>
      <c r="C26" s="20" t="s">
        <v>143</v>
      </c>
      <c r="D26" s="46">
        <v>24354</v>
      </c>
      <c r="E26" s="46">
        <v>670750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0" si="6">SUM(D26:N26)</f>
        <v>695104</v>
      </c>
      <c r="P26" s="47">
        <f t="shared" si="1"/>
        <v>57.494127377998346</v>
      </c>
      <c r="Q26" s="9"/>
    </row>
    <row r="27" spans="1:17">
      <c r="A27" s="12"/>
      <c r="B27" s="25">
        <v>334.1</v>
      </c>
      <c r="C27" s="20" t="s">
        <v>79</v>
      </c>
      <c r="D27" s="46">
        <v>0</v>
      </c>
      <c r="E27" s="46">
        <v>131175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131175</v>
      </c>
      <c r="P27" s="47">
        <f t="shared" si="1"/>
        <v>10.849875930521092</v>
      </c>
      <c r="Q27" s="9"/>
    </row>
    <row r="28" spans="1:17">
      <c r="A28" s="12"/>
      <c r="B28" s="25">
        <v>335.125</v>
      </c>
      <c r="C28" s="20" t="s">
        <v>157</v>
      </c>
      <c r="D28" s="46">
        <v>519898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519898</v>
      </c>
      <c r="P28" s="47">
        <f t="shared" si="1"/>
        <v>43.002315963606286</v>
      </c>
      <c r="Q28" s="9"/>
    </row>
    <row r="29" spans="1:17">
      <c r="A29" s="12"/>
      <c r="B29" s="25">
        <v>335.15</v>
      </c>
      <c r="C29" s="20" t="s">
        <v>99</v>
      </c>
      <c r="D29" s="46">
        <v>12839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12839</v>
      </c>
      <c r="P29" s="47">
        <f t="shared" si="1"/>
        <v>1.0619520264681555</v>
      </c>
      <c r="Q29" s="9"/>
    </row>
    <row r="30" spans="1:17">
      <c r="A30" s="12"/>
      <c r="B30" s="25">
        <v>335.18</v>
      </c>
      <c r="C30" s="20" t="s">
        <v>158</v>
      </c>
      <c r="D30" s="46">
        <v>1272077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1272077</v>
      </c>
      <c r="P30" s="47">
        <f t="shared" si="1"/>
        <v>105.21728701406121</v>
      </c>
      <c r="Q30" s="9"/>
    </row>
    <row r="31" spans="1:17">
      <c r="A31" s="12"/>
      <c r="B31" s="25">
        <v>337.1</v>
      </c>
      <c r="C31" s="20" t="s">
        <v>80</v>
      </c>
      <c r="D31" s="46">
        <v>0</v>
      </c>
      <c r="E31" s="46">
        <v>646826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7">SUM(D31:N31)</f>
        <v>646826</v>
      </c>
      <c r="P31" s="47">
        <f t="shared" si="1"/>
        <v>53.500909842845324</v>
      </c>
      <c r="Q31" s="9"/>
    </row>
    <row r="32" spans="1:17">
      <c r="A32" s="12"/>
      <c r="B32" s="25">
        <v>338</v>
      </c>
      <c r="C32" s="20" t="s">
        <v>28</v>
      </c>
      <c r="D32" s="46">
        <v>15485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15485</v>
      </c>
      <c r="P32" s="47">
        <f t="shared" si="1"/>
        <v>1.2808105872622002</v>
      </c>
      <c r="Q32" s="9"/>
    </row>
    <row r="33" spans="1:17" ht="15.75">
      <c r="A33" s="29" t="s">
        <v>33</v>
      </c>
      <c r="B33" s="30"/>
      <c r="C33" s="31"/>
      <c r="D33" s="32">
        <f t="shared" ref="D33:N33" si="8">SUM(D34:D39)</f>
        <v>4261277</v>
      </c>
      <c r="E33" s="32">
        <f t="shared" si="8"/>
        <v>51976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>SUM(D33:N33)</f>
        <v>4313253</v>
      </c>
      <c r="P33" s="45">
        <f t="shared" si="1"/>
        <v>356.76203473945412</v>
      </c>
      <c r="Q33" s="10"/>
    </row>
    <row r="34" spans="1:17">
      <c r="A34" s="12"/>
      <c r="B34" s="25">
        <v>341.2</v>
      </c>
      <c r="C34" s="20" t="s">
        <v>127</v>
      </c>
      <c r="D34" s="46">
        <v>33220</v>
      </c>
      <c r="E34" s="46">
        <v>51976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9">SUM(D34:N34)</f>
        <v>85196</v>
      </c>
      <c r="P34" s="47">
        <f t="shared" si="1"/>
        <v>7.0468155500413561</v>
      </c>
      <c r="Q34" s="9"/>
    </row>
    <row r="35" spans="1:17">
      <c r="A35" s="12"/>
      <c r="B35" s="25">
        <v>341.9</v>
      </c>
      <c r="C35" s="20" t="s">
        <v>103</v>
      </c>
      <c r="D35" s="46">
        <v>154271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154271</v>
      </c>
      <c r="P35" s="47">
        <f t="shared" si="1"/>
        <v>12.76021505376344</v>
      </c>
      <c r="Q35" s="9"/>
    </row>
    <row r="36" spans="1:17">
      <c r="A36" s="12"/>
      <c r="B36" s="25">
        <v>342.1</v>
      </c>
      <c r="C36" s="20" t="s">
        <v>39</v>
      </c>
      <c r="D36" s="46">
        <v>78522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78522</v>
      </c>
      <c r="P36" s="47">
        <f t="shared" si="1"/>
        <v>6.4947890818858562</v>
      </c>
      <c r="Q36" s="9"/>
    </row>
    <row r="37" spans="1:17">
      <c r="A37" s="12"/>
      <c r="B37" s="25">
        <v>343.4</v>
      </c>
      <c r="C37" s="20" t="s">
        <v>40</v>
      </c>
      <c r="D37" s="46">
        <v>726338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726338</v>
      </c>
      <c r="P37" s="47">
        <f t="shared" si="1"/>
        <v>60.077584780810589</v>
      </c>
      <c r="Q37" s="9"/>
    </row>
    <row r="38" spans="1:17">
      <c r="A38" s="12"/>
      <c r="B38" s="25">
        <v>344.5</v>
      </c>
      <c r="C38" s="20" t="s">
        <v>105</v>
      </c>
      <c r="D38" s="46">
        <v>2416561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2416561</v>
      </c>
      <c r="P38" s="47">
        <f t="shared" si="1"/>
        <v>199.88097601323409</v>
      </c>
      <c r="Q38" s="9"/>
    </row>
    <row r="39" spans="1:17">
      <c r="A39" s="12"/>
      <c r="B39" s="25">
        <v>347.2</v>
      </c>
      <c r="C39" s="20" t="s">
        <v>43</v>
      </c>
      <c r="D39" s="46">
        <v>852365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852365</v>
      </c>
      <c r="P39" s="47">
        <f t="shared" si="1"/>
        <v>70.501654259718777</v>
      </c>
      <c r="Q39" s="9"/>
    </row>
    <row r="40" spans="1:17" ht="15.75">
      <c r="A40" s="29" t="s">
        <v>34</v>
      </c>
      <c r="B40" s="30"/>
      <c r="C40" s="31"/>
      <c r="D40" s="32">
        <f t="shared" ref="D40:N40" si="10">SUM(D41:D42)</f>
        <v>1448824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1448824</v>
      </c>
      <c r="P40" s="45">
        <f t="shared" si="1"/>
        <v>119.83655913978495</v>
      </c>
      <c r="Q40" s="10"/>
    </row>
    <row r="41" spans="1:17">
      <c r="A41" s="13"/>
      <c r="B41" s="39">
        <v>351.1</v>
      </c>
      <c r="C41" s="21" t="s">
        <v>46</v>
      </c>
      <c r="D41" s="46">
        <v>592817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592817</v>
      </c>
      <c r="P41" s="47">
        <f t="shared" si="1"/>
        <v>49.03366418527709</v>
      </c>
      <c r="Q41" s="9"/>
    </row>
    <row r="42" spans="1:17">
      <c r="A42" s="13"/>
      <c r="B42" s="39">
        <v>354</v>
      </c>
      <c r="C42" s="21" t="s">
        <v>48</v>
      </c>
      <c r="D42" s="46">
        <v>856007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" si="11">SUM(D42:N42)</f>
        <v>856007</v>
      </c>
      <c r="P42" s="47">
        <f t="shared" si="1"/>
        <v>70.802894954507863</v>
      </c>
      <c r="Q42" s="9"/>
    </row>
    <row r="43" spans="1:17" ht="15.75">
      <c r="A43" s="29" t="s">
        <v>3</v>
      </c>
      <c r="B43" s="30"/>
      <c r="C43" s="31"/>
      <c r="D43" s="32">
        <f t="shared" ref="D43:N43" si="12">SUM(D44:D49)</f>
        <v>595066</v>
      </c>
      <c r="E43" s="32">
        <f t="shared" si="12"/>
        <v>67715</v>
      </c>
      <c r="F43" s="32">
        <f t="shared" si="12"/>
        <v>538159</v>
      </c>
      <c r="G43" s="32">
        <f t="shared" si="12"/>
        <v>0</v>
      </c>
      <c r="H43" s="32">
        <f t="shared" si="12"/>
        <v>0</v>
      </c>
      <c r="I43" s="32">
        <f t="shared" si="12"/>
        <v>0</v>
      </c>
      <c r="J43" s="32">
        <f t="shared" si="12"/>
        <v>0</v>
      </c>
      <c r="K43" s="32">
        <f t="shared" si="12"/>
        <v>-6674819</v>
      </c>
      <c r="L43" s="32">
        <f t="shared" si="12"/>
        <v>0</v>
      </c>
      <c r="M43" s="32">
        <f t="shared" si="12"/>
        <v>0</v>
      </c>
      <c r="N43" s="32">
        <f t="shared" si="12"/>
        <v>0</v>
      </c>
      <c r="O43" s="32">
        <f>SUM(D43:N43)</f>
        <v>-5473879</v>
      </c>
      <c r="P43" s="45">
        <f t="shared" si="1"/>
        <v>-452.76087675765098</v>
      </c>
      <c r="Q43" s="10"/>
    </row>
    <row r="44" spans="1:17">
      <c r="A44" s="12"/>
      <c r="B44" s="25">
        <v>361.1</v>
      </c>
      <c r="C44" s="20" t="s">
        <v>49</v>
      </c>
      <c r="D44" s="46">
        <v>211559</v>
      </c>
      <c r="E44" s="46">
        <v>65941</v>
      </c>
      <c r="F44" s="46">
        <v>267</v>
      </c>
      <c r="G44" s="46">
        <v>0</v>
      </c>
      <c r="H44" s="46">
        <v>0</v>
      </c>
      <c r="I44" s="46">
        <v>0</v>
      </c>
      <c r="J44" s="46">
        <v>0</v>
      </c>
      <c r="K44" s="46">
        <v>1121255</v>
      </c>
      <c r="L44" s="46">
        <v>0</v>
      </c>
      <c r="M44" s="46">
        <v>0</v>
      </c>
      <c r="N44" s="46">
        <v>0</v>
      </c>
      <c r="O44" s="46">
        <f>SUM(D44:N44)</f>
        <v>1399022</v>
      </c>
      <c r="P44" s="47">
        <f t="shared" si="1"/>
        <v>115.71728701406121</v>
      </c>
      <c r="Q44" s="9"/>
    </row>
    <row r="45" spans="1:17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-9025326</v>
      </c>
      <c r="L45" s="46">
        <v>0</v>
      </c>
      <c r="M45" s="46">
        <v>0</v>
      </c>
      <c r="N45" s="46">
        <v>0</v>
      </c>
      <c r="O45" s="46">
        <f t="shared" ref="O45:O51" si="13">SUM(D45:N45)</f>
        <v>-9025326</v>
      </c>
      <c r="P45" s="47">
        <f t="shared" si="1"/>
        <v>-746.51166253101735</v>
      </c>
      <c r="Q45" s="9"/>
    </row>
    <row r="46" spans="1:17">
      <c r="A46" s="12"/>
      <c r="B46" s="25">
        <v>362</v>
      </c>
      <c r="C46" s="20" t="s">
        <v>52</v>
      </c>
      <c r="D46" s="46">
        <v>120749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120749</v>
      </c>
      <c r="P46" s="47">
        <f t="shared" si="1"/>
        <v>9.9875103391232418</v>
      </c>
      <c r="Q46" s="9"/>
    </row>
    <row r="47" spans="1:17">
      <c r="A47" s="12"/>
      <c r="B47" s="25">
        <v>366</v>
      </c>
      <c r="C47" s="20" t="s">
        <v>53</v>
      </c>
      <c r="D47" s="46">
        <v>28215</v>
      </c>
      <c r="E47" s="46">
        <v>0</v>
      </c>
      <c r="F47" s="46">
        <v>537892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566107</v>
      </c>
      <c r="P47" s="47">
        <f t="shared" si="1"/>
        <v>46.824400330851944</v>
      </c>
      <c r="Q47" s="9"/>
    </row>
    <row r="48" spans="1:17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1229252</v>
      </c>
      <c r="L48" s="46">
        <v>0</v>
      </c>
      <c r="M48" s="46">
        <v>0</v>
      </c>
      <c r="N48" s="46">
        <v>0</v>
      </c>
      <c r="O48" s="46">
        <f t="shared" si="13"/>
        <v>1229252</v>
      </c>
      <c r="P48" s="47">
        <f t="shared" si="1"/>
        <v>101.67510339123243</v>
      </c>
      <c r="Q48" s="9"/>
    </row>
    <row r="49" spans="1:120">
      <c r="A49" s="12"/>
      <c r="B49" s="25">
        <v>369.9</v>
      </c>
      <c r="C49" s="20" t="s">
        <v>55</v>
      </c>
      <c r="D49" s="46">
        <v>234543</v>
      </c>
      <c r="E49" s="46">
        <v>1774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236317</v>
      </c>
      <c r="P49" s="47">
        <f t="shared" si="1"/>
        <v>19.546484698097601</v>
      </c>
      <c r="Q49" s="9"/>
    </row>
    <row r="50" spans="1:120" ht="15.75">
      <c r="A50" s="29" t="s">
        <v>35</v>
      </c>
      <c r="B50" s="30"/>
      <c r="C50" s="31"/>
      <c r="D50" s="32">
        <f t="shared" ref="D50:N50" si="14">SUM(D51:D51)</f>
        <v>561154</v>
      </c>
      <c r="E50" s="32">
        <f t="shared" si="14"/>
        <v>0</v>
      </c>
      <c r="F50" s="32">
        <f t="shared" si="14"/>
        <v>316314</v>
      </c>
      <c r="G50" s="32">
        <f t="shared" si="14"/>
        <v>2565547</v>
      </c>
      <c r="H50" s="32">
        <f t="shared" si="14"/>
        <v>0</v>
      </c>
      <c r="I50" s="32">
        <f t="shared" si="14"/>
        <v>0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4"/>
        <v>0</v>
      </c>
      <c r="O50" s="32">
        <f t="shared" si="13"/>
        <v>3443015</v>
      </c>
      <c r="P50" s="45">
        <f t="shared" si="1"/>
        <v>284.78205128205127</v>
      </c>
      <c r="Q50" s="9"/>
    </row>
    <row r="51" spans="1:120" ht="15.75" thickBot="1">
      <c r="A51" s="12"/>
      <c r="B51" s="25">
        <v>381</v>
      </c>
      <c r="C51" s="20" t="s">
        <v>56</v>
      </c>
      <c r="D51" s="46">
        <v>561154</v>
      </c>
      <c r="E51" s="46">
        <v>0</v>
      </c>
      <c r="F51" s="46">
        <v>316314</v>
      </c>
      <c r="G51" s="46">
        <v>2565547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3443015</v>
      </c>
      <c r="P51" s="47">
        <f t="shared" si="1"/>
        <v>284.78205128205127</v>
      </c>
      <c r="Q51" s="9"/>
    </row>
    <row r="52" spans="1:120" ht="16.5" thickBot="1">
      <c r="A52" s="14" t="s">
        <v>44</v>
      </c>
      <c r="B52" s="23"/>
      <c r="C52" s="22"/>
      <c r="D52" s="15">
        <f t="shared" ref="D52:N52" si="15">SUM(D5,D16,D24,D33,D40,D43,D50)</f>
        <v>23249135</v>
      </c>
      <c r="E52" s="15">
        <f t="shared" si="15"/>
        <v>2950770</v>
      </c>
      <c r="F52" s="15">
        <f t="shared" si="15"/>
        <v>854473</v>
      </c>
      <c r="G52" s="15">
        <f t="shared" si="15"/>
        <v>2565547</v>
      </c>
      <c r="H52" s="15">
        <f t="shared" si="15"/>
        <v>0</v>
      </c>
      <c r="I52" s="15">
        <f t="shared" si="15"/>
        <v>0</v>
      </c>
      <c r="J52" s="15">
        <f t="shared" si="15"/>
        <v>0</v>
      </c>
      <c r="K52" s="15">
        <f t="shared" si="15"/>
        <v>-6674819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>SUM(D52:N52)</f>
        <v>22945106</v>
      </c>
      <c r="P52" s="38">
        <f t="shared" si="1"/>
        <v>1897.8582299421009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8" t="s">
        <v>161</v>
      </c>
      <c r="N54" s="48"/>
      <c r="O54" s="48"/>
      <c r="P54" s="43">
        <v>12090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75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SUM(D6:D15)</f>
        <v>11323867</v>
      </c>
      <c r="E5" s="27">
        <f t="shared" si="0"/>
        <v>638630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11962497</v>
      </c>
      <c r="P5" s="33">
        <f t="shared" ref="P5:P52" si="1">(O5/P$54)</f>
        <v>991.01126667218955</v>
      </c>
      <c r="Q5" s="6"/>
    </row>
    <row r="6" spans="1:134">
      <c r="A6" s="12"/>
      <c r="B6" s="25">
        <v>311</v>
      </c>
      <c r="C6" s="20" t="s">
        <v>2</v>
      </c>
      <c r="D6" s="46">
        <v>8391916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8391916</v>
      </c>
      <c r="P6" s="47">
        <f t="shared" si="1"/>
        <v>695.21298981028917</v>
      </c>
      <c r="Q6" s="9"/>
    </row>
    <row r="7" spans="1:134">
      <c r="A7" s="12"/>
      <c r="B7" s="25">
        <v>312.41000000000003</v>
      </c>
      <c r="C7" s="20" t="s">
        <v>150</v>
      </c>
      <c r="D7" s="46">
        <v>174306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174306</v>
      </c>
      <c r="P7" s="47">
        <f t="shared" si="1"/>
        <v>14.440062960815176</v>
      </c>
      <c r="Q7" s="9"/>
    </row>
    <row r="8" spans="1:134">
      <c r="A8" s="12"/>
      <c r="B8" s="25">
        <v>312.43</v>
      </c>
      <c r="C8" s="20" t="s">
        <v>151</v>
      </c>
      <c r="D8" s="46">
        <v>0</v>
      </c>
      <c r="E8" s="46">
        <v>65942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65942</v>
      </c>
      <c r="P8" s="47">
        <f t="shared" si="1"/>
        <v>5.4628448347278598</v>
      </c>
      <c r="Q8" s="9"/>
    </row>
    <row r="9" spans="1:134">
      <c r="A9" s="12"/>
      <c r="B9" s="25">
        <v>312.61</v>
      </c>
      <c r="C9" s="20" t="s">
        <v>152</v>
      </c>
      <c r="D9" s="46">
        <v>0</v>
      </c>
      <c r="E9" s="46">
        <v>572261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572261</v>
      </c>
      <c r="P9" s="47">
        <f t="shared" si="1"/>
        <v>47.407919807803829</v>
      </c>
      <c r="Q9" s="9"/>
    </row>
    <row r="10" spans="1:134">
      <c r="A10" s="12"/>
      <c r="B10" s="25">
        <v>314.10000000000002</v>
      </c>
      <c r="C10" s="20" t="s">
        <v>10</v>
      </c>
      <c r="D10" s="46">
        <v>1405514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1405514</v>
      </c>
      <c r="P10" s="47">
        <f t="shared" si="1"/>
        <v>116.4372462927678</v>
      </c>
      <c r="Q10" s="9"/>
    </row>
    <row r="11" spans="1:134">
      <c r="A11" s="12"/>
      <c r="B11" s="25">
        <v>314.3</v>
      </c>
      <c r="C11" s="20" t="s">
        <v>11</v>
      </c>
      <c r="D11" s="46">
        <v>0</v>
      </c>
      <c r="E11" s="46">
        <v>427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427</v>
      </c>
      <c r="P11" s="47">
        <f t="shared" si="1"/>
        <v>3.5374036948057325E-2</v>
      </c>
      <c r="Q11" s="9"/>
    </row>
    <row r="12" spans="1:134">
      <c r="A12" s="12"/>
      <c r="B12" s="25">
        <v>314.39999999999998</v>
      </c>
      <c r="C12" s="20" t="s">
        <v>12</v>
      </c>
      <c r="D12" s="46">
        <v>51315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51315</v>
      </c>
      <c r="P12" s="47">
        <f t="shared" si="1"/>
        <v>4.2510976721067024</v>
      </c>
      <c r="Q12" s="9"/>
    </row>
    <row r="13" spans="1:134">
      <c r="A13" s="12"/>
      <c r="B13" s="25">
        <v>314.89999999999998</v>
      </c>
      <c r="C13" s="20" t="s">
        <v>118</v>
      </c>
      <c r="D13" s="46">
        <v>257665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257665</v>
      </c>
      <c r="P13" s="47">
        <f t="shared" si="1"/>
        <v>21.3457874244056</v>
      </c>
      <c r="Q13" s="9"/>
    </row>
    <row r="14" spans="1:134">
      <c r="A14" s="12"/>
      <c r="B14" s="25">
        <v>315.2</v>
      </c>
      <c r="C14" s="20" t="s">
        <v>153</v>
      </c>
      <c r="D14" s="46">
        <v>395366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395366</v>
      </c>
      <c r="P14" s="47">
        <f t="shared" si="1"/>
        <v>32.753375859497972</v>
      </c>
      <c r="Q14" s="9"/>
    </row>
    <row r="15" spans="1:134">
      <c r="A15" s="12"/>
      <c r="B15" s="25">
        <v>316</v>
      </c>
      <c r="C15" s="20" t="s">
        <v>97</v>
      </c>
      <c r="D15" s="46">
        <v>647785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647785</v>
      </c>
      <c r="P15" s="47">
        <f t="shared" si="1"/>
        <v>53.664567972827435</v>
      </c>
      <c r="Q15" s="9"/>
    </row>
    <row r="16" spans="1:134" ht="15.75">
      <c r="A16" s="29" t="s">
        <v>15</v>
      </c>
      <c r="B16" s="30"/>
      <c r="C16" s="31"/>
      <c r="D16" s="32">
        <f t="shared" ref="D16:N16" si="3">SUM(D17:D23)</f>
        <v>2010131</v>
      </c>
      <c r="E16" s="32">
        <f t="shared" si="3"/>
        <v>557929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2568060</v>
      </c>
      <c r="P16" s="45">
        <f t="shared" si="1"/>
        <v>212.74625134620163</v>
      </c>
      <c r="Q16" s="10"/>
    </row>
    <row r="17" spans="1:17">
      <c r="A17" s="12"/>
      <c r="B17" s="25">
        <v>322</v>
      </c>
      <c r="C17" s="20" t="s">
        <v>154</v>
      </c>
      <c r="D17" s="46">
        <v>901083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901083</v>
      </c>
      <c r="P17" s="47">
        <f t="shared" si="1"/>
        <v>74.648579239499625</v>
      </c>
      <c r="Q17" s="9"/>
    </row>
    <row r="18" spans="1:17">
      <c r="A18" s="12"/>
      <c r="B18" s="25">
        <v>323.10000000000002</v>
      </c>
      <c r="C18" s="20" t="s">
        <v>16</v>
      </c>
      <c r="D18" s="46">
        <v>1057423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4">SUM(D18:N18)</f>
        <v>1057423</v>
      </c>
      <c r="P18" s="47">
        <f t="shared" si="1"/>
        <v>87.600281666804733</v>
      </c>
      <c r="Q18" s="9"/>
    </row>
    <row r="19" spans="1:17">
      <c r="A19" s="12"/>
      <c r="B19" s="25">
        <v>323.39999999999998</v>
      </c>
      <c r="C19" s="20" t="s">
        <v>67</v>
      </c>
      <c r="D19" s="46">
        <v>20175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20175</v>
      </c>
      <c r="P19" s="47">
        <f t="shared" si="1"/>
        <v>1.6713611134123105</v>
      </c>
      <c r="Q19" s="9"/>
    </row>
    <row r="20" spans="1:17">
      <c r="A20" s="12"/>
      <c r="B20" s="25">
        <v>323.89999999999998</v>
      </c>
      <c r="C20" s="20" t="s">
        <v>78</v>
      </c>
      <c r="D20" s="46">
        <v>15390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15390</v>
      </c>
      <c r="P20" s="47">
        <f t="shared" si="1"/>
        <v>1.2749565073316211</v>
      </c>
      <c r="Q20" s="9"/>
    </row>
    <row r="21" spans="1:17">
      <c r="A21" s="12"/>
      <c r="B21" s="25">
        <v>324.61</v>
      </c>
      <c r="C21" s="20" t="s">
        <v>126</v>
      </c>
      <c r="D21" s="46">
        <v>0</v>
      </c>
      <c r="E21" s="46">
        <v>193448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193448</v>
      </c>
      <c r="P21" s="47">
        <f t="shared" si="1"/>
        <v>16.025847071493661</v>
      </c>
      <c r="Q21" s="9"/>
    </row>
    <row r="22" spans="1:17">
      <c r="A22" s="12"/>
      <c r="B22" s="25">
        <v>325.2</v>
      </c>
      <c r="C22" s="20" t="s">
        <v>142</v>
      </c>
      <c r="D22" s="46">
        <v>0</v>
      </c>
      <c r="E22" s="46">
        <v>364481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364481</v>
      </c>
      <c r="P22" s="47">
        <f t="shared" si="1"/>
        <v>30.194764311158977</v>
      </c>
      <c r="Q22" s="9"/>
    </row>
    <row r="23" spans="1:17">
      <c r="A23" s="12"/>
      <c r="B23" s="25">
        <v>329.5</v>
      </c>
      <c r="C23" s="20" t="s">
        <v>155</v>
      </c>
      <c r="D23" s="46">
        <v>16060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16060</v>
      </c>
      <c r="P23" s="47">
        <f t="shared" si="1"/>
        <v>1.3304614365007041</v>
      </c>
      <c r="Q23" s="9"/>
    </row>
    <row r="24" spans="1:17" ht="15.75">
      <c r="A24" s="29" t="s">
        <v>156</v>
      </c>
      <c r="B24" s="30"/>
      <c r="C24" s="31"/>
      <c r="D24" s="32">
        <f t="shared" ref="D24:N24" si="5">SUM(D25:D32)</f>
        <v>2352417</v>
      </c>
      <c r="E24" s="32">
        <f t="shared" si="5"/>
        <v>1111152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 t="shared" ref="O24:O33" si="6">SUM(D24:N24)</f>
        <v>3463569</v>
      </c>
      <c r="P24" s="45">
        <f t="shared" si="1"/>
        <v>286.93306271228562</v>
      </c>
      <c r="Q24" s="10"/>
    </row>
    <row r="25" spans="1:17">
      <c r="A25" s="12"/>
      <c r="B25" s="25">
        <v>331.1</v>
      </c>
      <c r="C25" s="20" t="s">
        <v>68</v>
      </c>
      <c r="D25" s="46">
        <v>0</v>
      </c>
      <c r="E25" s="46">
        <v>316122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316122</v>
      </c>
      <c r="P25" s="47">
        <f t="shared" si="1"/>
        <v>26.188551072819152</v>
      </c>
      <c r="Q25" s="9"/>
    </row>
    <row r="26" spans="1:17">
      <c r="A26" s="12"/>
      <c r="B26" s="25">
        <v>332</v>
      </c>
      <c r="C26" s="20" t="s">
        <v>143</v>
      </c>
      <c r="D26" s="46">
        <v>847497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847497</v>
      </c>
      <c r="P26" s="47">
        <f t="shared" si="1"/>
        <v>70.2093447104631</v>
      </c>
      <c r="Q26" s="9"/>
    </row>
    <row r="27" spans="1:17">
      <c r="A27" s="12"/>
      <c r="B27" s="25">
        <v>334.1</v>
      </c>
      <c r="C27" s="20" t="s">
        <v>79</v>
      </c>
      <c r="D27" s="46">
        <v>0</v>
      </c>
      <c r="E27" s="46">
        <v>278693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278693</v>
      </c>
      <c r="P27" s="47">
        <f t="shared" si="1"/>
        <v>23.087813768536162</v>
      </c>
      <c r="Q27" s="9"/>
    </row>
    <row r="28" spans="1:17">
      <c r="A28" s="12"/>
      <c r="B28" s="25">
        <v>335.125</v>
      </c>
      <c r="C28" s="20" t="s">
        <v>157</v>
      </c>
      <c r="D28" s="46">
        <v>438953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438953</v>
      </c>
      <c r="P28" s="47">
        <f t="shared" si="1"/>
        <v>36.364261453069339</v>
      </c>
      <c r="Q28" s="9"/>
    </row>
    <row r="29" spans="1:17">
      <c r="A29" s="12"/>
      <c r="B29" s="25">
        <v>335.15</v>
      </c>
      <c r="C29" s="20" t="s">
        <v>99</v>
      </c>
      <c r="D29" s="46">
        <v>12032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12032</v>
      </c>
      <c r="P29" s="47">
        <f t="shared" si="1"/>
        <v>0.99676911606329222</v>
      </c>
      <c r="Q29" s="9"/>
    </row>
    <row r="30" spans="1:17">
      <c r="A30" s="12"/>
      <c r="B30" s="25">
        <v>335.18</v>
      </c>
      <c r="C30" s="20" t="s">
        <v>158</v>
      </c>
      <c r="D30" s="46">
        <v>1036380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1036380</v>
      </c>
      <c r="P30" s="47">
        <f t="shared" si="1"/>
        <v>85.857012675006217</v>
      </c>
      <c r="Q30" s="9"/>
    </row>
    <row r="31" spans="1:17">
      <c r="A31" s="12"/>
      <c r="B31" s="25">
        <v>337.1</v>
      </c>
      <c r="C31" s="20" t="s">
        <v>80</v>
      </c>
      <c r="D31" s="46">
        <v>0</v>
      </c>
      <c r="E31" s="46">
        <v>516337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516337</v>
      </c>
      <c r="P31" s="47">
        <f t="shared" si="1"/>
        <v>42.774997928920556</v>
      </c>
      <c r="Q31" s="9"/>
    </row>
    <row r="32" spans="1:17">
      <c r="A32" s="12"/>
      <c r="B32" s="25">
        <v>338</v>
      </c>
      <c r="C32" s="20" t="s">
        <v>28</v>
      </c>
      <c r="D32" s="46">
        <v>17555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17555</v>
      </c>
      <c r="P32" s="47">
        <f t="shared" si="1"/>
        <v>1.454311987407837</v>
      </c>
      <c r="Q32" s="9"/>
    </row>
    <row r="33" spans="1:17" ht="15.75">
      <c r="A33" s="29" t="s">
        <v>33</v>
      </c>
      <c r="B33" s="30"/>
      <c r="C33" s="31"/>
      <c r="D33" s="32">
        <f t="shared" ref="D33:N33" si="7">SUM(D34:D39)</f>
        <v>3370358</v>
      </c>
      <c r="E33" s="32">
        <f t="shared" si="7"/>
        <v>18719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si="6"/>
        <v>3389077</v>
      </c>
      <c r="P33" s="45">
        <f t="shared" si="1"/>
        <v>280.76190870681802</v>
      </c>
      <c r="Q33" s="10"/>
    </row>
    <row r="34" spans="1:17">
      <c r="A34" s="12"/>
      <c r="B34" s="25">
        <v>341.2</v>
      </c>
      <c r="C34" s="20" t="s">
        <v>127</v>
      </c>
      <c r="D34" s="46">
        <v>104450</v>
      </c>
      <c r="E34" s="46">
        <v>18719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9" si="8">SUM(D34:N34)</f>
        <v>123169</v>
      </c>
      <c r="P34" s="47">
        <f t="shared" si="1"/>
        <v>10.203711374368321</v>
      </c>
      <c r="Q34" s="9"/>
    </row>
    <row r="35" spans="1:17">
      <c r="A35" s="12"/>
      <c r="B35" s="25">
        <v>341.9</v>
      </c>
      <c r="C35" s="20" t="s">
        <v>103</v>
      </c>
      <c r="D35" s="46">
        <v>142666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142666</v>
      </c>
      <c r="P35" s="47">
        <f t="shared" si="1"/>
        <v>11.818904813188635</v>
      </c>
      <c r="Q35" s="9"/>
    </row>
    <row r="36" spans="1:17">
      <c r="A36" s="12"/>
      <c r="B36" s="25">
        <v>342.1</v>
      </c>
      <c r="C36" s="20" t="s">
        <v>39</v>
      </c>
      <c r="D36" s="46">
        <v>62460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62460</v>
      </c>
      <c r="P36" s="47">
        <f t="shared" si="1"/>
        <v>5.1743848894043571</v>
      </c>
      <c r="Q36" s="9"/>
    </row>
    <row r="37" spans="1:17">
      <c r="A37" s="12"/>
      <c r="B37" s="25">
        <v>343.4</v>
      </c>
      <c r="C37" s="20" t="s">
        <v>40</v>
      </c>
      <c r="D37" s="46">
        <v>682286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682286</v>
      </c>
      <c r="P37" s="47">
        <f t="shared" si="1"/>
        <v>56.522740452323752</v>
      </c>
      <c r="Q37" s="9"/>
    </row>
    <row r="38" spans="1:17">
      <c r="A38" s="12"/>
      <c r="B38" s="25">
        <v>344.5</v>
      </c>
      <c r="C38" s="20" t="s">
        <v>105</v>
      </c>
      <c r="D38" s="46">
        <v>1642204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1642204</v>
      </c>
      <c r="P38" s="47">
        <f t="shared" si="1"/>
        <v>136.04539806146963</v>
      </c>
      <c r="Q38" s="9"/>
    </row>
    <row r="39" spans="1:17">
      <c r="A39" s="12"/>
      <c r="B39" s="25">
        <v>347.2</v>
      </c>
      <c r="C39" s="20" t="s">
        <v>43</v>
      </c>
      <c r="D39" s="46">
        <v>736292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736292</v>
      </c>
      <c r="P39" s="47">
        <f t="shared" si="1"/>
        <v>60.996769116063291</v>
      </c>
      <c r="Q39" s="9"/>
    </row>
    <row r="40" spans="1:17" ht="15.75">
      <c r="A40" s="29" t="s">
        <v>34</v>
      </c>
      <c r="B40" s="30"/>
      <c r="C40" s="31"/>
      <c r="D40" s="32">
        <f t="shared" ref="D40:N40" si="9">SUM(D41:D42)</f>
        <v>1278808</v>
      </c>
      <c r="E40" s="32">
        <f t="shared" si="9"/>
        <v>3941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ref="O40:O52" si="10">SUM(D40:N40)</f>
        <v>1282749</v>
      </c>
      <c r="P40" s="45">
        <f t="shared" si="1"/>
        <v>106.26700356225665</v>
      </c>
      <c r="Q40" s="10"/>
    </row>
    <row r="41" spans="1:17">
      <c r="A41" s="13"/>
      <c r="B41" s="39">
        <v>351.1</v>
      </c>
      <c r="C41" s="21" t="s">
        <v>46</v>
      </c>
      <c r="D41" s="46">
        <v>508486</v>
      </c>
      <c r="E41" s="46">
        <v>3941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512427</v>
      </c>
      <c r="P41" s="47">
        <f t="shared" si="1"/>
        <v>42.451081103471132</v>
      </c>
      <c r="Q41" s="9"/>
    </row>
    <row r="42" spans="1:17">
      <c r="A42" s="13"/>
      <c r="B42" s="39">
        <v>354</v>
      </c>
      <c r="C42" s="21" t="s">
        <v>48</v>
      </c>
      <c r="D42" s="46">
        <v>770322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770322</v>
      </c>
      <c r="P42" s="47">
        <f t="shared" si="1"/>
        <v>63.815922458785522</v>
      </c>
      <c r="Q42" s="9"/>
    </row>
    <row r="43" spans="1:17" ht="15.75">
      <c r="A43" s="29" t="s">
        <v>3</v>
      </c>
      <c r="B43" s="30"/>
      <c r="C43" s="31"/>
      <c r="D43" s="32">
        <f t="shared" ref="D43:N43" si="11">SUM(D44:D49)</f>
        <v>871865</v>
      </c>
      <c r="E43" s="32">
        <f t="shared" si="11"/>
        <v>46603</v>
      </c>
      <c r="F43" s="32">
        <f t="shared" si="11"/>
        <v>785540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13022169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10"/>
        <v>14726177</v>
      </c>
      <c r="P43" s="45">
        <f t="shared" si="1"/>
        <v>1219.9633004722061</v>
      </c>
      <c r="Q43" s="10"/>
    </row>
    <row r="44" spans="1:17">
      <c r="A44" s="12"/>
      <c r="B44" s="25">
        <v>361.1</v>
      </c>
      <c r="C44" s="20" t="s">
        <v>49</v>
      </c>
      <c r="D44" s="46">
        <v>262653</v>
      </c>
      <c r="E44" s="46">
        <v>45824</v>
      </c>
      <c r="F44" s="46">
        <v>5475</v>
      </c>
      <c r="G44" s="46">
        <v>0</v>
      </c>
      <c r="H44" s="46">
        <v>0</v>
      </c>
      <c r="I44" s="46">
        <v>0</v>
      </c>
      <c r="J44" s="46">
        <v>0</v>
      </c>
      <c r="K44" s="46">
        <v>1085126</v>
      </c>
      <c r="L44" s="46">
        <v>0</v>
      </c>
      <c r="M44" s="46">
        <v>0</v>
      </c>
      <c r="N44" s="46">
        <v>0</v>
      </c>
      <c r="O44" s="46">
        <f t="shared" si="10"/>
        <v>1399078</v>
      </c>
      <c r="P44" s="47">
        <f t="shared" si="1"/>
        <v>115.90406760003313</v>
      </c>
      <c r="Q44" s="9"/>
    </row>
    <row r="45" spans="1:17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10757512</v>
      </c>
      <c r="L45" s="46">
        <v>0</v>
      </c>
      <c r="M45" s="46">
        <v>0</v>
      </c>
      <c r="N45" s="46">
        <v>0</v>
      </c>
      <c r="O45" s="46">
        <f t="shared" si="10"/>
        <v>10757512</v>
      </c>
      <c r="P45" s="47">
        <f t="shared" si="1"/>
        <v>891.18647999337259</v>
      </c>
      <c r="Q45" s="9"/>
    </row>
    <row r="46" spans="1:17">
      <c r="A46" s="12"/>
      <c r="B46" s="25">
        <v>362</v>
      </c>
      <c r="C46" s="20" t="s">
        <v>52</v>
      </c>
      <c r="D46" s="46">
        <v>119050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119050</v>
      </c>
      <c r="P46" s="47">
        <f t="shared" si="1"/>
        <v>9.8624803247452579</v>
      </c>
      <c r="Q46" s="9"/>
    </row>
    <row r="47" spans="1:17">
      <c r="A47" s="12"/>
      <c r="B47" s="25">
        <v>366</v>
      </c>
      <c r="C47" s="20" t="s">
        <v>53</v>
      </c>
      <c r="D47" s="46">
        <v>253228</v>
      </c>
      <c r="E47" s="46">
        <v>0</v>
      </c>
      <c r="F47" s="46">
        <v>780065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1033293</v>
      </c>
      <c r="P47" s="47">
        <f t="shared" si="1"/>
        <v>85.601275784939105</v>
      </c>
      <c r="Q47" s="9"/>
    </row>
    <row r="48" spans="1:17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1179531</v>
      </c>
      <c r="L48" s="46">
        <v>0</v>
      </c>
      <c r="M48" s="46">
        <v>0</v>
      </c>
      <c r="N48" s="46">
        <v>0</v>
      </c>
      <c r="O48" s="46">
        <f t="shared" si="10"/>
        <v>1179531</v>
      </c>
      <c r="P48" s="47">
        <f t="shared" si="1"/>
        <v>97.716096429459029</v>
      </c>
      <c r="Q48" s="9"/>
    </row>
    <row r="49" spans="1:120">
      <c r="A49" s="12"/>
      <c r="B49" s="25">
        <v>369.9</v>
      </c>
      <c r="C49" s="20" t="s">
        <v>55</v>
      </c>
      <c r="D49" s="46">
        <v>236934</v>
      </c>
      <c r="E49" s="46">
        <v>779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237713</v>
      </c>
      <c r="P49" s="47">
        <f t="shared" si="1"/>
        <v>19.692900339657029</v>
      </c>
      <c r="Q49" s="9"/>
    </row>
    <row r="50" spans="1:120" ht="15.75">
      <c r="A50" s="29" t="s">
        <v>35</v>
      </c>
      <c r="B50" s="30"/>
      <c r="C50" s="31"/>
      <c r="D50" s="32">
        <f t="shared" ref="D50:N50" si="12">SUM(D51:D51)</f>
        <v>583000</v>
      </c>
      <c r="E50" s="32">
        <f t="shared" si="12"/>
        <v>0</v>
      </c>
      <c r="F50" s="32">
        <f t="shared" si="12"/>
        <v>389289</v>
      </c>
      <c r="G50" s="32">
        <f t="shared" si="12"/>
        <v>1570820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2"/>
        <v>0</v>
      </c>
      <c r="O50" s="32">
        <f t="shared" si="10"/>
        <v>2543109</v>
      </c>
      <c r="P50" s="45">
        <f t="shared" si="1"/>
        <v>210.67923121530941</v>
      </c>
      <c r="Q50" s="9"/>
    </row>
    <row r="51" spans="1:120" ht="15.75" thickBot="1">
      <c r="A51" s="12"/>
      <c r="B51" s="25">
        <v>381</v>
      </c>
      <c r="C51" s="20" t="s">
        <v>56</v>
      </c>
      <c r="D51" s="46">
        <v>583000</v>
      </c>
      <c r="E51" s="46">
        <v>0</v>
      </c>
      <c r="F51" s="46">
        <v>389289</v>
      </c>
      <c r="G51" s="46">
        <v>1570820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2543109</v>
      </c>
      <c r="P51" s="47">
        <f t="shared" si="1"/>
        <v>210.67923121530941</v>
      </c>
      <c r="Q51" s="9"/>
    </row>
    <row r="52" spans="1:120" ht="16.5" thickBot="1">
      <c r="A52" s="14" t="s">
        <v>44</v>
      </c>
      <c r="B52" s="23"/>
      <c r="C52" s="22"/>
      <c r="D52" s="15">
        <f t="shared" ref="D52:N52" si="13">SUM(D5,D16,D24,D33,D40,D43,D50)</f>
        <v>21790446</v>
      </c>
      <c r="E52" s="15">
        <f t="shared" si="13"/>
        <v>2376974</v>
      </c>
      <c r="F52" s="15">
        <f t="shared" si="13"/>
        <v>1174829</v>
      </c>
      <c r="G52" s="15">
        <f t="shared" si="13"/>
        <v>1570820</v>
      </c>
      <c r="H52" s="15">
        <f t="shared" si="13"/>
        <v>0</v>
      </c>
      <c r="I52" s="15">
        <f t="shared" si="13"/>
        <v>0</v>
      </c>
      <c r="J52" s="15">
        <f t="shared" si="13"/>
        <v>0</v>
      </c>
      <c r="K52" s="15">
        <f t="shared" si="13"/>
        <v>13022169</v>
      </c>
      <c r="L52" s="15">
        <f t="shared" si="13"/>
        <v>0</v>
      </c>
      <c r="M52" s="15">
        <f t="shared" si="13"/>
        <v>0</v>
      </c>
      <c r="N52" s="15">
        <f t="shared" si="13"/>
        <v>0</v>
      </c>
      <c r="O52" s="15">
        <f t="shared" si="10"/>
        <v>39935238</v>
      </c>
      <c r="P52" s="38">
        <f t="shared" si="1"/>
        <v>3308.362024687267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8" t="s">
        <v>159</v>
      </c>
      <c r="N54" s="48"/>
      <c r="O54" s="48"/>
      <c r="P54" s="43">
        <v>12071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75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10378795</v>
      </c>
      <c r="E5" s="27">
        <f t="shared" si="0"/>
        <v>2101082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12479877</v>
      </c>
      <c r="O5" s="33">
        <f t="shared" ref="O5:O36" si="1">(N5/O$56)</f>
        <v>967.43232558139539</v>
      </c>
      <c r="P5" s="6"/>
    </row>
    <row r="6" spans="1:133">
      <c r="A6" s="12"/>
      <c r="B6" s="25">
        <v>311</v>
      </c>
      <c r="C6" s="20" t="s">
        <v>2</v>
      </c>
      <c r="D6" s="46">
        <v>7439135</v>
      </c>
      <c r="E6" s="46">
        <v>1559821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8998956</v>
      </c>
      <c r="O6" s="47">
        <f t="shared" si="1"/>
        <v>697.59348837209302</v>
      </c>
      <c r="P6" s="9"/>
    </row>
    <row r="7" spans="1:133">
      <c r="A7" s="12"/>
      <c r="B7" s="25">
        <v>312.41000000000003</v>
      </c>
      <c r="C7" s="20" t="s">
        <v>140</v>
      </c>
      <c r="D7" s="46">
        <v>174268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174268</v>
      </c>
      <c r="O7" s="47">
        <f t="shared" si="1"/>
        <v>13.509147286821705</v>
      </c>
      <c r="P7" s="9"/>
    </row>
    <row r="8" spans="1:133">
      <c r="A8" s="12"/>
      <c r="B8" s="25">
        <v>312.42</v>
      </c>
      <c r="C8" s="20" t="s">
        <v>141</v>
      </c>
      <c r="D8" s="46">
        <v>0</v>
      </c>
      <c r="E8" s="46">
        <v>65731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65731</v>
      </c>
      <c r="O8" s="47">
        <f t="shared" si="1"/>
        <v>5.0954263565891473</v>
      </c>
      <c r="P8" s="9"/>
    </row>
    <row r="9" spans="1:133">
      <c r="A9" s="12"/>
      <c r="B9" s="25">
        <v>312.60000000000002</v>
      </c>
      <c r="C9" s="20" t="s">
        <v>95</v>
      </c>
      <c r="D9" s="46">
        <v>0</v>
      </c>
      <c r="E9" s="46">
        <v>475283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475283</v>
      </c>
      <c r="O9" s="47">
        <f t="shared" si="1"/>
        <v>36.843643410852714</v>
      </c>
      <c r="P9" s="9"/>
    </row>
    <row r="10" spans="1:133">
      <c r="A10" s="12"/>
      <c r="B10" s="25">
        <v>314.10000000000002</v>
      </c>
      <c r="C10" s="20" t="s">
        <v>10</v>
      </c>
      <c r="D10" s="46">
        <v>1392478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1392478</v>
      </c>
      <c r="O10" s="47">
        <f t="shared" si="1"/>
        <v>107.94403100775193</v>
      </c>
      <c r="P10" s="9"/>
    </row>
    <row r="11" spans="1:133">
      <c r="A11" s="12"/>
      <c r="B11" s="25">
        <v>314.3</v>
      </c>
      <c r="C11" s="20" t="s">
        <v>11</v>
      </c>
      <c r="D11" s="46">
        <v>0</v>
      </c>
      <c r="E11" s="46">
        <v>247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</v>
      </c>
      <c r="O11" s="47">
        <f t="shared" si="1"/>
        <v>1.9147286821705425E-2</v>
      </c>
      <c r="P11" s="9"/>
    </row>
    <row r="12" spans="1:133">
      <c r="A12" s="12"/>
      <c r="B12" s="25">
        <v>314.39999999999998</v>
      </c>
      <c r="C12" s="20" t="s">
        <v>12</v>
      </c>
      <c r="D12" s="46">
        <v>36403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36403</v>
      </c>
      <c r="O12" s="47">
        <f t="shared" si="1"/>
        <v>2.8219379844961239</v>
      </c>
      <c r="P12" s="9"/>
    </row>
    <row r="13" spans="1:133">
      <c r="A13" s="12"/>
      <c r="B13" s="25">
        <v>314.89999999999998</v>
      </c>
      <c r="C13" s="20" t="s">
        <v>118</v>
      </c>
      <c r="D13" s="46">
        <v>243447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243447</v>
      </c>
      <c r="O13" s="47">
        <f t="shared" si="1"/>
        <v>18.871860465116278</v>
      </c>
      <c r="P13" s="9"/>
    </row>
    <row r="14" spans="1:133">
      <c r="A14" s="12"/>
      <c r="B14" s="25">
        <v>315</v>
      </c>
      <c r="C14" s="20" t="s">
        <v>96</v>
      </c>
      <c r="D14" s="46">
        <v>416543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416543</v>
      </c>
      <c r="O14" s="47">
        <f t="shared" si="1"/>
        <v>32.290155038759693</v>
      </c>
      <c r="P14" s="9"/>
    </row>
    <row r="15" spans="1:133">
      <c r="A15" s="12"/>
      <c r="B15" s="25">
        <v>316</v>
      </c>
      <c r="C15" s="20" t="s">
        <v>97</v>
      </c>
      <c r="D15" s="46">
        <v>676521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676521</v>
      </c>
      <c r="O15" s="47">
        <f t="shared" si="1"/>
        <v>52.443488372093022</v>
      </c>
      <c r="P15" s="9"/>
    </row>
    <row r="16" spans="1:133" ht="15.75">
      <c r="A16" s="29" t="s">
        <v>15</v>
      </c>
      <c r="B16" s="30"/>
      <c r="C16" s="31"/>
      <c r="D16" s="32">
        <f t="shared" ref="D16:M16" si="3">SUM(D17:D23)</f>
        <v>2911144</v>
      </c>
      <c r="E16" s="32">
        <f t="shared" si="3"/>
        <v>390222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3" si="4">SUM(D16:M16)</f>
        <v>3301366</v>
      </c>
      <c r="O16" s="45">
        <f t="shared" si="1"/>
        <v>255.9198449612403</v>
      </c>
      <c r="P16" s="10"/>
    </row>
    <row r="17" spans="1:16">
      <c r="A17" s="12"/>
      <c r="B17" s="25">
        <v>322</v>
      </c>
      <c r="C17" s="20" t="s">
        <v>0</v>
      </c>
      <c r="D17" s="46">
        <v>1209784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1209784</v>
      </c>
      <c r="O17" s="47">
        <f t="shared" si="1"/>
        <v>93.781705426356595</v>
      </c>
      <c r="P17" s="9"/>
    </row>
    <row r="18" spans="1:16">
      <c r="A18" s="12"/>
      <c r="B18" s="25">
        <v>323.10000000000002</v>
      </c>
      <c r="C18" s="20" t="s">
        <v>16</v>
      </c>
      <c r="D18" s="46">
        <v>1003418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1003418</v>
      </c>
      <c r="O18" s="47">
        <f t="shared" si="1"/>
        <v>77.784341085271322</v>
      </c>
      <c r="P18" s="9"/>
    </row>
    <row r="19" spans="1:16">
      <c r="A19" s="12"/>
      <c r="B19" s="25">
        <v>323.39999999999998</v>
      </c>
      <c r="C19" s="20" t="s">
        <v>67</v>
      </c>
      <c r="D19" s="46">
        <v>53211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53211</v>
      </c>
      <c r="O19" s="47">
        <f t="shared" si="1"/>
        <v>4.1248837209302325</v>
      </c>
      <c r="P19" s="9"/>
    </row>
    <row r="20" spans="1:16">
      <c r="A20" s="12"/>
      <c r="B20" s="25">
        <v>323.89999999999998</v>
      </c>
      <c r="C20" s="20" t="s">
        <v>78</v>
      </c>
      <c r="D20" s="46">
        <v>618119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618119</v>
      </c>
      <c r="O20" s="47">
        <f t="shared" si="1"/>
        <v>47.916201550387598</v>
      </c>
      <c r="P20" s="9"/>
    </row>
    <row r="21" spans="1:16">
      <c r="A21" s="12"/>
      <c r="B21" s="25">
        <v>324.61</v>
      </c>
      <c r="C21" s="20" t="s">
        <v>126</v>
      </c>
      <c r="D21" s="46">
        <v>0</v>
      </c>
      <c r="E21" s="46">
        <v>25058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25058</v>
      </c>
      <c r="O21" s="47">
        <f t="shared" si="1"/>
        <v>1.9424806201550389</v>
      </c>
      <c r="P21" s="9"/>
    </row>
    <row r="22" spans="1:16">
      <c r="A22" s="12"/>
      <c r="B22" s="25">
        <v>325.2</v>
      </c>
      <c r="C22" s="20" t="s">
        <v>142</v>
      </c>
      <c r="D22" s="46">
        <v>0</v>
      </c>
      <c r="E22" s="46">
        <v>365164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365164</v>
      </c>
      <c r="O22" s="47">
        <f t="shared" si="1"/>
        <v>28.307286821705425</v>
      </c>
      <c r="P22" s="9"/>
    </row>
    <row r="23" spans="1:16">
      <c r="A23" s="12"/>
      <c r="B23" s="25">
        <v>329</v>
      </c>
      <c r="C23" s="20" t="s">
        <v>17</v>
      </c>
      <c r="D23" s="46">
        <v>26612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26612</v>
      </c>
      <c r="O23" s="47">
        <f t="shared" si="1"/>
        <v>2.0629457364341084</v>
      </c>
      <c r="P23" s="9"/>
    </row>
    <row r="24" spans="1:16" ht="15.75">
      <c r="A24" s="29" t="s">
        <v>18</v>
      </c>
      <c r="B24" s="30"/>
      <c r="C24" s="31"/>
      <c r="D24" s="32">
        <f t="shared" ref="D24:M24" si="5">SUM(D25:D32)</f>
        <v>2905546</v>
      </c>
      <c r="E24" s="32">
        <f t="shared" si="5"/>
        <v>137394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3042940</v>
      </c>
      <c r="O24" s="45">
        <f t="shared" si="1"/>
        <v>235.88682170542634</v>
      </c>
      <c r="P24" s="10"/>
    </row>
    <row r="25" spans="1:16">
      <c r="A25" s="12"/>
      <c r="B25" s="25">
        <v>331.1</v>
      </c>
      <c r="C25" s="20" t="s">
        <v>68</v>
      </c>
      <c r="D25" s="46">
        <v>0</v>
      </c>
      <c r="E25" s="46">
        <v>133868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133868</v>
      </c>
      <c r="O25" s="47">
        <f t="shared" si="1"/>
        <v>10.377364341085272</v>
      </c>
      <c r="P25" s="9"/>
    </row>
    <row r="26" spans="1:16">
      <c r="A26" s="12"/>
      <c r="B26" s="25">
        <v>332</v>
      </c>
      <c r="C26" s="20" t="s">
        <v>143</v>
      </c>
      <c r="D26" s="46">
        <v>1598777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1598777</v>
      </c>
      <c r="O26" s="47">
        <f t="shared" si="1"/>
        <v>123.93620155038759</v>
      </c>
      <c r="P26" s="9"/>
    </row>
    <row r="27" spans="1:16">
      <c r="A27" s="12"/>
      <c r="B27" s="25">
        <v>334.1</v>
      </c>
      <c r="C27" s="20" t="s">
        <v>79</v>
      </c>
      <c r="D27" s="46">
        <v>0</v>
      </c>
      <c r="E27" s="46">
        <v>188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188</v>
      </c>
      <c r="O27" s="47">
        <f t="shared" si="1"/>
        <v>1.4573643410852714E-2</v>
      </c>
      <c r="P27" s="9"/>
    </row>
    <row r="28" spans="1:16">
      <c r="A28" s="12"/>
      <c r="B28" s="25">
        <v>335.12</v>
      </c>
      <c r="C28" s="20" t="s">
        <v>98</v>
      </c>
      <c r="D28" s="46">
        <v>396044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396044</v>
      </c>
      <c r="O28" s="47">
        <f t="shared" si="1"/>
        <v>30.701085271317829</v>
      </c>
      <c r="P28" s="9"/>
    </row>
    <row r="29" spans="1:16">
      <c r="A29" s="12"/>
      <c r="B29" s="25">
        <v>335.15</v>
      </c>
      <c r="C29" s="20" t="s">
        <v>99</v>
      </c>
      <c r="D29" s="46">
        <v>17924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17924</v>
      </c>
      <c r="O29" s="47">
        <f t="shared" si="1"/>
        <v>1.3894573643410852</v>
      </c>
      <c r="P29" s="9"/>
    </row>
    <row r="30" spans="1:16">
      <c r="A30" s="12"/>
      <c r="B30" s="25">
        <v>335.18</v>
      </c>
      <c r="C30" s="20" t="s">
        <v>100</v>
      </c>
      <c r="D30" s="46">
        <v>877299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877299</v>
      </c>
      <c r="O30" s="47">
        <f t="shared" si="1"/>
        <v>68.007674418604651</v>
      </c>
      <c r="P30" s="9"/>
    </row>
    <row r="31" spans="1:16">
      <c r="A31" s="12"/>
      <c r="B31" s="25">
        <v>337.1</v>
      </c>
      <c r="C31" s="20" t="s">
        <v>80</v>
      </c>
      <c r="D31" s="46">
        <v>0</v>
      </c>
      <c r="E31" s="46">
        <v>3338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3338</v>
      </c>
      <c r="O31" s="47">
        <f t="shared" si="1"/>
        <v>0.25875968992248061</v>
      </c>
      <c r="P31" s="9"/>
    </row>
    <row r="32" spans="1:16">
      <c r="A32" s="12"/>
      <c r="B32" s="25">
        <v>338</v>
      </c>
      <c r="C32" s="20" t="s">
        <v>28</v>
      </c>
      <c r="D32" s="46">
        <v>15502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15502</v>
      </c>
      <c r="O32" s="47">
        <f t="shared" si="1"/>
        <v>1.2017054263565892</v>
      </c>
      <c r="P32" s="9"/>
    </row>
    <row r="33" spans="1:16" ht="15.75">
      <c r="A33" s="29" t="s">
        <v>33</v>
      </c>
      <c r="B33" s="30"/>
      <c r="C33" s="31"/>
      <c r="D33" s="32">
        <f t="shared" ref="D33:M33" si="6">SUM(D34:D39)</f>
        <v>2106191</v>
      </c>
      <c r="E33" s="32">
        <f t="shared" si="6"/>
        <v>26534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2132725</v>
      </c>
      <c r="O33" s="45">
        <f t="shared" si="1"/>
        <v>165.32751937984497</v>
      </c>
      <c r="P33" s="10"/>
    </row>
    <row r="34" spans="1:16">
      <c r="A34" s="12"/>
      <c r="B34" s="25">
        <v>341.2</v>
      </c>
      <c r="C34" s="20" t="s">
        <v>127</v>
      </c>
      <c r="D34" s="46">
        <v>51651</v>
      </c>
      <c r="E34" s="46">
        <v>26534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78185</v>
      </c>
      <c r="O34" s="47">
        <f t="shared" si="1"/>
        <v>6.0608527131782948</v>
      </c>
      <c r="P34" s="9"/>
    </row>
    <row r="35" spans="1:16">
      <c r="A35" s="12"/>
      <c r="B35" s="25">
        <v>341.9</v>
      </c>
      <c r="C35" s="20" t="s">
        <v>103</v>
      </c>
      <c r="D35" s="46">
        <v>129336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129336</v>
      </c>
      <c r="O35" s="47">
        <f t="shared" si="1"/>
        <v>10.026046511627907</v>
      </c>
      <c r="P35" s="9"/>
    </row>
    <row r="36" spans="1:16">
      <c r="A36" s="12"/>
      <c r="B36" s="25">
        <v>342.1</v>
      </c>
      <c r="C36" s="20" t="s">
        <v>39</v>
      </c>
      <c r="D36" s="46">
        <v>63253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63253</v>
      </c>
      <c r="O36" s="47">
        <f t="shared" si="1"/>
        <v>4.9033333333333333</v>
      </c>
      <c r="P36" s="9"/>
    </row>
    <row r="37" spans="1:16">
      <c r="A37" s="12"/>
      <c r="B37" s="25">
        <v>343.4</v>
      </c>
      <c r="C37" s="20" t="s">
        <v>40</v>
      </c>
      <c r="D37" s="46">
        <v>35995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35995</v>
      </c>
      <c r="O37" s="47">
        <f t="shared" ref="O37:O54" si="8">(N37/O$56)</f>
        <v>2.7903100775193797</v>
      </c>
      <c r="P37" s="9"/>
    </row>
    <row r="38" spans="1:16">
      <c r="A38" s="12"/>
      <c r="B38" s="25">
        <v>344.5</v>
      </c>
      <c r="C38" s="20" t="s">
        <v>105</v>
      </c>
      <c r="D38" s="46">
        <v>1290137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1290137</v>
      </c>
      <c r="O38" s="47">
        <f t="shared" si="8"/>
        <v>100.01062015503877</v>
      </c>
      <c r="P38" s="9"/>
    </row>
    <row r="39" spans="1:16">
      <c r="A39" s="12"/>
      <c r="B39" s="25">
        <v>347.2</v>
      </c>
      <c r="C39" s="20" t="s">
        <v>43</v>
      </c>
      <c r="D39" s="46">
        <v>535819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535819</v>
      </c>
      <c r="O39" s="47">
        <f t="shared" si="8"/>
        <v>41.536356589147289</v>
      </c>
      <c r="P39" s="9"/>
    </row>
    <row r="40" spans="1:16" ht="15.75">
      <c r="A40" s="29" t="s">
        <v>34</v>
      </c>
      <c r="B40" s="30"/>
      <c r="C40" s="31"/>
      <c r="D40" s="32">
        <f t="shared" ref="D40:M40" si="9">SUM(D41:D42)</f>
        <v>1072935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4" si="10">SUM(D40:M40)</f>
        <v>1072935</v>
      </c>
      <c r="O40" s="45">
        <f t="shared" si="8"/>
        <v>83.173255813953489</v>
      </c>
      <c r="P40" s="10"/>
    </row>
    <row r="41" spans="1:16">
      <c r="A41" s="13"/>
      <c r="B41" s="39">
        <v>351.1</v>
      </c>
      <c r="C41" s="21" t="s">
        <v>46</v>
      </c>
      <c r="D41" s="46">
        <v>365214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365214</v>
      </c>
      <c r="O41" s="47">
        <f t="shared" si="8"/>
        <v>28.311162790697676</v>
      </c>
      <c r="P41" s="9"/>
    </row>
    <row r="42" spans="1:16">
      <c r="A42" s="13"/>
      <c r="B42" s="39">
        <v>354</v>
      </c>
      <c r="C42" s="21" t="s">
        <v>48</v>
      </c>
      <c r="D42" s="46">
        <v>707721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707721</v>
      </c>
      <c r="O42" s="47">
        <f t="shared" si="8"/>
        <v>54.862093023255817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SUM(D44:D49)</f>
        <v>2858150</v>
      </c>
      <c r="E43" s="32">
        <f t="shared" si="11"/>
        <v>95614</v>
      </c>
      <c r="F43" s="32">
        <f t="shared" si="11"/>
        <v>783956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6699823</v>
      </c>
      <c r="L43" s="32">
        <f t="shared" si="11"/>
        <v>0</v>
      </c>
      <c r="M43" s="32">
        <f t="shared" si="11"/>
        <v>0</v>
      </c>
      <c r="N43" s="32">
        <f t="shared" si="10"/>
        <v>10437543</v>
      </c>
      <c r="O43" s="45">
        <f t="shared" si="8"/>
        <v>809.11186046511625</v>
      </c>
      <c r="P43" s="10"/>
    </row>
    <row r="44" spans="1:16">
      <c r="A44" s="12"/>
      <c r="B44" s="25">
        <v>361.1</v>
      </c>
      <c r="C44" s="20" t="s">
        <v>49</v>
      </c>
      <c r="D44" s="46">
        <v>237786</v>
      </c>
      <c r="E44" s="46">
        <v>71674</v>
      </c>
      <c r="F44" s="46">
        <v>2828</v>
      </c>
      <c r="G44" s="46">
        <v>0</v>
      </c>
      <c r="H44" s="46">
        <v>0</v>
      </c>
      <c r="I44" s="46">
        <v>0</v>
      </c>
      <c r="J44" s="46">
        <v>0</v>
      </c>
      <c r="K44" s="46">
        <v>927442</v>
      </c>
      <c r="L44" s="46">
        <v>0</v>
      </c>
      <c r="M44" s="46">
        <v>0</v>
      </c>
      <c r="N44" s="46">
        <f t="shared" si="10"/>
        <v>1239730</v>
      </c>
      <c r="O44" s="47">
        <f t="shared" si="8"/>
        <v>96.103100775193795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2583364</v>
      </c>
      <c r="L45" s="46">
        <v>0</v>
      </c>
      <c r="M45" s="46">
        <v>0</v>
      </c>
      <c r="N45" s="46">
        <f t="shared" si="10"/>
        <v>2583364</v>
      </c>
      <c r="O45" s="47">
        <f t="shared" si="8"/>
        <v>200.26077519379845</v>
      </c>
      <c r="P45" s="9"/>
    </row>
    <row r="46" spans="1:16">
      <c r="A46" s="12"/>
      <c r="B46" s="25">
        <v>362</v>
      </c>
      <c r="C46" s="20" t="s">
        <v>52</v>
      </c>
      <c r="D46" s="46">
        <v>171104</v>
      </c>
      <c r="E46" s="46">
        <v>10866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181970</v>
      </c>
      <c r="O46" s="47">
        <f t="shared" si="8"/>
        <v>14.106201550387597</v>
      </c>
      <c r="P46" s="9"/>
    </row>
    <row r="47" spans="1:16">
      <c r="A47" s="12"/>
      <c r="B47" s="25">
        <v>366</v>
      </c>
      <c r="C47" s="20" t="s">
        <v>53</v>
      </c>
      <c r="D47" s="46">
        <v>17629</v>
      </c>
      <c r="E47" s="46">
        <v>2400</v>
      </c>
      <c r="F47" s="46">
        <v>781128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801157</v>
      </c>
      <c r="O47" s="47">
        <f t="shared" si="8"/>
        <v>62.105193798449612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3189017</v>
      </c>
      <c r="L48" s="46">
        <v>0</v>
      </c>
      <c r="M48" s="46">
        <v>0</v>
      </c>
      <c r="N48" s="46">
        <f t="shared" si="10"/>
        <v>3189017</v>
      </c>
      <c r="O48" s="47">
        <f t="shared" si="8"/>
        <v>247.21062015503875</v>
      </c>
      <c r="P48" s="9"/>
    </row>
    <row r="49" spans="1:119">
      <c r="A49" s="12"/>
      <c r="B49" s="25">
        <v>369.9</v>
      </c>
      <c r="C49" s="20" t="s">
        <v>55</v>
      </c>
      <c r="D49" s="46">
        <v>2431631</v>
      </c>
      <c r="E49" s="46">
        <v>10674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2442305</v>
      </c>
      <c r="O49" s="47">
        <f t="shared" si="8"/>
        <v>189.32596899224805</v>
      </c>
      <c r="P49" s="9"/>
    </row>
    <row r="50" spans="1:119" ht="15.75">
      <c r="A50" s="29" t="s">
        <v>35</v>
      </c>
      <c r="B50" s="30"/>
      <c r="C50" s="31"/>
      <c r="D50" s="32">
        <f t="shared" ref="D50:M50" si="12">SUM(D51:D53)</f>
        <v>2352375</v>
      </c>
      <c r="E50" s="32">
        <f t="shared" si="12"/>
        <v>0</v>
      </c>
      <c r="F50" s="32">
        <f t="shared" si="12"/>
        <v>5379070</v>
      </c>
      <c r="G50" s="32">
        <f t="shared" si="12"/>
        <v>1991971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9723416</v>
      </c>
      <c r="O50" s="45">
        <f t="shared" si="8"/>
        <v>753.75317829457367</v>
      </c>
      <c r="P50" s="9"/>
    </row>
    <row r="51" spans="1:119">
      <c r="A51" s="12"/>
      <c r="B51" s="25">
        <v>381</v>
      </c>
      <c r="C51" s="20" t="s">
        <v>56</v>
      </c>
      <c r="D51" s="46">
        <v>2262442</v>
      </c>
      <c r="E51" s="46">
        <v>0</v>
      </c>
      <c r="F51" s="46">
        <v>391070</v>
      </c>
      <c r="G51" s="46">
        <v>1991971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4645483</v>
      </c>
      <c r="O51" s="47">
        <f t="shared" si="8"/>
        <v>360.11496124031009</v>
      </c>
      <c r="P51" s="9"/>
    </row>
    <row r="52" spans="1:119">
      <c r="A52" s="12"/>
      <c r="B52" s="25">
        <v>384</v>
      </c>
      <c r="C52" s="20" t="s">
        <v>82</v>
      </c>
      <c r="D52" s="46">
        <v>0</v>
      </c>
      <c r="E52" s="46">
        <v>0</v>
      </c>
      <c r="F52" s="46">
        <v>4988000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4988000</v>
      </c>
      <c r="O52" s="47">
        <f t="shared" si="8"/>
        <v>386.66666666666669</v>
      </c>
      <c r="P52" s="9"/>
    </row>
    <row r="53" spans="1:119" ht="15.75" thickBot="1">
      <c r="A53" s="12"/>
      <c r="B53" s="25">
        <v>388.1</v>
      </c>
      <c r="C53" s="20" t="s">
        <v>123</v>
      </c>
      <c r="D53" s="46">
        <v>89933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89933</v>
      </c>
      <c r="O53" s="47">
        <f t="shared" si="8"/>
        <v>6.9715503875968992</v>
      </c>
      <c r="P53" s="9"/>
    </row>
    <row r="54" spans="1:119" ht="16.5" thickBot="1">
      <c r="A54" s="14" t="s">
        <v>44</v>
      </c>
      <c r="B54" s="23"/>
      <c r="C54" s="22"/>
      <c r="D54" s="15">
        <f t="shared" ref="D54:M54" si="13">SUM(D5,D16,D24,D33,D40,D43,D50)</f>
        <v>24585136</v>
      </c>
      <c r="E54" s="15">
        <f t="shared" si="13"/>
        <v>2750846</v>
      </c>
      <c r="F54" s="15">
        <f t="shared" si="13"/>
        <v>6163026</v>
      </c>
      <c r="G54" s="15">
        <f t="shared" si="13"/>
        <v>1991971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6699823</v>
      </c>
      <c r="L54" s="15">
        <f t="shared" si="13"/>
        <v>0</v>
      </c>
      <c r="M54" s="15">
        <f t="shared" si="13"/>
        <v>0</v>
      </c>
      <c r="N54" s="15">
        <f t="shared" si="10"/>
        <v>42190802</v>
      </c>
      <c r="O54" s="38">
        <f t="shared" si="8"/>
        <v>3270.6048062015502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144</v>
      </c>
      <c r="M56" s="48"/>
      <c r="N56" s="48"/>
      <c r="O56" s="43">
        <v>12900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75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10129891</v>
      </c>
      <c r="E5" s="27">
        <f t="shared" si="0"/>
        <v>2157432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12287323</v>
      </c>
      <c r="O5" s="33">
        <f t="shared" ref="O5:O48" si="1">(N5/O$50)</f>
        <v>947.73027381411498</v>
      </c>
      <c r="P5" s="6"/>
    </row>
    <row r="6" spans="1:133">
      <c r="A6" s="12"/>
      <c r="B6" s="25">
        <v>311</v>
      </c>
      <c r="C6" s="20" t="s">
        <v>2</v>
      </c>
      <c r="D6" s="46">
        <v>7109103</v>
      </c>
      <c r="E6" s="46">
        <v>1540691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8649794</v>
      </c>
      <c r="O6" s="47">
        <f t="shared" si="1"/>
        <v>667.16498264558425</v>
      </c>
      <c r="P6" s="9"/>
    </row>
    <row r="7" spans="1:133">
      <c r="A7" s="12"/>
      <c r="B7" s="25">
        <v>312.10000000000002</v>
      </c>
      <c r="C7" s="20" t="s">
        <v>94</v>
      </c>
      <c r="D7" s="46">
        <v>193967</v>
      </c>
      <c r="E7" s="46">
        <v>74541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268508</v>
      </c>
      <c r="O7" s="47">
        <f t="shared" si="1"/>
        <v>20.710219822599306</v>
      </c>
      <c r="P7" s="9"/>
    </row>
    <row r="8" spans="1:133">
      <c r="A8" s="12"/>
      <c r="B8" s="25">
        <v>312.60000000000002</v>
      </c>
      <c r="C8" s="20" t="s">
        <v>95</v>
      </c>
      <c r="D8" s="46">
        <v>0</v>
      </c>
      <c r="E8" s="46">
        <v>541961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541961</v>
      </c>
      <c r="O8" s="47">
        <f t="shared" si="1"/>
        <v>41.801851137678362</v>
      </c>
      <c r="P8" s="9"/>
    </row>
    <row r="9" spans="1:133">
      <c r="A9" s="12"/>
      <c r="B9" s="25">
        <v>314.10000000000002</v>
      </c>
      <c r="C9" s="20" t="s">
        <v>10</v>
      </c>
      <c r="D9" s="46">
        <v>1439567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1439567</v>
      </c>
      <c r="O9" s="47">
        <f t="shared" si="1"/>
        <v>111.03486309294254</v>
      </c>
      <c r="P9" s="9"/>
    </row>
    <row r="10" spans="1:133">
      <c r="A10" s="12"/>
      <c r="B10" s="25">
        <v>314.3</v>
      </c>
      <c r="C10" s="20" t="s">
        <v>11</v>
      </c>
      <c r="D10" s="46">
        <v>0</v>
      </c>
      <c r="E10" s="46">
        <v>239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239</v>
      </c>
      <c r="O10" s="47">
        <f t="shared" si="1"/>
        <v>1.8434246047049751E-2</v>
      </c>
      <c r="P10" s="9"/>
    </row>
    <row r="11" spans="1:133">
      <c r="A11" s="12"/>
      <c r="B11" s="25">
        <v>314.39999999999998</v>
      </c>
      <c r="C11" s="20" t="s">
        <v>12</v>
      </c>
      <c r="D11" s="46">
        <v>31242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31242</v>
      </c>
      <c r="O11" s="47">
        <f t="shared" si="1"/>
        <v>2.4097184728114152</v>
      </c>
      <c r="P11" s="9"/>
    </row>
    <row r="12" spans="1:133">
      <c r="A12" s="12"/>
      <c r="B12" s="25">
        <v>314.89999999999998</v>
      </c>
      <c r="C12" s="20" t="s">
        <v>118</v>
      </c>
      <c r="D12" s="46">
        <v>245992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245992</v>
      </c>
      <c r="O12" s="47">
        <f t="shared" si="1"/>
        <v>18.973544157346701</v>
      </c>
      <c r="P12" s="9"/>
    </row>
    <row r="13" spans="1:133">
      <c r="A13" s="12"/>
      <c r="B13" s="25">
        <v>315</v>
      </c>
      <c r="C13" s="20" t="s">
        <v>96</v>
      </c>
      <c r="D13" s="46">
        <v>453205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453205</v>
      </c>
      <c r="O13" s="47">
        <f t="shared" si="1"/>
        <v>34.956035480138837</v>
      </c>
      <c r="P13" s="9"/>
    </row>
    <row r="14" spans="1:133">
      <c r="A14" s="12"/>
      <c r="B14" s="25">
        <v>316</v>
      </c>
      <c r="C14" s="20" t="s">
        <v>97</v>
      </c>
      <c r="D14" s="46">
        <v>656815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656815</v>
      </c>
      <c r="O14" s="47">
        <f t="shared" si="1"/>
        <v>50.660624758966449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SUM(D16:D21)</f>
        <v>2436384</v>
      </c>
      <c r="E15" s="32">
        <f t="shared" si="3"/>
        <v>454238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9" si="4">SUM(D15:M15)</f>
        <v>2890622</v>
      </c>
      <c r="O15" s="45">
        <f t="shared" si="1"/>
        <v>222.95580408792904</v>
      </c>
      <c r="P15" s="10"/>
    </row>
    <row r="16" spans="1:133">
      <c r="A16" s="12"/>
      <c r="B16" s="25">
        <v>322</v>
      </c>
      <c r="C16" s="20" t="s">
        <v>0</v>
      </c>
      <c r="D16" s="46">
        <v>664057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664057</v>
      </c>
      <c r="O16" s="47">
        <f t="shared" si="1"/>
        <v>51.219205553413033</v>
      </c>
      <c r="P16" s="9"/>
    </row>
    <row r="17" spans="1:16">
      <c r="A17" s="12"/>
      <c r="B17" s="25">
        <v>323.10000000000002</v>
      </c>
      <c r="C17" s="20" t="s">
        <v>16</v>
      </c>
      <c r="D17" s="46">
        <v>1055945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1055945</v>
      </c>
      <c r="O17" s="47">
        <f t="shared" si="1"/>
        <v>81.445815657539526</v>
      </c>
      <c r="P17" s="9"/>
    </row>
    <row r="18" spans="1:16">
      <c r="A18" s="12"/>
      <c r="B18" s="25">
        <v>323.39999999999998</v>
      </c>
      <c r="C18" s="20" t="s">
        <v>67</v>
      </c>
      <c r="D18" s="46">
        <v>39713</v>
      </c>
      <c r="E18" s="46">
        <v>34261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73974</v>
      </c>
      <c r="O18" s="47">
        <f t="shared" si="1"/>
        <v>5.7056691091399925</v>
      </c>
      <c r="P18" s="9"/>
    </row>
    <row r="19" spans="1:16">
      <c r="A19" s="12"/>
      <c r="B19" s="25">
        <v>323.89999999999998</v>
      </c>
      <c r="C19" s="20" t="s">
        <v>78</v>
      </c>
      <c r="D19" s="46">
        <v>649000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649000</v>
      </c>
      <c r="O19" s="47">
        <f t="shared" si="1"/>
        <v>50.057848052448904</v>
      </c>
      <c r="P19" s="9"/>
    </row>
    <row r="20" spans="1:16">
      <c r="A20" s="12"/>
      <c r="B20" s="25">
        <v>324.61</v>
      </c>
      <c r="C20" s="20" t="s">
        <v>126</v>
      </c>
      <c r="D20" s="46">
        <v>0</v>
      </c>
      <c r="E20" s="46">
        <v>419977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419977</v>
      </c>
      <c r="O20" s="47">
        <f t="shared" si="1"/>
        <v>32.393135364442728</v>
      </c>
      <c r="P20" s="9"/>
    </row>
    <row r="21" spans="1:16">
      <c r="A21" s="12"/>
      <c r="B21" s="25">
        <v>329</v>
      </c>
      <c r="C21" s="20" t="s">
        <v>17</v>
      </c>
      <c r="D21" s="46">
        <v>27669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27669</v>
      </c>
      <c r="O21" s="47">
        <f t="shared" si="1"/>
        <v>2.1341303509448517</v>
      </c>
      <c r="P21" s="9"/>
    </row>
    <row r="22" spans="1:16" ht="15.75">
      <c r="A22" s="29" t="s">
        <v>18</v>
      </c>
      <c r="B22" s="30"/>
      <c r="C22" s="31"/>
      <c r="D22" s="32">
        <f t="shared" ref="D22:M22" si="5">SUM(D23:D28)</f>
        <v>1464252</v>
      </c>
      <c r="E22" s="32">
        <f t="shared" si="5"/>
        <v>282373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1746625</v>
      </c>
      <c r="O22" s="45">
        <f t="shared" si="1"/>
        <v>134.71847281141535</v>
      </c>
      <c r="P22" s="10"/>
    </row>
    <row r="23" spans="1:16">
      <c r="A23" s="12"/>
      <c r="B23" s="25">
        <v>331.1</v>
      </c>
      <c r="C23" s="20" t="s">
        <v>68</v>
      </c>
      <c r="D23" s="46">
        <v>0</v>
      </c>
      <c r="E23" s="46">
        <v>183095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183095</v>
      </c>
      <c r="O23" s="47">
        <f t="shared" si="1"/>
        <v>14.122252217508677</v>
      </c>
      <c r="P23" s="9"/>
    </row>
    <row r="24" spans="1:16">
      <c r="A24" s="12"/>
      <c r="B24" s="25">
        <v>334.1</v>
      </c>
      <c r="C24" s="20" t="s">
        <v>79</v>
      </c>
      <c r="D24" s="46">
        <v>0</v>
      </c>
      <c r="E24" s="46">
        <v>99278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99278</v>
      </c>
      <c r="O24" s="47">
        <f t="shared" si="1"/>
        <v>7.6573852680293095</v>
      </c>
      <c r="P24" s="9"/>
    </row>
    <row r="25" spans="1:16">
      <c r="A25" s="12"/>
      <c r="B25" s="25">
        <v>335.12</v>
      </c>
      <c r="C25" s="20" t="s">
        <v>98</v>
      </c>
      <c r="D25" s="46">
        <v>423588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423588</v>
      </c>
      <c r="O25" s="47">
        <f t="shared" si="1"/>
        <v>32.67165445430004</v>
      </c>
      <c r="P25" s="9"/>
    </row>
    <row r="26" spans="1:16">
      <c r="A26" s="12"/>
      <c r="B26" s="25">
        <v>335.15</v>
      </c>
      <c r="C26" s="20" t="s">
        <v>99</v>
      </c>
      <c r="D26" s="46">
        <v>16784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16784</v>
      </c>
      <c r="O26" s="47">
        <f t="shared" si="1"/>
        <v>1.2945622830698034</v>
      </c>
      <c r="P26" s="9"/>
    </row>
    <row r="27" spans="1:16">
      <c r="A27" s="12"/>
      <c r="B27" s="25">
        <v>335.18</v>
      </c>
      <c r="C27" s="20" t="s">
        <v>100</v>
      </c>
      <c r="D27" s="46">
        <v>1004957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1004957</v>
      </c>
      <c r="O27" s="47">
        <f t="shared" si="1"/>
        <v>77.513073659853447</v>
      </c>
      <c r="P27" s="9"/>
    </row>
    <row r="28" spans="1:16">
      <c r="A28" s="12"/>
      <c r="B28" s="25">
        <v>338</v>
      </c>
      <c r="C28" s="20" t="s">
        <v>28</v>
      </c>
      <c r="D28" s="46">
        <v>18923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18923</v>
      </c>
      <c r="O28" s="47">
        <f t="shared" si="1"/>
        <v>1.4595449286540687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SUM(D30:D34)</f>
        <v>2879992</v>
      </c>
      <c r="E29" s="32">
        <f t="shared" si="6"/>
        <v>4250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2884242</v>
      </c>
      <c r="O29" s="45">
        <f t="shared" si="1"/>
        <v>222.4637099884304</v>
      </c>
      <c r="P29" s="10"/>
    </row>
    <row r="30" spans="1:16">
      <c r="A30" s="12"/>
      <c r="B30" s="25">
        <v>341.9</v>
      </c>
      <c r="C30" s="20" t="s">
        <v>103</v>
      </c>
      <c r="D30" s="46">
        <v>190872</v>
      </c>
      <c r="E30" s="46">
        <v>4250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195122</v>
      </c>
      <c r="O30" s="47">
        <f t="shared" si="1"/>
        <v>15.049903586579251</v>
      </c>
      <c r="P30" s="9"/>
    </row>
    <row r="31" spans="1:16">
      <c r="A31" s="12"/>
      <c r="B31" s="25">
        <v>342.1</v>
      </c>
      <c r="C31" s="20" t="s">
        <v>39</v>
      </c>
      <c r="D31" s="46">
        <v>62251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62251</v>
      </c>
      <c r="O31" s="47">
        <f t="shared" si="1"/>
        <v>4.8014654839953721</v>
      </c>
      <c r="P31" s="9"/>
    </row>
    <row r="32" spans="1:16">
      <c r="A32" s="12"/>
      <c r="B32" s="25">
        <v>343.4</v>
      </c>
      <c r="C32" s="20" t="s">
        <v>40</v>
      </c>
      <c r="D32" s="46">
        <v>33261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33261</v>
      </c>
      <c r="O32" s="47">
        <f t="shared" si="1"/>
        <v>2.5654454300038565</v>
      </c>
      <c r="P32" s="9"/>
    </row>
    <row r="33" spans="1:119">
      <c r="A33" s="12"/>
      <c r="B33" s="25">
        <v>344.5</v>
      </c>
      <c r="C33" s="20" t="s">
        <v>105</v>
      </c>
      <c r="D33" s="46">
        <v>1981166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1981166</v>
      </c>
      <c r="O33" s="47">
        <f t="shared" si="1"/>
        <v>152.80879290397223</v>
      </c>
      <c r="P33" s="9"/>
    </row>
    <row r="34" spans="1:119">
      <c r="A34" s="12"/>
      <c r="B34" s="25">
        <v>347.2</v>
      </c>
      <c r="C34" s="20" t="s">
        <v>43</v>
      </c>
      <c r="D34" s="46">
        <v>612442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612442</v>
      </c>
      <c r="O34" s="47">
        <f t="shared" si="1"/>
        <v>47.238102583879673</v>
      </c>
      <c r="P34" s="9"/>
    </row>
    <row r="35" spans="1:119" ht="15.75">
      <c r="A35" s="29" t="s">
        <v>34</v>
      </c>
      <c r="B35" s="30"/>
      <c r="C35" s="31"/>
      <c r="D35" s="32">
        <f t="shared" ref="D35:M35" si="7">SUM(D36:D37)</f>
        <v>1142840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1142840</v>
      </c>
      <c r="O35" s="45">
        <f t="shared" si="1"/>
        <v>88.148091014269184</v>
      </c>
      <c r="P35" s="10"/>
    </row>
    <row r="36" spans="1:119">
      <c r="A36" s="13"/>
      <c r="B36" s="39">
        <v>351.1</v>
      </c>
      <c r="C36" s="21" t="s">
        <v>46</v>
      </c>
      <c r="D36" s="46">
        <v>429895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429895</v>
      </c>
      <c r="O36" s="47">
        <f t="shared" si="1"/>
        <v>33.158118010026996</v>
      </c>
      <c r="P36" s="9"/>
    </row>
    <row r="37" spans="1:119">
      <c r="A37" s="13"/>
      <c r="B37" s="39">
        <v>354</v>
      </c>
      <c r="C37" s="21" t="s">
        <v>48</v>
      </c>
      <c r="D37" s="46">
        <v>712945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712945</v>
      </c>
      <c r="O37" s="47">
        <f t="shared" si="1"/>
        <v>54.989973004242188</v>
      </c>
      <c r="P37" s="9"/>
    </row>
    <row r="38" spans="1:119" ht="15.75">
      <c r="A38" s="29" t="s">
        <v>3</v>
      </c>
      <c r="B38" s="30"/>
      <c r="C38" s="31"/>
      <c r="D38" s="32">
        <f t="shared" ref="D38:M38" si="8">SUM(D39:D45)</f>
        <v>1141128</v>
      </c>
      <c r="E38" s="32">
        <f t="shared" si="8"/>
        <v>112275</v>
      </c>
      <c r="F38" s="32">
        <f t="shared" si="8"/>
        <v>851884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2502403</v>
      </c>
      <c r="L38" s="32">
        <f t="shared" si="8"/>
        <v>0</v>
      </c>
      <c r="M38" s="32">
        <f t="shared" si="8"/>
        <v>0</v>
      </c>
      <c r="N38" s="32">
        <f t="shared" si="4"/>
        <v>4607690</v>
      </c>
      <c r="O38" s="45">
        <f t="shared" si="1"/>
        <v>355.39452371770153</v>
      </c>
      <c r="P38" s="10"/>
    </row>
    <row r="39" spans="1:119">
      <c r="A39" s="12"/>
      <c r="B39" s="25">
        <v>361.1</v>
      </c>
      <c r="C39" s="20" t="s">
        <v>49</v>
      </c>
      <c r="D39" s="46">
        <v>273197</v>
      </c>
      <c r="E39" s="46">
        <v>52299</v>
      </c>
      <c r="F39" s="46">
        <v>3287</v>
      </c>
      <c r="G39" s="46">
        <v>0</v>
      </c>
      <c r="H39" s="46">
        <v>0</v>
      </c>
      <c r="I39" s="46">
        <v>0</v>
      </c>
      <c r="J39" s="46">
        <v>0</v>
      </c>
      <c r="K39" s="46">
        <v>849467</v>
      </c>
      <c r="L39" s="46">
        <v>0</v>
      </c>
      <c r="M39" s="46">
        <v>0</v>
      </c>
      <c r="N39" s="46">
        <f t="shared" si="4"/>
        <v>1178250</v>
      </c>
      <c r="O39" s="47">
        <f t="shared" si="1"/>
        <v>90.879290397223286</v>
      </c>
      <c r="P39" s="9"/>
    </row>
    <row r="40" spans="1:119">
      <c r="A40" s="12"/>
      <c r="B40" s="25">
        <v>361.3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240689</v>
      </c>
      <c r="L40" s="46">
        <v>0</v>
      </c>
      <c r="M40" s="46">
        <v>0</v>
      </c>
      <c r="N40" s="46">
        <f t="shared" ref="N40:N45" si="9">SUM(D40:M40)</f>
        <v>240689</v>
      </c>
      <c r="O40" s="47">
        <f t="shared" si="1"/>
        <v>18.564519861164673</v>
      </c>
      <c r="P40" s="9"/>
    </row>
    <row r="41" spans="1:119">
      <c r="A41" s="12"/>
      <c r="B41" s="25">
        <v>362</v>
      </c>
      <c r="C41" s="20" t="s">
        <v>52</v>
      </c>
      <c r="D41" s="46">
        <v>192695</v>
      </c>
      <c r="E41" s="46">
        <v>26078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218773</v>
      </c>
      <c r="O41" s="47">
        <f t="shared" si="1"/>
        <v>16.874122637871192</v>
      </c>
      <c r="P41" s="9"/>
    </row>
    <row r="42" spans="1:119">
      <c r="A42" s="12"/>
      <c r="B42" s="25">
        <v>366</v>
      </c>
      <c r="C42" s="20" t="s">
        <v>53</v>
      </c>
      <c r="D42" s="46">
        <v>36637</v>
      </c>
      <c r="E42" s="46">
        <v>600</v>
      </c>
      <c r="F42" s="46">
        <v>848597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885834</v>
      </c>
      <c r="O42" s="47">
        <f t="shared" si="1"/>
        <v>68.325028924026228</v>
      </c>
      <c r="P42" s="9"/>
    </row>
    <row r="43" spans="1:119">
      <c r="A43" s="12"/>
      <c r="B43" s="25">
        <v>368</v>
      </c>
      <c r="C43" s="20" t="s">
        <v>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1407525</v>
      </c>
      <c r="L43" s="46">
        <v>0</v>
      </c>
      <c r="M43" s="46">
        <v>0</v>
      </c>
      <c r="N43" s="46">
        <f t="shared" si="9"/>
        <v>1407525</v>
      </c>
      <c r="O43" s="47">
        <f t="shared" si="1"/>
        <v>108.56344003085229</v>
      </c>
      <c r="P43" s="9"/>
    </row>
    <row r="44" spans="1:119">
      <c r="A44" s="12"/>
      <c r="B44" s="25">
        <v>369.7</v>
      </c>
      <c r="C44" s="20" t="s">
        <v>131</v>
      </c>
      <c r="D44" s="46">
        <v>4876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4876</v>
      </c>
      <c r="O44" s="47">
        <f t="shared" si="1"/>
        <v>0.37608947165445428</v>
      </c>
      <c r="P44" s="9"/>
    </row>
    <row r="45" spans="1:119">
      <c r="A45" s="12"/>
      <c r="B45" s="25">
        <v>369.9</v>
      </c>
      <c r="C45" s="20" t="s">
        <v>55</v>
      </c>
      <c r="D45" s="46">
        <v>633723</v>
      </c>
      <c r="E45" s="46">
        <v>33298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4722</v>
      </c>
      <c r="L45" s="46">
        <v>0</v>
      </c>
      <c r="M45" s="46">
        <v>0</v>
      </c>
      <c r="N45" s="46">
        <f t="shared" si="9"/>
        <v>671743</v>
      </c>
      <c r="O45" s="47">
        <f t="shared" si="1"/>
        <v>51.812032394909373</v>
      </c>
      <c r="P45" s="9"/>
    </row>
    <row r="46" spans="1:119" ht="15.75">
      <c r="A46" s="29" t="s">
        <v>35</v>
      </c>
      <c r="B46" s="30"/>
      <c r="C46" s="31"/>
      <c r="D46" s="32">
        <f t="shared" ref="D46:M46" si="10">SUM(D47:D47)</f>
        <v>508765</v>
      </c>
      <c r="E46" s="32">
        <f t="shared" si="10"/>
        <v>0</v>
      </c>
      <c r="F46" s="32">
        <f t="shared" si="10"/>
        <v>329345</v>
      </c>
      <c r="G46" s="32">
        <f t="shared" si="10"/>
        <v>1319392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2157502</v>
      </c>
      <c r="O46" s="45">
        <f t="shared" si="1"/>
        <v>166.40971847281142</v>
      </c>
      <c r="P46" s="9"/>
    </row>
    <row r="47" spans="1:119" ht="15.75" thickBot="1">
      <c r="A47" s="12"/>
      <c r="B47" s="25">
        <v>381</v>
      </c>
      <c r="C47" s="20" t="s">
        <v>56</v>
      </c>
      <c r="D47" s="46">
        <v>508765</v>
      </c>
      <c r="E47" s="46">
        <v>0</v>
      </c>
      <c r="F47" s="46">
        <v>329345</v>
      </c>
      <c r="G47" s="46">
        <v>1319392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2157502</v>
      </c>
      <c r="O47" s="47">
        <f t="shared" si="1"/>
        <v>166.40971847281142</v>
      </c>
      <c r="P47" s="9"/>
    </row>
    <row r="48" spans="1:119" ht="16.5" thickBot="1">
      <c r="A48" s="14" t="s">
        <v>44</v>
      </c>
      <c r="B48" s="23"/>
      <c r="C48" s="22"/>
      <c r="D48" s="15">
        <f t="shared" ref="D48:M48" si="11">SUM(D5,D15,D22,D29,D35,D38,D46)</f>
        <v>19703252</v>
      </c>
      <c r="E48" s="15">
        <f t="shared" si="11"/>
        <v>3010568</v>
      </c>
      <c r="F48" s="15">
        <f t="shared" si="11"/>
        <v>1181229</v>
      </c>
      <c r="G48" s="15">
        <f t="shared" si="11"/>
        <v>1319392</v>
      </c>
      <c r="H48" s="15">
        <f t="shared" si="11"/>
        <v>0</v>
      </c>
      <c r="I48" s="15">
        <f t="shared" si="11"/>
        <v>0</v>
      </c>
      <c r="J48" s="15">
        <f t="shared" si="11"/>
        <v>0</v>
      </c>
      <c r="K48" s="15">
        <f t="shared" si="11"/>
        <v>2502403</v>
      </c>
      <c r="L48" s="15">
        <f t="shared" si="11"/>
        <v>0</v>
      </c>
      <c r="M48" s="15">
        <f t="shared" si="11"/>
        <v>0</v>
      </c>
      <c r="N48" s="15">
        <f>SUM(D48:M48)</f>
        <v>27716844</v>
      </c>
      <c r="O48" s="38">
        <f t="shared" si="1"/>
        <v>2137.820593906672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138</v>
      </c>
      <c r="M50" s="48"/>
      <c r="N50" s="48"/>
      <c r="O50" s="43">
        <v>12965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75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9709256</v>
      </c>
      <c r="E5" s="27">
        <f t="shared" si="0"/>
        <v>2050203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11759459</v>
      </c>
      <c r="O5" s="33">
        <f t="shared" ref="O5:O49" si="1">(N5/O$51)</f>
        <v>928.57383133291216</v>
      </c>
      <c r="P5" s="6"/>
    </row>
    <row r="6" spans="1:133">
      <c r="A6" s="12"/>
      <c r="B6" s="25">
        <v>311</v>
      </c>
      <c r="C6" s="20" t="s">
        <v>2</v>
      </c>
      <c r="D6" s="46">
        <v>6664901</v>
      </c>
      <c r="E6" s="46">
        <v>1424898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8089799</v>
      </c>
      <c r="O6" s="47">
        <f t="shared" si="1"/>
        <v>638.80282691092862</v>
      </c>
      <c r="P6" s="9"/>
    </row>
    <row r="7" spans="1:133">
      <c r="A7" s="12"/>
      <c r="B7" s="25">
        <v>312.10000000000002</v>
      </c>
      <c r="C7" s="20" t="s">
        <v>94</v>
      </c>
      <c r="D7" s="46">
        <v>201423</v>
      </c>
      <c r="E7" s="46">
        <v>77172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278595</v>
      </c>
      <c r="O7" s="47">
        <f t="shared" si="1"/>
        <v>21.998973468098548</v>
      </c>
      <c r="P7" s="9"/>
    </row>
    <row r="8" spans="1:133">
      <c r="A8" s="12"/>
      <c r="B8" s="25">
        <v>312.60000000000002</v>
      </c>
      <c r="C8" s="20" t="s">
        <v>95</v>
      </c>
      <c r="D8" s="46">
        <v>0</v>
      </c>
      <c r="E8" s="46">
        <v>543979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543979</v>
      </c>
      <c r="O8" s="47">
        <f t="shared" si="1"/>
        <v>42.954753632343653</v>
      </c>
      <c r="P8" s="9"/>
    </row>
    <row r="9" spans="1:133">
      <c r="A9" s="12"/>
      <c r="B9" s="25">
        <v>314.10000000000002</v>
      </c>
      <c r="C9" s="20" t="s">
        <v>10</v>
      </c>
      <c r="D9" s="46">
        <v>1403971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1403971</v>
      </c>
      <c r="O9" s="47">
        <f t="shared" si="1"/>
        <v>110.86315540113708</v>
      </c>
      <c r="P9" s="9"/>
    </row>
    <row r="10" spans="1:133">
      <c r="A10" s="12"/>
      <c r="B10" s="25">
        <v>314.3</v>
      </c>
      <c r="C10" s="20" t="s">
        <v>11</v>
      </c>
      <c r="D10" s="46">
        <v>0</v>
      </c>
      <c r="E10" s="46">
        <v>4154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4154</v>
      </c>
      <c r="O10" s="47">
        <f t="shared" si="1"/>
        <v>0.32801642451042323</v>
      </c>
      <c r="P10" s="9"/>
    </row>
    <row r="11" spans="1:133">
      <c r="A11" s="12"/>
      <c r="B11" s="25">
        <v>314.39999999999998</v>
      </c>
      <c r="C11" s="20" t="s">
        <v>12</v>
      </c>
      <c r="D11" s="46">
        <v>73581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73581</v>
      </c>
      <c r="O11" s="47">
        <f t="shared" si="1"/>
        <v>5.8102495262160456</v>
      </c>
      <c r="P11" s="9"/>
    </row>
    <row r="12" spans="1:133">
      <c r="A12" s="12"/>
      <c r="B12" s="25">
        <v>314.89999999999998</v>
      </c>
      <c r="C12" s="20" t="s">
        <v>118</v>
      </c>
      <c r="D12" s="46">
        <v>225572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225572</v>
      </c>
      <c r="O12" s="47">
        <f t="shared" si="1"/>
        <v>17.812065698041692</v>
      </c>
      <c r="P12" s="9"/>
    </row>
    <row r="13" spans="1:133">
      <c r="A13" s="12"/>
      <c r="B13" s="25">
        <v>315</v>
      </c>
      <c r="C13" s="20" t="s">
        <v>96</v>
      </c>
      <c r="D13" s="46">
        <v>473001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473001</v>
      </c>
      <c r="O13" s="47">
        <f t="shared" si="1"/>
        <v>37.350047378395452</v>
      </c>
      <c r="P13" s="9"/>
    </row>
    <row r="14" spans="1:133">
      <c r="A14" s="12"/>
      <c r="B14" s="25">
        <v>316</v>
      </c>
      <c r="C14" s="20" t="s">
        <v>97</v>
      </c>
      <c r="D14" s="46">
        <v>666807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666807</v>
      </c>
      <c r="O14" s="47">
        <f t="shared" si="1"/>
        <v>52.653742893240683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SUM(D16:D21)</f>
        <v>2590499</v>
      </c>
      <c r="E15" s="32">
        <f t="shared" si="3"/>
        <v>437027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0" si="4">SUM(D15:M15)</f>
        <v>3027526</v>
      </c>
      <c r="O15" s="45">
        <f t="shared" si="1"/>
        <v>239.06554011370815</v>
      </c>
      <c r="P15" s="10"/>
    </row>
    <row r="16" spans="1:133">
      <c r="A16" s="12"/>
      <c r="B16" s="25">
        <v>322</v>
      </c>
      <c r="C16" s="20" t="s">
        <v>0</v>
      </c>
      <c r="D16" s="46">
        <v>857935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857935</v>
      </c>
      <c r="O16" s="47">
        <f t="shared" si="1"/>
        <v>67.745972836386613</v>
      </c>
      <c r="P16" s="9"/>
    </row>
    <row r="17" spans="1:16">
      <c r="A17" s="12"/>
      <c r="B17" s="25">
        <v>323.10000000000002</v>
      </c>
      <c r="C17" s="20" t="s">
        <v>16</v>
      </c>
      <c r="D17" s="46">
        <v>1044842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1044842</v>
      </c>
      <c r="O17" s="47">
        <f t="shared" si="1"/>
        <v>82.504895767530002</v>
      </c>
      <c r="P17" s="9"/>
    </row>
    <row r="18" spans="1:16">
      <c r="A18" s="12"/>
      <c r="B18" s="25">
        <v>323.39999999999998</v>
      </c>
      <c r="C18" s="20" t="s">
        <v>67</v>
      </c>
      <c r="D18" s="46">
        <v>0</v>
      </c>
      <c r="E18" s="46">
        <v>40370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40370</v>
      </c>
      <c r="O18" s="47">
        <f t="shared" si="1"/>
        <v>3.1877763739734681</v>
      </c>
      <c r="P18" s="9"/>
    </row>
    <row r="19" spans="1:16">
      <c r="A19" s="12"/>
      <c r="B19" s="25">
        <v>323.89999999999998</v>
      </c>
      <c r="C19" s="20" t="s">
        <v>78</v>
      </c>
      <c r="D19" s="46">
        <v>667117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667117</v>
      </c>
      <c r="O19" s="47">
        <f t="shared" si="1"/>
        <v>52.678221730890712</v>
      </c>
      <c r="P19" s="9"/>
    </row>
    <row r="20" spans="1:16">
      <c r="A20" s="12"/>
      <c r="B20" s="25">
        <v>324.61</v>
      </c>
      <c r="C20" s="20" t="s">
        <v>126</v>
      </c>
      <c r="D20" s="46">
        <v>0</v>
      </c>
      <c r="E20" s="46">
        <v>396657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396657</v>
      </c>
      <c r="O20" s="47">
        <f t="shared" si="1"/>
        <v>31.321620341124447</v>
      </c>
      <c r="P20" s="9"/>
    </row>
    <row r="21" spans="1:16">
      <c r="A21" s="12"/>
      <c r="B21" s="25">
        <v>329</v>
      </c>
      <c r="C21" s="20" t="s">
        <v>17</v>
      </c>
      <c r="D21" s="46">
        <v>20605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20605</v>
      </c>
      <c r="O21" s="47">
        <f t="shared" si="1"/>
        <v>1.6270530638029059</v>
      </c>
      <c r="P21" s="9"/>
    </row>
    <row r="22" spans="1:16" ht="15.75">
      <c r="A22" s="29" t="s">
        <v>18</v>
      </c>
      <c r="B22" s="30"/>
      <c r="C22" s="31"/>
      <c r="D22" s="32">
        <f t="shared" ref="D22:M22" si="5">SUM(D23:D29)</f>
        <v>1466523</v>
      </c>
      <c r="E22" s="32">
        <f t="shared" si="5"/>
        <v>120453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1586976</v>
      </c>
      <c r="O22" s="45">
        <f t="shared" si="1"/>
        <v>125.31396083385977</v>
      </c>
      <c r="P22" s="10"/>
    </row>
    <row r="23" spans="1:16">
      <c r="A23" s="12"/>
      <c r="B23" s="25">
        <v>331.1</v>
      </c>
      <c r="C23" s="20" t="s">
        <v>68</v>
      </c>
      <c r="D23" s="46">
        <v>0</v>
      </c>
      <c r="E23" s="46">
        <v>31595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31595</v>
      </c>
      <c r="O23" s="47">
        <f t="shared" si="1"/>
        <v>2.4948673404927355</v>
      </c>
      <c r="P23" s="9"/>
    </row>
    <row r="24" spans="1:16">
      <c r="A24" s="12"/>
      <c r="B24" s="25">
        <v>334.1</v>
      </c>
      <c r="C24" s="20" t="s">
        <v>79</v>
      </c>
      <c r="D24" s="46">
        <v>0</v>
      </c>
      <c r="E24" s="46">
        <v>1437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1437</v>
      </c>
      <c r="O24" s="47">
        <f t="shared" si="1"/>
        <v>0.11347125710675932</v>
      </c>
      <c r="P24" s="9"/>
    </row>
    <row r="25" spans="1:16">
      <c r="A25" s="12"/>
      <c r="B25" s="25">
        <v>335.12</v>
      </c>
      <c r="C25" s="20" t="s">
        <v>98</v>
      </c>
      <c r="D25" s="46">
        <v>423207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423207</v>
      </c>
      <c r="O25" s="47">
        <f t="shared" si="1"/>
        <v>33.41811433986102</v>
      </c>
      <c r="P25" s="9"/>
    </row>
    <row r="26" spans="1:16">
      <c r="A26" s="12"/>
      <c r="B26" s="25">
        <v>335.15</v>
      </c>
      <c r="C26" s="20" t="s">
        <v>99</v>
      </c>
      <c r="D26" s="46">
        <v>13774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13774</v>
      </c>
      <c r="O26" s="47">
        <f t="shared" si="1"/>
        <v>1.087650031585597</v>
      </c>
      <c r="P26" s="9"/>
    </row>
    <row r="27" spans="1:16">
      <c r="A27" s="12"/>
      <c r="B27" s="25">
        <v>335.18</v>
      </c>
      <c r="C27" s="20" t="s">
        <v>100</v>
      </c>
      <c r="D27" s="46">
        <v>1014974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1014974</v>
      </c>
      <c r="O27" s="47">
        <f t="shared" si="1"/>
        <v>80.146399241945673</v>
      </c>
      <c r="P27" s="9"/>
    </row>
    <row r="28" spans="1:16">
      <c r="A28" s="12"/>
      <c r="B28" s="25">
        <v>337.1</v>
      </c>
      <c r="C28" s="20" t="s">
        <v>80</v>
      </c>
      <c r="D28" s="46">
        <v>0</v>
      </c>
      <c r="E28" s="46">
        <v>87421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87421</v>
      </c>
      <c r="O28" s="47">
        <f t="shared" si="1"/>
        <v>6.9031111813013268</v>
      </c>
      <c r="P28" s="9"/>
    </row>
    <row r="29" spans="1:16">
      <c r="A29" s="12"/>
      <c r="B29" s="25">
        <v>338</v>
      </c>
      <c r="C29" s="20" t="s">
        <v>28</v>
      </c>
      <c r="D29" s="46">
        <v>14568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14568</v>
      </c>
      <c r="O29" s="47">
        <f t="shared" si="1"/>
        <v>1.1503474415666457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SUM(D31:D35)</f>
        <v>2869822</v>
      </c>
      <c r="E30" s="32">
        <f t="shared" si="6"/>
        <v>29063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2898885</v>
      </c>
      <c r="O30" s="45">
        <f t="shared" si="1"/>
        <v>228.90753316487681</v>
      </c>
      <c r="P30" s="10"/>
    </row>
    <row r="31" spans="1:16">
      <c r="A31" s="12"/>
      <c r="B31" s="25">
        <v>341.9</v>
      </c>
      <c r="C31" s="20" t="s">
        <v>103</v>
      </c>
      <c r="D31" s="46">
        <v>221619</v>
      </c>
      <c r="E31" s="46">
        <v>29063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250682</v>
      </c>
      <c r="O31" s="47">
        <f t="shared" si="1"/>
        <v>19.79485154769425</v>
      </c>
      <c r="P31" s="9"/>
    </row>
    <row r="32" spans="1:16">
      <c r="A32" s="12"/>
      <c r="B32" s="25">
        <v>342.1</v>
      </c>
      <c r="C32" s="20" t="s">
        <v>39</v>
      </c>
      <c r="D32" s="46">
        <v>89719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89719</v>
      </c>
      <c r="O32" s="47">
        <f t="shared" si="1"/>
        <v>7.084570435881238</v>
      </c>
      <c r="P32" s="9"/>
    </row>
    <row r="33" spans="1:16">
      <c r="A33" s="12"/>
      <c r="B33" s="25">
        <v>343.4</v>
      </c>
      <c r="C33" s="20" t="s">
        <v>40</v>
      </c>
      <c r="D33" s="46">
        <v>26941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26941</v>
      </c>
      <c r="O33" s="47">
        <f t="shared" si="1"/>
        <v>2.1273689197725836</v>
      </c>
      <c r="P33" s="9"/>
    </row>
    <row r="34" spans="1:16">
      <c r="A34" s="12"/>
      <c r="B34" s="25">
        <v>344.5</v>
      </c>
      <c r="C34" s="20" t="s">
        <v>105</v>
      </c>
      <c r="D34" s="46">
        <v>1931331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1931331</v>
      </c>
      <c r="O34" s="47">
        <f t="shared" si="1"/>
        <v>152.50560644346177</v>
      </c>
      <c r="P34" s="9"/>
    </row>
    <row r="35" spans="1:16">
      <c r="A35" s="12"/>
      <c r="B35" s="25">
        <v>347.2</v>
      </c>
      <c r="C35" s="20" t="s">
        <v>43</v>
      </c>
      <c r="D35" s="46">
        <v>600212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600212</v>
      </c>
      <c r="O35" s="47">
        <f t="shared" si="1"/>
        <v>47.395135818066962</v>
      </c>
      <c r="P35" s="9"/>
    </row>
    <row r="36" spans="1:16" ht="15.75">
      <c r="A36" s="29" t="s">
        <v>34</v>
      </c>
      <c r="B36" s="30"/>
      <c r="C36" s="31"/>
      <c r="D36" s="32">
        <f t="shared" ref="D36:M36" si="7">SUM(D37:D38)</f>
        <v>1228130</v>
      </c>
      <c r="E36" s="32">
        <f t="shared" si="7"/>
        <v>141672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4"/>
        <v>1369802</v>
      </c>
      <c r="O36" s="45">
        <f t="shared" si="1"/>
        <v>108.16503474415667</v>
      </c>
      <c r="P36" s="10"/>
    </row>
    <row r="37" spans="1:16">
      <c r="A37" s="13"/>
      <c r="B37" s="39">
        <v>351.1</v>
      </c>
      <c r="C37" s="21" t="s">
        <v>46</v>
      </c>
      <c r="D37" s="46">
        <v>462435</v>
      </c>
      <c r="E37" s="46">
        <v>141672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604107</v>
      </c>
      <c r="O37" s="47">
        <f t="shared" si="1"/>
        <v>47.702700568540749</v>
      </c>
      <c r="P37" s="9"/>
    </row>
    <row r="38" spans="1:16">
      <c r="A38" s="13"/>
      <c r="B38" s="39">
        <v>354</v>
      </c>
      <c r="C38" s="21" t="s">
        <v>48</v>
      </c>
      <c r="D38" s="46">
        <v>765695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765695</v>
      </c>
      <c r="O38" s="47">
        <f t="shared" si="1"/>
        <v>60.462334175615922</v>
      </c>
      <c r="P38" s="9"/>
    </row>
    <row r="39" spans="1:16" ht="15.75">
      <c r="A39" s="29" t="s">
        <v>3</v>
      </c>
      <c r="B39" s="30"/>
      <c r="C39" s="31"/>
      <c r="D39" s="32">
        <f t="shared" ref="D39:M39" si="8">SUM(D40:D46)</f>
        <v>844354</v>
      </c>
      <c r="E39" s="32">
        <f t="shared" si="8"/>
        <v>91358</v>
      </c>
      <c r="F39" s="32">
        <f t="shared" si="8"/>
        <v>871345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5554274</v>
      </c>
      <c r="L39" s="32">
        <f t="shared" si="8"/>
        <v>0</v>
      </c>
      <c r="M39" s="32">
        <f t="shared" si="8"/>
        <v>0</v>
      </c>
      <c r="N39" s="32">
        <f t="shared" si="4"/>
        <v>7361331</v>
      </c>
      <c r="O39" s="45">
        <f t="shared" si="1"/>
        <v>581.28008528111184</v>
      </c>
      <c r="P39" s="10"/>
    </row>
    <row r="40" spans="1:16">
      <c r="A40" s="12"/>
      <c r="B40" s="25">
        <v>361.1</v>
      </c>
      <c r="C40" s="20" t="s">
        <v>49</v>
      </c>
      <c r="D40" s="46">
        <v>220649</v>
      </c>
      <c r="E40" s="46">
        <v>49063</v>
      </c>
      <c r="F40" s="46">
        <v>3614</v>
      </c>
      <c r="G40" s="46">
        <v>0</v>
      </c>
      <c r="H40" s="46">
        <v>0</v>
      </c>
      <c r="I40" s="46">
        <v>0</v>
      </c>
      <c r="J40" s="46">
        <v>0</v>
      </c>
      <c r="K40" s="46">
        <v>804933</v>
      </c>
      <c r="L40" s="46">
        <v>0</v>
      </c>
      <c r="M40" s="46">
        <v>0</v>
      </c>
      <c r="N40" s="46">
        <f t="shared" si="4"/>
        <v>1078259</v>
      </c>
      <c r="O40" s="47">
        <f t="shared" si="1"/>
        <v>85.143635502210998</v>
      </c>
      <c r="P40" s="9"/>
    </row>
    <row r="41" spans="1:16">
      <c r="A41" s="12"/>
      <c r="B41" s="25">
        <v>361.3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3411817</v>
      </c>
      <c r="L41" s="46">
        <v>0</v>
      </c>
      <c r="M41" s="46">
        <v>0</v>
      </c>
      <c r="N41" s="46">
        <f t="shared" ref="N41:N46" si="9">SUM(D41:M41)</f>
        <v>3411817</v>
      </c>
      <c r="O41" s="47">
        <f t="shared" si="1"/>
        <v>269.41069172457361</v>
      </c>
      <c r="P41" s="9"/>
    </row>
    <row r="42" spans="1:16">
      <c r="A42" s="12"/>
      <c r="B42" s="25">
        <v>362</v>
      </c>
      <c r="C42" s="20" t="s">
        <v>52</v>
      </c>
      <c r="D42" s="46">
        <v>173490</v>
      </c>
      <c r="E42" s="46">
        <v>35606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209096</v>
      </c>
      <c r="O42" s="47">
        <f t="shared" si="1"/>
        <v>16.511054958938725</v>
      </c>
      <c r="P42" s="9"/>
    </row>
    <row r="43" spans="1:16">
      <c r="A43" s="12"/>
      <c r="B43" s="25">
        <v>366</v>
      </c>
      <c r="C43" s="20" t="s">
        <v>53</v>
      </c>
      <c r="D43" s="46">
        <v>35224</v>
      </c>
      <c r="E43" s="46">
        <v>4775</v>
      </c>
      <c r="F43" s="46">
        <v>867731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907730</v>
      </c>
      <c r="O43" s="47">
        <f t="shared" si="1"/>
        <v>71.67798483891346</v>
      </c>
      <c r="P43" s="9"/>
    </row>
    <row r="44" spans="1:16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1337524</v>
      </c>
      <c r="L44" s="46">
        <v>0</v>
      </c>
      <c r="M44" s="46">
        <v>0</v>
      </c>
      <c r="N44" s="46">
        <f t="shared" si="9"/>
        <v>1337524</v>
      </c>
      <c r="O44" s="47">
        <f t="shared" si="1"/>
        <v>105.61623499684144</v>
      </c>
      <c r="P44" s="9"/>
    </row>
    <row r="45" spans="1:16">
      <c r="A45" s="12"/>
      <c r="B45" s="25">
        <v>369.7</v>
      </c>
      <c r="C45" s="20" t="s">
        <v>131</v>
      </c>
      <c r="D45" s="46">
        <v>26453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26453</v>
      </c>
      <c r="O45" s="47">
        <f t="shared" si="1"/>
        <v>2.0888344914718888</v>
      </c>
      <c r="P45" s="9"/>
    </row>
    <row r="46" spans="1:16">
      <c r="A46" s="12"/>
      <c r="B46" s="25">
        <v>369.9</v>
      </c>
      <c r="C46" s="20" t="s">
        <v>55</v>
      </c>
      <c r="D46" s="46">
        <v>388538</v>
      </c>
      <c r="E46" s="46">
        <v>1914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390452</v>
      </c>
      <c r="O46" s="47">
        <f t="shared" si="1"/>
        <v>30.831648768161717</v>
      </c>
      <c r="P46" s="9"/>
    </row>
    <row r="47" spans="1:16" ht="15.75">
      <c r="A47" s="29" t="s">
        <v>35</v>
      </c>
      <c r="B47" s="30"/>
      <c r="C47" s="31"/>
      <c r="D47" s="32">
        <f t="shared" ref="D47:M47" si="10">SUM(D48:D48)</f>
        <v>284465</v>
      </c>
      <c r="E47" s="32">
        <f t="shared" si="10"/>
        <v>0</v>
      </c>
      <c r="F47" s="32">
        <f t="shared" si="10"/>
        <v>390027</v>
      </c>
      <c r="G47" s="32">
        <f t="shared" si="10"/>
        <v>2497717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3172209</v>
      </c>
      <c r="O47" s="45">
        <f t="shared" si="1"/>
        <v>250.49028742893242</v>
      </c>
      <c r="P47" s="9"/>
    </row>
    <row r="48" spans="1:16" ht="15.75" thickBot="1">
      <c r="A48" s="12"/>
      <c r="B48" s="25">
        <v>381</v>
      </c>
      <c r="C48" s="20" t="s">
        <v>56</v>
      </c>
      <c r="D48" s="46">
        <v>284465</v>
      </c>
      <c r="E48" s="46">
        <v>0</v>
      </c>
      <c r="F48" s="46">
        <v>390027</v>
      </c>
      <c r="G48" s="46">
        <v>2497717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3172209</v>
      </c>
      <c r="O48" s="47">
        <f t="shared" si="1"/>
        <v>250.49028742893242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1">SUM(D5,D15,D22,D30,D36,D39,D47)</f>
        <v>18993049</v>
      </c>
      <c r="E49" s="15">
        <f t="shared" si="11"/>
        <v>2869776</v>
      </c>
      <c r="F49" s="15">
        <f t="shared" si="11"/>
        <v>1261372</v>
      </c>
      <c r="G49" s="15">
        <f t="shared" si="11"/>
        <v>2497717</v>
      </c>
      <c r="H49" s="15">
        <f t="shared" si="11"/>
        <v>0</v>
      </c>
      <c r="I49" s="15">
        <f t="shared" si="11"/>
        <v>0</v>
      </c>
      <c r="J49" s="15">
        <f t="shared" si="11"/>
        <v>0</v>
      </c>
      <c r="K49" s="15">
        <f t="shared" si="11"/>
        <v>5554274</v>
      </c>
      <c r="L49" s="15">
        <f t="shared" si="11"/>
        <v>0</v>
      </c>
      <c r="M49" s="15">
        <f t="shared" si="11"/>
        <v>0</v>
      </c>
      <c r="N49" s="15">
        <f>SUM(D49:M49)</f>
        <v>31176188</v>
      </c>
      <c r="O49" s="38">
        <f t="shared" si="1"/>
        <v>2461.7962728995576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136</v>
      </c>
      <c r="M51" s="48"/>
      <c r="N51" s="48"/>
      <c r="O51" s="43">
        <v>12664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9320115</v>
      </c>
      <c r="E5" s="27">
        <f t="shared" si="0"/>
        <v>1948545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11268660</v>
      </c>
      <c r="O5" s="33">
        <f t="shared" ref="O5:O49" si="1">(N5/O$51)</f>
        <v>891.15539739027281</v>
      </c>
      <c r="P5" s="6"/>
    </row>
    <row r="6" spans="1:133">
      <c r="A6" s="12"/>
      <c r="B6" s="25">
        <v>311</v>
      </c>
      <c r="C6" s="20" t="s">
        <v>2</v>
      </c>
      <c r="D6" s="46">
        <v>6325860</v>
      </c>
      <c r="E6" s="46">
        <v>1317128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7642988</v>
      </c>
      <c r="O6" s="47">
        <f t="shared" si="1"/>
        <v>604.42767892447603</v>
      </c>
      <c r="P6" s="9"/>
    </row>
    <row r="7" spans="1:133">
      <c r="A7" s="12"/>
      <c r="B7" s="25">
        <v>312.10000000000002</v>
      </c>
      <c r="C7" s="20" t="s">
        <v>94</v>
      </c>
      <c r="D7" s="46">
        <v>210155</v>
      </c>
      <c r="E7" s="46">
        <v>81911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292066</v>
      </c>
      <c r="O7" s="47">
        <f t="shared" si="1"/>
        <v>23.097350731514432</v>
      </c>
      <c r="P7" s="9"/>
    </row>
    <row r="8" spans="1:133">
      <c r="A8" s="12"/>
      <c r="B8" s="25">
        <v>312.60000000000002</v>
      </c>
      <c r="C8" s="20" t="s">
        <v>95</v>
      </c>
      <c r="D8" s="46">
        <v>0</v>
      </c>
      <c r="E8" s="46">
        <v>543829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543829</v>
      </c>
      <c r="O8" s="47">
        <f t="shared" si="1"/>
        <v>43.007433768287861</v>
      </c>
      <c r="P8" s="9"/>
    </row>
    <row r="9" spans="1:133">
      <c r="A9" s="12"/>
      <c r="B9" s="25">
        <v>314.10000000000002</v>
      </c>
      <c r="C9" s="20" t="s">
        <v>10</v>
      </c>
      <c r="D9" s="46">
        <v>1411169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1411169</v>
      </c>
      <c r="O9" s="47">
        <f t="shared" si="1"/>
        <v>111.59897192566231</v>
      </c>
      <c r="P9" s="9"/>
    </row>
    <row r="10" spans="1:133">
      <c r="A10" s="12"/>
      <c r="B10" s="25">
        <v>314.3</v>
      </c>
      <c r="C10" s="20" t="s">
        <v>11</v>
      </c>
      <c r="D10" s="46">
        <v>0</v>
      </c>
      <c r="E10" s="46">
        <v>5677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5677</v>
      </c>
      <c r="O10" s="47">
        <f t="shared" si="1"/>
        <v>0.44895215500197705</v>
      </c>
      <c r="P10" s="9"/>
    </row>
    <row r="11" spans="1:133">
      <c r="A11" s="12"/>
      <c r="B11" s="25">
        <v>314.39999999999998</v>
      </c>
      <c r="C11" s="20" t="s">
        <v>12</v>
      </c>
      <c r="D11" s="46">
        <v>30061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30061</v>
      </c>
      <c r="O11" s="47">
        <f t="shared" si="1"/>
        <v>2.3773032819296165</v>
      </c>
      <c r="P11" s="9"/>
    </row>
    <row r="12" spans="1:133">
      <c r="A12" s="12"/>
      <c r="B12" s="25">
        <v>314.89999999999998</v>
      </c>
      <c r="C12" s="20" t="s">
        <v>118</v>
      </c>
      <c r="D12" s="46">
        <v>238466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238466</v>
      </c>
      <c r="O12" s="47">
        <f t="shared" si="1"/>
        <v>18.858521154606564</v>
      </c>
      <c r="P12" s="9"/>
    </row>
    <row r="13" spans="1:133">
      <c r="A13" s="12"/>
      <c r="B13" s="25">
        <v>315</v>
      </c>
      <c r="C13" s="20" t="s">
        <v>96</v>
      </c>
      <c r="D13" s="46">
        <v>425733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425733</v>
      </c>
      <c r="O13" s="47">
        <f t="shared" si="1"/>
        <v>33.66809015421115</v>
      </c>
      <c r="P13" s="9"/>
    </row>
    <row r="14" spans="1:133">
      <c r="A14" s="12"/>
      <c r="B14" s="25">
        <v>316</v>
      </c>
      <c r="C14" s="20" t="s">
        <v>97</v>
      </c>
      <c r="D14" s="46">
        <v>678671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678671</v>
      </c>
      <c r="O14" s="47">
        <f t="shared" si="1"/>
        <v>53.671095294582841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SUM(D16:D21)</f>
        <v>2660965</v>
      </c>
      <c r="E15" s="32">
        <f t="shared" si="3"/>
        <v>450223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0" si="4">SUM(D15:M15)</f>
        <v>3111188</v>
      </c>
      <c r="O15" s="45">
        <f t="shared" si="1"/>
        <v>246.0409648082246</v>
      </c>
      <c r="P15" s="10"/>
    </row>
    <row r="16" spans="1:133">
      <c r="A16" s="12"/>
      <c r="B16" s="25">
        <v>322</v>
      </c>
      <c r="C16" s="20" t="s">
        <v>0</v>
      </c>
      <c r="D16" s="46">
        <v>842164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842164</v>
      </c>
      <c r="O16" s="47">
        <f t="shared" si="1"/>
        <v>66.600553578489524</v>
      </c>
      <c r="P16" s="9"/>
    </row>
    <row r="17" spans="1:16">
      <c r="A17" s="12"/>
      <c r="B17" s="25">
        <v>323.10000000000002</v>
      </c>
      <c r="C17" s="20" t="s">
        <v>16</v>
      </c>
      <c r="D17" s="46">
        <v>1069314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1069314</v>
      </c>
      <c r="O17" s="47">
        <f t="shared" si="1"/>
        <v>84.56417556346382</v>
      </c>
      <c r="P17" s="9"/>
    </row>
    <row r="18" spans="1:16">
      <c r="A18" s="12"/>
      <c r="B18" s="25">
        <v>323.39999999999998</v>
      </c>
      <c r="C18" s="20" t="s">
        <v>67</v>
      </c>
      <c r="D18" s="46">
        <v>37388</v>
      </c>
      <c r="E18" s="46">
        <v>40370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77758</v>
      </c>
      <c r="O18" s="47">
        <f t="shared" si="1"/>
        <v>6.1493080268880984</v>
      </c>
      <c r="P18" s="9"/>
    </row>
    <row r="19" spans="1:16">
      <c r="A19" s="12"/>
      <c r="B19" s="25">
        <v>323.89999999999998</v>
      </c>
      <c r="C19" s="20" t="s">
        <v>78</v>
      </c>
      <c r="D19" s="46">
        <v>685537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685537</v>
      </c>
      <c r="O19" s="47">
        <f t="shared" si="1"/>
        <v>54.214076710162118</v>
      </c>
      <c r="P19" s="9"/>
    </row>
    <row r="20" spans="1:16">
      <c r="A20" s="12"/>
      <c r="B20" s="25">
        <v>324.61</v>
      </c>
      <c r="C20" s="20" t="s">
        <v>126</v>
      </c>
      <c r="D20" s="46">
        <v>0</v>
      </c>
      <c r="E20" s="46">
        <v>409853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409853</v>
      </c>
      <c r="O20" s="47">
        <f t="shared" si="1"/>
        <v>32.412257809410832</v>
      </c>
      <c r="P20" s="9"/>
    </row>
    <row r="21" spans="1:16">
      <c r="A21" s="12"/>
      <c r="B21" s="25">
        <v>329</v>
      </c>
      <c r="C21" s="20" t="s">
        <v>17</v>
      </c>
      <c r="D21" s="46">
        <v>26562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26562</v>
      </c>
      <c r="O21" s="47">
        <f t="shared" si="1"/>
        <v>2.1005931198102017</v>
      </c>
      <c r="P21" s="9"/>
    </row>
    <row r="22" spans="1:16" ht="15.75">
      <c r="A22" s="29" t="s">
        <v>18</v>
      </c>
      <c r="B22" s="30"/>
      <c r="C22" s="31"/>
      <c r="D22" s="32">
        <f t="shared" ref="D22:M22" si="5">SUM(D23:D29)</f>
        <v>1514817</v>
      </c>
      <c r="E22" s="32">
        <f t="shared" si="5"/>
        <v>228834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1743651</v>
      </c>
      <c r="O22" s="45">
        <f t="shared" si="1"/>
        <v>137.89252669039146</v>
      </c>
      <c r="P22" s="10"/>
    </row>
    <row r="23" spans="1:16">
      <c r="A23" s="12"/>
      <c r="B23" s="25">
        <v>331.1</v>
      </c>
      <c r="C23" s="20" t="s">
        <v>68</v>
      </c>
      <c r="D23" s="46">
        <v>0</v>
      </c>
      <c r="E23" s="46">
        <v>14830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14830</v>
      </c>
      <c r="O23" s="47">
        <f t="shared" si="1"/>
        <v>1.1727955713720839</v>
      </c>
      <c r="P23" s="9"/>
    </row>
    <row r="24" spans="1:16">
      <c r="A24" s="12"/>
      <c r="B24" s="25">
        <v>334.1</v>
      </c>
      <c r="C24" s="20" t="s">
        <v>79</v>
      </c>
      <c r="D24" s="46">
        <v>0</v>
      </c>
      <c r="E24" s="46">
        <v>48897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48897</v>
      </c>
      <c r="O24" s="47">
        <f t="shared" si="1"/>
        <v>3.8669039145907473</v>
      </c>
      <c r="P24" s="9"/>
    </row>
    <row r="25" spans="1:16">
      <c r="A25" s="12"/>
      <c r="B25" s="25">
        <v>335.12</v>
      </c>
      <c r="C25" s="20" t="s">
        <v>98</v>
      </c>
      <c r="D25" s="46">
        <v>433677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433677</v>
      </c>
      <c r="O25" s="47">
        <f t="shared" si="1"/>
        <v>34.296322657176752</v>
      </c>
      <c r="P25" s="9"/>
    </row>
    <row r="26" spans="1:16">
      <c r="A26" s="12"/>
      <c r="B26" s="25">
        <v>335.15</v>
      </c>
      <c r="C26" s="20" t="s">
        <v>99</v>
      </c>
      <c r="D26" s="46">
        <v>14215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14215</v>
      </c>
      <c r="O26" s="47">
        <f t="shared" si="1"/>
        <v>1.1241597469355475</v>
      </c>
      <c r="P26" s="9"/>
    </row>
    <row r="27" spans="1:16">
      <c r="A27" s="12"/>
      <c r="B27" s="25">
        <v>335.18</v>
      </c>
      <c r="C27" s="20" t="s">
        <v>100</v>
      </c>
      <c r="D27" s="46">
        <v>1046813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1046813</v>
      </c>
      <c r="O27" s="47">
        <f t="shared" si="1"/>
        <v>82.784737050217473</v>
      </c>
      <c r="P27" s="9"/>
    </row>
    <row r="28" spans="1:16">
      <c r="A28" s="12"/>
      <c r="B28" s="25">
        <v>337.1</v>
      </c>
      <c r="C28" s="20" t="s">
        <v>80</v>
      </c>
      <c r="D28" s="46">
        <v>0</v>
      </c>
      <c r="E28" s="46">
        <v>165107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165107</v>
      </c>
      <c r="O28" s="47">
        <f t="shared" si="1"/>
        <v>13.057097667062079</v>
      </c>
      <c r="P28" s="9"/>
    </row>
    <row r="29" spans="1:16">
      <c r="A29" s="12"/>
      <c r="B29" s="25">
        <v>338</v>
      </c>
      <c r="C29" s="20" t="s">
        <v>28</v>
      </c>
      <c r="D29" s="46">
        <v>20112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20112</v>
      </c>
      <c r="O29" s="47">
        <f t="shared" si="1"/>
        <v>1.5905100830367733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SUM(D31:D35)</f>
        <v>2857646</v>
      </c>
      <c r="E30" s="32">
        <f t="shared" si="6"/>
        <v>30000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2887646</v>
      </c>
      <c r="O30" s="45">
        <f t="shared" si="1"/>
        <v>228.36267299327798</v>
      </c>
      <c r="P30" s="10"/>
    </row>
    <row r="31" spans="1:16">
      <c r="A31" s="12"/>
      <c r="B31" s="25">
        <v>341.9</v>
      </c>
      <c r="C31" s="20" t="s">
        <v>103</v>
      </c>
      <c r="D31" s="46">
        <v>271509</v>
      </c>
      <c r="E31" s="46">
        <v>30000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301509</v>
      </c>
      <c r="O31" s="47">
        <f t="shared" si="1"/>
        <v>23.844128113879005</v>
      </c>
      <c r="P31" s="9"/>
    </row>
    <row r="32" spans="1:16">
      <c r="A32" s="12"/>
      <c r="B32" s="25">
        <v>342.1</v>
      </c>
      <c r="C32" s="20" t="s">
        <v>39</v>
      </c>
      <c r="D32" s="46">
        <v>44195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44195</v>
      </c>
      <c r="O32" s="47">
        <f t="shared" si="1"/>
        <v>3.495057334914986</v>
      </c>
      <c r="P32" s="9"/>
    </row>
    <row r="33" spans="1:16">
      <c r="A33" s="12"/>
      <c r="B33" s="25">
        <v>343.4</v>
      </c>
      <c r="C33" s="20" t="s">
        <v>40</v>
      </c>
      <c r="D33" s="46">
        <v>22052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22052</v>
      </c>
      <c r="O33" s="47">
        <f t="shared" si="1"/>
        <v>1.743930407275603</v>
      </c>
      <c r="P33" s="9"/>
    </row>
    <row r="34" spans="1:16">
      <c r="A34" s="12"/>
      <c r="B34" s="25">
        <v>344.5</v>
      </c>
      <c r="C34" s="20" t="s">
        <v>105</v>
      </c>
      <c r="D34" s="46">
        <v>1975178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1975178</v>
      </c>
      <c r="O34" s="47">
        <f t="shared" si="1"/>
        <v>156.20229339659946</v>
      </c>
      <c r="P34" s="9"/>
    </row>
    <row r="35" spans="1:16">
      <c r="A35" s="12"/>
      <c r="B35" s="25">
        <v>347.2</v>
      </c>
      <c r="C35" s="20" t="s">
        <v>43</v>
      </c>
      <c r="D35" s="46">
        <v>544712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544712</v>
      </c>
      <c r="O35" s="47">
        <f t="shared" si="1"/>
        <v>43.077263740608934</v>
      </c>
      <c r="P35" s="9"/>
    </row>
    <row r="36" spans="1:16" ht="15.75">
      <c r="A36" s="29" t="s">
        <v>34</v>
      </c>
      <c r="B36" s="30"/>
      <c r="C36" s="31"/>
      <c r="D36" s="32">
        <f t="shared" ref="D36:M36" si="7">SUM(D37:D38)</f>
        <v>1094945</v>
      </c>
      <c r="E36" s="32">
        <f t="shared" si="7"/>
        <v>45353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4"/>
        <v>1140298</v>
      </c>
      <c r="O36" s="45">
        <f t="shared" si="1"/>
        <v>90.177777777777777</v>
      </c>
      <c r="P36" s="10"/>
    </row>
    <row r="37" spans="1:16">
      <c r="A37" s="13"/>
      <c r="B37" s="39">
        <v>351.1</v>
      </c>
      <c r="C37" s="21" t="s">
        <v>46</v>
      </c>
      <c r="D37" s="46">
        <v>367701</v>
      </c>
      <c r="E37" s="46">
        <v>45353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413054</v>
      </c>
      <c r="O37" s="47">
        <f t="shared" si="1"/>
        <v>32.665401344404906</v>
      </c>
      <c r="P37" s="9"/>
    </row>
    <row r="38" spans="1:16">
      <c r="A38" s="13"/>
      <c r="B38" s="39">
        <v>354</v>
      </c>
      <c r="C38" s="21" t="s">
        <v>48</v>
      </c>
      <c r="D38" s="46">
        <v>727244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727244</v>
      </c>
      <c r="O38" s="47">
        <f t="shared" si="1"/>
        <v>57.512376433372872</v>
      </c>
      <c r="P38" s="9"/>
    </row>
    <row r="39" spans="1:16" ht="15.75">
      <c r="A39" s="29" t="s">
        <v>3</v>
      </c>
      <c r="B39" s="30"/>
      <c r="C39" s="31"/>
      <c r="D39" s="32">
        <f t="shared" ref="D39:M39" si="8">SUM(D40:D46)</f>
        <v>873184</v>
      </c>
      <c r="E39" s="32">
        <f t="shared" si="8"/>
        <v>103451</v>
      </c>
      <c r="F39" s="32">
        <f t="shared" si="8"/>
        <v>866365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6435364</v>
      </c>
      <c r="L39" s="32">
        <f t="shared" si="8"/>
        <v>0</v>
      </c>
      <c r="M39" s="32">
        <f t="shared" si="8"/>
        <v>0</v>
      </c>
      <c r="N39" s="32">
        <f t="shared" si="4"/>
        <v>8278364</v>
      </c>
      <c r="O39" s="45">
        <f t="shared" si="1"/>
        <v>654.67489126136809</v>
      </c>
      <c r="P39" s="10"/>
    </row>
    <row r="40" spans="1:16">
      <c r="A40" s="12"/>
      <c r="B40" s="25">
        <v>361.1</v>
      </c>
      <c r="C40" s="20" t="s">
        <v>49</v>
      </c>
      <c r="D40" s="46">
        <v>149473</v>
      </c>
      <c r="E40" s="46">
        <v>31733</v>
      </c>
      <c r="F40" s="46">
        <v>2148</v>
      </c>
      <c r="G40" s="46">
        <v>0</v>
      </c>
      <c r="H40" s="46">
        <v>0</v>
      </c>
      <c r="I40" s="46">
        <v>0</v>
      </c>
      <c r="J40" s="46">
        <v>0</v>
      </c>
      <c r="K40" s="46">
        <v>802188</v>
      </c>
      <c r="L40" s="46">
        <v>0</v>
      </c>
      <c r="M40" s="46">
        <v>0</v>
      </c>
      <c r="N40" s="46">
        <f t="shared" si="4"/>
        <v>985542</v>
      </c>
      <c r="O40" s="47">
        <f t="shared" si="1"/>
        <v>77.939264531435356</v>
      </c>
      <c r="P40" s="9"/>
    </row>
    <row r="41" spans="1:16">
      <c r="A41" s="12"/>
      <c r="B41" s="25">
        <v>361.3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3939306</v>
      </c>
      <c r="L41" s="46">
        <v>0</v>
      </c>
      <c r="M41" s="46">
        <v>0</v>
      </c>
      <c r="N41" s="46">
        <f t="shared" ref="N41:N46" si="9">SUM(D41:M41)</f>
        <v>3939306</v>
      </c>
      <c r="O41" s="47">
        <f t="shared" si="1"/>
        <v>311.53072360616846</v>
      </c>
      <c r="P41" s="9"/>
    </row>
    <row r="42" spans="1:16">
      <c r="A42" s="12"/>
      <c r="B42" s="25">
        <v>362</v>
      </c>
      <c r="C42" s="20" t="s">
        <v>52</v>
      </c>
      <c r="D42" s="46">
        <v>190598</v>
      </c>
      <c r="E42" s="46">
        <v>39683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230281</v>
      </c>
      <c r="O42" s="47">
        <f t="shared" si="1"/>
        <v>18.21122973507315</v>
      </c>
      <c r="P42" s="9"/>
    </row>
    <row r="43" spans="1:16">
      <c r="A43" s="12"/>
      <c r="B43" s="25">
        <v>366</v>
      </c>
      <c r="C43" s="20" t="s">
        <v>53</v>
      </c>
      <c r="D43" s="46">
        <v>50124</v>
      </c>
      <c r="E43" s="46">
        <v>0</v>
      </c>
      <c r="F43" s="46">
        <v>864217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914341</v>
      </c>
      <c r="O43" s="47">
        <f t="shared" si="1"/>
        <v>72.308501383946222</v>
      </c>
      <c r="P43" s="9"/>
    </row>
    <row r="44" spans="1:16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1693870</v>
      </c>
      <c r="L44" s="46">
        <v>0</v>
      </c>
      <c r="M44" s="46">
        <v>0</v>
      </c>
      <c r="N44" s="46">
        <f t="shared" si="9"/>
        <v>1693870</v>
      </c>
      <c r="O44" s="47">
        <f t="shared" si="1"/>
        <v>133.95571372083828</v>
      </c>
      <c r="P44" s="9"/>
    </row>
    <row r="45" spans="1:16">
      <c r="A45" s="12"/>
      <c r="B45" s="25">
        <v>369.7</v>
      </c>
      <c r="C45" s="20" t="s">
        <v>131</v>
      </c>
      <c r="D45" s="46">
        <v>9144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9144</v>
      </c>
      <c r="O45" s="47">
        <f t="shared" si="1"/>
        <v>0.72313167259786482</v>
      </c>
      <c r="P45" s="9"/>
    </row>
    <row r="46" spans="1:16">
      <c r="A46" s="12"/>
      <c r="B46" s="25">
        <v>369.9</v>
      </c>
      <c r="C46" s="20" t="s">
        <v>55</v>
      </c>
      <c r="D46" s="46">
        <v>473845</v>
      </c>
      <c r="E46" s="46">
        <v>32035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505880</v>
      </c>
      <c r="O46" s="47">
        <f t="shared" si="1"/>
        <v>40.006326611308815</v>
      </c>
      <c r="P46" s="9"/>
    </row>
    <row r="47" spans="1:16" ht="15.75">
      <c r="A47" s="29" t="s">
        <v>35</v>
      </c>
      <c r="B47" s="30"/>
      <c r="C47" s="31"/>
      <c r="D47" s="32">
        <f t="shared" ref="D47:M47" si="10">SUM(D48:D48)</f>
        <v>384465</v>
      </c>
      <c r="E47" s="32">
        <f t="shared" si="10"/>
        <v>0</v>
      </c>
      <c r="F47" s="32">
        <f t="shared" si="10"/>
        <v>315000</v>
      </c>
      <c r="G47" s="32">
        <f t="shared" si="10"/>
        <v>1929198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2628663</v>
      </c>
      <c r="O47" s="45">
        <f t="shared" si="1"/>
        <v>207.88161328588376</v>
      </c>
      <c r="P47" s="9"/>
    </row>
    <row r="48" spans="1:16" ht="15.75" thickBot="1">
      <c r="A48" s="12"/>
      <c r="B48" s="25">
        <v>381</v>
      </c>
      <c r="C48" s="20" t="s">
        <v>56</v>
      </c>
      <c r="D48" s="46">
        <v>384465</v>
      </c>
      <c r="E48" s="46">
        <v>0</v>
      </c>
      <c r="F48" s="46">
        <v>315000</v>
      </c>
      <c r="G48" s="46">
        <v>1929198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2628663</v>
      </c>
      <c r="O48" s="47">
        <f t="shared" si="1"/>
        <v>207.88161328588376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1">SUM(D5,D15,D22,D30,D36,D39,D47)</f>
        <v>18706137</v>
      </c>
      <c r="E49" s="15">
        <f t="shared" si="11"/>
        <v>2806406</v>
      </c>
      <c r="F49" s="15">
        <f t="shared" si="11"/>
        <v>1181365</v>
      </c>
      <c r="G49" s="15">
        <f t="shared" si="11"/>
        <v>1929198</v>
      </c>
      <c r="H49" s="15">
        <f t="shared" si="11"/>
        <v>0</v>
      </c>
      <c r="I49" s="15">
        <f t="shared" si="11"/>
        <v>0</v>
      </c>
      <c r="J49" s="15">
        <f t="shared" si="11"/>
        <v>0</v>
      </c>
      <c r="K49" s="15">
        <f t="shared" si="11"/>
        <v>6435364</v>
      </c>
      <c r="L49" s="15">
        <f t="shared" si="11"/>
        <v>0</v>
      </c>
      <c r="M49" s="15">
        <f t="shared" si="11"/>
        <v>0</v>
      </c>
      <c r="N49" s="15">
        <f>SUM(D49:M49)</f>
        <v>31058470</v>
      </c>
      <c r="O49" s="38">
        <f t="shared" si="1"/>
        <v>2456.1858442071966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134</v>
      </c>
      <c r="M51" s="48"/>
      <c r="N51" s="48"/>
      <c r="O51" s="43">
        <v>12645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8877606</v>
      </c>
      <c r="E5" s="27">
        <f t="shared" si="0"/>
        <v>1786297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10663903</v>
      </c>
      <c r="O5" s="33">
        <f t="shared" ref="O5:O49" si="1">(N5/O$51)</f>
        <v>825.8908767038414</v>
      </c>
      <c r="P5" s="6"/>
    </row>
    <row r="6" spans="1:133">
      <c r="A6" s="12"/>
      <c r="B6" s="25">
        <v>311</v>
      </c>
      <c r="C6" s="20" t="s">
        <v>2</v>
      </c>
      <c r="D6" s="46">
        <v>5840111</v>
      </c>
      <c r="E6" s="46">
        <v>1149532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6989643</v>
      </c>
      <c r="O6" s="47">
        <f t="shared" si="1"/>
        <v>541.32922862453529</v>
      </c>
      <c r="P6" s="9"/>
    </row>
    <row r="7" spans="1:133">
      <c r="A7" s="12"/>
      <c r="B7" s="25">
        <v>312.10000000000002</v>
      </c>
      <c r="C7" s="20" t="s">
        <v>94</v>
      </c>
      <c r="D7" s="46">
        <v>205094</v>
      </c>
      <c r="E7" s="46">
        <v>79350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284444</v>
      </c>
      <c r="O7" s="47">
        <f t="shared" si="1"/>
        <v>22.029429987608427</v>
      </c>
      <c r="P7" s="9"/>
    </row>
    <row r="8" spans="1:133">
      <c r="A8" s="12"/>
      <c r="B8" s="25">
        <v>312.60000000000002</v>
      </c>
      <c r="C8" s="20" t="s">
        <v>95</v>
      </c>
      <c r="D8" s="46">
        <v>0</v>
      </c>
      <c r="E8" s="46">
        <v>550835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550835</v>
      </c>
      <c r="O8" s="47">
        <f t="shared" si="1"/>
        <v>42.660703221809172</v>
      </c>
      <c r="P8" s="9"/>
    </row>
    <row r="9" spans="1:133">
      <c r="A9" s="12"/>
      <c r="B9" s="25">
        <v>314.10000000000002</v>
      </c>
      <c r="C9" s="20" t="s">
        <v>10</v>
      </c>
      <c r="D9" s="46">
        <v>1377801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1377801</v>
      </c>
      <c r="O9" s="47">
        <f t="shared" si="1"/>
        <v>106.70701672862454</v>
      </c>
      <c r="P9" s="9"/>
    </row>
    <row r="10" spans="1:133">
      <c r="A10" s="12"/>
      <c r="B10" s="25">
        <v>314.3</v>
      </c>
      <c r="C10" s="20" t="s">
        <v>11</v>
      </c>
      <c r="D10" s="46">
        <v>0</v>
      </c>
      <c r="E10" s="46">
        <v>6580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6580</v>
      </c>
      <c r="O10" s="47">
        <f t="shared" si="1"/>
        <v>0.5096034696406444</v>
      </c>
      <c r="P10" s="9"/>
    </row>
    <row r="11" spans="1:133">
      <c r="A11" s="12"/>
      <c r="B11" s="25">
        <v>314.39999999999998</v>
      </c>
      <c r="C11" s="20" t="s">
        <v>12</v>
      </c>
      <c r="D11" s="46">
        <v>33241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33241</v>
      </c>
      <c r="O11" s="47">
        <f t="shared" si="1"/>
        <v>2.574426889714994</v>
      </c>
      <c r="P11" s="9"/>
    </row>
    <row r="12" spans="1:133">
      <c r="A12" s="12"/>
      <c r="B12" s="25">
        <v>314.89999999999998</v>
      </c>
      <c r="C12" s="20" t="s">
        <v>118</v>
      </c>
      <c r="D12" s="46">
        <v>209883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209883</v>
      </c>
      <c r="O12" s="47">
        <f t="shared" si="1"/>
        <v>16.254879182156134</v>
      </c>
      <c r="P12" s="9"/>
    </row>
    <row r="13" spans="1:133">
      <c r="A13" s="12"/>
      <c r="B13" s="25">
        <v>315</v>
      </c>
      <c r="C13" s="20" t="s">
        <v>96</v>
      </c>
      <c r="D13" s="46">
        <v>484835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484835</v>
      </c>
      <c r="O13" s="47">
        <f t="shared" si="1"/>
        <v>37.549179058240398</v>
      </c>
      <c r="P13" s="9"/>
    </row>
    <row r="14" spans="1:133">
      <c r="A14" s="12"/>
      <c r="B14" s="25">
        <v>316</v>
      </c>
      <c r="C14" s="20" t="s">
        <v>97</v>
      </c>
      <c r="D14" s="46">
        <v>726641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726641</v>
      </c>
      <c r="O14" s="47">
        <f t="shared" si="1"/>
        <v>56.276409541511775</v>
      </c>
      <c r="P14" s="9"/>
    </row>
    <row r="15" spans="1:133" ht="15.75">
      <c r="A15" s="29" t="s">
        <v>15</v>
      </c>
      <c r="B15" s="30"/>
      <c r="C15" s="31"/>
      <c r="D15" s="32">
        <f t="shared" ref="D15:M15" si="3">SUM(D16:D19)</f>
        <v>2178530</v>
      </c>
      <c r="E15" s="32">
        <f t="shared" si="3"/>
        <v>461053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2639583</v>
      </c>
      <c r="O15" s="45">
        <f t="shared" si="1"/>
        <v>204.42867100371748</v>
      </c>
      <c r="P15" s="10"/>
    </row>
    <row r="16" spans="1:133">
      <c r="A16" s="12"/>
      <c r="B16" s="25">
        <v>322</v>
      </c>
      <c r="C16" s="20" t="s">
        <v>0</v>
      </c>
      <c r="D16" s="46">
        <v>1074863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1074863</v>
      </c>
      <c r="O16" s="47">
        <f t="shared" si="1"/>
        <v>83.245275712515493</v>
      </c>
      <c r="P16" s="9"/>
    </row>
    <row r="17" spans="1:16">
      <c r="A17" s="12"/>
      <c r="B17" s="25">
        <v>323.10000000000002</v>
      </c>
      <c r="C17" s="20" t="s">
        <v>16</v>
      </c>
      <c r="D17" s="46">
        <v>1069285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1069285</v>
      </c>
      <c r="O17" s="47">
        <f t="shared" si="1"/>
        <v>82.813274473358121</v>
      </c>
      <c r="P17" s="9"/>
    </row>
    <row r="18" spans="1:16">
      <c r="A18" s="12"/>
      <c r="B18" s="25">
        <v>323.39999999999998</v>
      </c>
      <c r="C18" s="20" t="s">
        <v>67</v>
      </c>
      <c r="D18" s="46">
        <v>33713</v>
      </c>
      <c r="E18" s="46">
        <v>84259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117972</v>
      </c>
      <c r="O18" s="47">
        <f t="shared" si="1"/>
        <v>9.1366171003717476</v>
      </c>
      <c r="P18" s="9"/>
    </row>
    <row r="19" spans="1:16">
      <c r="A19" s="12"/>
      <c r="B19" s="25">
        <v>329</v>
      </c>
      <c r="C19" s="20" t="s">
        <v>17</v>
      </c>
      <c r="D19" s="46">
        <v>669</v>
      </c>
      <c r="E19" s="46">
        <v>376794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377463</v>
      </c>
      <c r="O19" s="47">
        <f t="shared" si="1"/>
        <v>29.233503717472118</v>
      </c>
      <c r="P19" s="9"/>
    </row>
    <row r="20" spans="1:16" ht="15.75">
      <c r="A20" s="29" t="s">
        <v>18</v>
      </c>
      <c r="B20" s="30"/>
      <c r="C20" s="31"/>
      <c r="D20" s="32">
        <f t="shared" ref="D20:M20" si="5">SUM(D21:D25)</f>
        <v>1497702</v>
      </c>
      <c r="E20" s="32">
        <f t="shared" si="5"/>
        <v>339224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1836926</v>
      </c>
      <c r="O20" s="45">
        <f t="shared" si="1"/>
        <v>142.26502478314745</v>
      </c>
      <c r="P20" s="10"/>
    </row>
    <row r="21" spans="1:16">
      <c r="A21" s="12"/>
      <c r="B21" s="25">
        <v>331.1</v>
      </c>
      <c r="C21" s="20" t="s">
        <v>68</v>
      </c>
      <c r="D21" s="46">
        <v>0</v>
      </c>
      <c r="E21" s="46">
        <v>41695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41695</v>
      </c>
      <c r="O21" s="47">
        <f t="shared" si="1"/>
        <v>3.2291666666666665</v>
      </c>
      <c r="P21" s="9"/>
    </row>
    <row r="22" spans="1:16">
      <c r="A22" s="12"/>
      <c r="B22" s="25">
        <v>334.1</v>
      </c>
      <c r="C22" s="20" t="s">
        <v>79</v>
      </c>
      <c r="D22" s="46">
        <v>0</v>
      </c>
      <c r="E22" s="46">
        <v>136875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136875</v>
      </c>
      <c r="O22" s="47">
        <f t="shared" si="1"/>
        <v>10.600604089219331</v>
      </c>
      <c r="P22" s="9"/>
    </row>
    <row r="23" spans="1:16">
      <c r="A23" s="12"/>
      <c r="B23" s="25">
        <v>335.12</v>
      </c>
      <c r="C23" s="20" t="s">
        <v>98</v>
      </c>
      <c r="D23" s="46">
        <v>1481468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1481468</v>
      </c>
      <c r="O23" s="47">
        <f t="shared" si="1"/>
        <v>114.73574969021065</v>
      </c>
      <c r="P23" s="9"/>
    </row>
    <row r="24" spans="1:16">
      <c r="A24" s="12"/>
      <c r="B24" s="25">
        <v>337.1</v>
      </c>
      <c r="C24" s="20" t="s">
        <v>80</v>
      </c>
      <c r="D24" s="46">
        <v>0</v>
      </c>
      <c r="E24" s="46">
        <v>160654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160654</v>
      </c>
      <c r="O24" s="47">
        <f t="shared" si="1"/>
        <v>12.44222428748451</v>
      </c>
      <c r="P24" s="9"/>
    </row>
    <row r="25" spans="1:16">
      <c r="A25" s="12"/>
      <c r="B25" s="25">
        <v>338</v>
      </c>
      <c r="C25" s="20" t="s">
        <v>28</v>
      </c>
      <c r="D25" s="46">
        <v>16234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16234</v>
      </c>
      <c r="O25" s="47">
        <f t="shared" si="1"/>
        <v>1.257280049566295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SUM(D27:D34)</f>
        <v>4431588</v>
      </c>
      <c r="E26" s="32">
        <f t="shared" si="6"/>
        <v>45000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4476588</v>
      </c>
      <c r="O26" s="45">
        <f t="shared" si="1"/>
        <v>346.69981412639407</v>
      </c>
      <c r="P26" s="10"/>
    </row>
    <row r="27" spans="1:16">
      <c r="A27" s="12"/>
      <c r="B27" s="25">
        <v>341.2</v>
      </c>
      <c r="C27" s="20" t="s">
        <v>127</v>
      </c>
      <c r="D27" s="46">
        <v>74850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74850</v>
      </c>
      <c r="O27" s="47">
        <f t="shared" si="1"/>
        <v>5.796933085501859</v>
      </c>
      <c r="P27" s="9"/>
    </row>
    <row r="28" spans="1:16">
      <c r="A28" s="12"/>
      <c r="B28" s="25">
        <v>341.3</v>
      </c>
      <c r="C28" s="20" t="s">
        <v>102</v>
      </c>
      <c r="D28" s="46">
        <v>64026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64026</v>
      </c>
      <c r="O28" s="47">
        <f t="shared" si="1"/>
        <v>4.9586431226765804</v>
      </c>
      <c r="P28" s="9"/>
    </row>
    <row r="29" spans="1:16">
      <c r="A29" s="12"/>
      <c r="B29" s="25">
        <v>341.9</v>
      </c>
      <c r="C29" s="20" t="s">
        <v>103</v>
      </c>
      <c r="D29" s="46">
        <v>143486</v>
      </c>
      <c r="E29" s="46">
        <v>32000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175486</v>
      </c>
      <c r="O29" s="47">
        <f t="shared" si="1"/>
        <v>13.590923172242874</v>
      </c>
      <c r="P29" s="9"/>
    </row>
    <row r="30" spans="1:16">
      <c r="A30" s="12"/>
      <c r="B30" s="25">
        <v>342.1</v>
      </c>
      <c r="C30" s="20" t="s">
        <v>39</v>
      </c>
      <c r="D30" s="46">
        <v>78058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78058</v>
      </c>
      <c r="O30" s="47">
        <f t="shared" si="1"/>
        <v>6.045384138785626</v>
      </c>
      <c r="P30" s="9"/>
    </row>
    <row r="31" spans="1:16">
      <c r="A31" s="12"/>
      <c r="B31" s="25">
        <v>342.9</v>
      </c>
      <c r="C31" s="20" t="s">
        <v>72</v>
      </c>
      <c r="D31" s="46">
        <v>0</v>
      </c>
      <c r="E31" s="46">
        <v>13000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13000</v>
      </c>
      <c r="O31" s="47">
        <f t="shared" si="1"/>
        <v>1.0068153655514249</v>
      </c>
      <c r="P31" s="9"/>
    </row>
    <row r="32" spans="1:16">
      <c r="A32" s="12"/>
      <c r="B32" s="25">
        <v>343.4</v>
      </c>
      <c r="C32" s="20" t="s">
        <v>40</v>
      </c>
      <c r="D32" s="46">
        <v>586199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586199</v>
      </c>
      <c r="O32" s="47">
        <f t="shared" si="1"/>
        <v>45.399550805452293</v>
      </c>
      <c r="P32" s="9"/>
    </row>
    <row r="33" spans="1:16">
      <c r="A33" s="12"/>
      <c r="B33" s="25">
        <v>344.5</v>
      </c>
      <c r="C33" s="20" t="s">
        <v>105</v>
      </c>
      <c r="D33" s="46">
        <v>2995773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2995773</v>
      </c>
      <c r="O33" s="47">
        <f t="shared" si="1"/>
        <v>232.01463754646841</v>
      </c>
      <c r="P33" s="9"/>
    </row>
    <row r="34" spans="1:16">
      <c r="A34" s="12"/>
      <c r="B34" s="25">
        <v>347.2</v>
      </c>
      <c r="C34" s="20" t="s">
        <v>43</v>
      </c>
      <c r="D34" s="46">
        <v>489196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489196</v>
      </c>
      <c r="O34" s="47">
        <f t="shared" si="1"/>
        <v>37.886926889714992</v>
      </c>
      <c r="P34" s="9"/>
    </row>
    <row r="35" spans="1:16" ht="15.75">
      <c r="A35" s="29" t="s">
        <v>34</v>
      </c>
      <c r="B35" s="30"/>
      <c r="C35" s="31"/>
      <c r="D35" s="32">
        <f t="shared" ref="D35:M35" si="8">SUM(D36:D37)</f>
        <v>339301</v>
      </c>
      <c r="E35" s="32">
        <f t="shared" si="8"/>
        <v>5208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344509</v>
      </c>
      <c r="O35" s="45">
        <f t="shared" si="1"/>
        <v>26.681304213135068</v>
      </c>
      <c r="P35" s="10"/>
    </row>
    <row r="36" spans="1:16">
      <c r="A36" s="13"/>
      <c r="B36" s="39">
        <v>351.1</v>
      </c>
      <c r="C36" s="21" t="s">
        <v>46</v>
      </c>
      <c r="D36" s="46">
        <v>209130</v>
      </c>
      <c r="E36" s="46">
        <v>5208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214338</v>
      </c>
      <c r="O36" s="47">
        <f t="shared" si="1"/>
        <v>16.599907063197026</v>
      </c>
      <c r="P36" s="9"/>
    </row>
    <row r="37" spans="1:16">
      <c r="A37" s="13"/>
      <c r="B37" s="39">
        <v>354</v>
      </c>
      <c r="C37" s="21" t="s">
        <v>48</v>
      </c>
      <c r="D37" s="46">
        <v>130171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130171</v>
      </c>
      <c r="O37" s="47">
        <f t="shared" si="1"/>
        <v>10.081397149938041</v>
      </c>
      <c r="P37" s="9"/>
    </row>
    <row r="38" spans="1:16" ht="15.75">
      <c r="A38" s="29" t="s">
        <v>3</v>
      </c>
      <c r="B38" s="30"/>
      <c r="C38" s="31"/>
      <c r="D38" s="32">
        <f t="shared" ref="D38:M38" si="9">SUM(D39:D46)</f>
        <v>564897</v>
      </c>
      <c r="E38" s="32">
        <f t="shared" si="9"/>
        <v>118819</v>
      </c>
      <c r="F38" s="32">
        <f t="shared" si="9"/>
        <v>866194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4629970</v>
      </c>
      <c r="L38" s="32">
        <f t="shared" si="9"/>
        <v>0</v>
      </c>
      <c r="M38" s="32">
        <f t="shared" si="9"/>
        <v>0</v>
      </c>
      <c r="N38" s="32">
        <f>SUM(D38:M38)</f>
        <v>6179880</v>
      </c>
      <c r="O38" s="45">
        <f t="shared" si="1"/>
        <v>478.61524163568771</v>
      </c>
      <c r="P38" s="10"/>
    </row>
    <row r="39" spans="1:16">
      <c r="A39" s="12"/>
      <c r="B39" s="25">
        <v>361.1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784039</v>
      </c>
      <c r="L39" s="46">
        <v>0</v>
      </c>
      <c r="M39" s="46">
        <v>0</v>
      </c>
      <c r="N39" s="46">
        <f>SUM(D39:M39)</f>
        <v>784039</v>
      </c>
      <c r="O39" s="47">
        <f t="shared" si="1"/>
        <v>60.72173172242875</v>
      </c>
      <c r="P39" s="9"/>
    </row>
    <row r="40" spans="1:16">
      <c r="A40" s="12"/>
      <c r="B40" s="25">
        <v>361.2</v>
      </c>
      <c r="C40" s="20" t="s">
        <v>50</v>
      </c>
      <c r="D40" s="46">
        <v>122286</v>
      </c>
      <c r="E40" s="46">
        <v>37113</v>
      </c>
      <c r="F40" s="46">
        <v>2364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0">SUM(D40:M40)</f>
        <v>161763</v>
      </c>
      <c r="O40" s="47">
        <f t="shared" si="1"/>
        <v>12.528113382899628</v>
      </c>
      <c r="P40" s="9"/>
    </row>
    <row r="41" spans="1:16">
      <c r="A41" s="12"/>
      <c r="B41" s="25">
        <v>361.3</v>
      </c>
      <c r="C41" s="20" t="s">
        <v>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2681991</v>
      </c>
      <c r="L41" s="46">
        <v>0</v>
      </c>
      <c r="M41" s="46">
        <v>0</v>
      </c>
      <c r="N41" s="46">
        <f t="shared" si="10"/>
        <v>2681991</v>
      </c>
      <c r="O41" s="47">
        <f t="shared" si="1"/>
        <v>207.71305762081784</v>
      </c>
      <c r="P41" s="9"/>
    </row>
    <row r="42" spans="1:16">
      <c r="A42" s="12"/>
      <c r="B42" s="25">
        <v>362</v>
      </c>
      <c r="C42" s="20" t="s">
        <v>52</v>
      </c>
      <c r="D42" s="46">
        <v>194671</v>
      </c>
      <c r="E42" s="46">
        <v>55040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249711</v>
      </c>
      <c r="O42" s="47">
        <f t="shared" si="1"/>
        <v>19.339451672862452</v>
      </c>
      <c r="P42" s="9"/>
    </row>
    <row r="43" spans="1:16">
      <c r="A43" s="12"/>
      <c r="B43" s="25">
        <v>366</v>
      </c>
      <c r="C43" s="20" t="s">
        <v>53</v>
      </c>
      <c r="D43" s="46">
        <v>38400</v>
      </c>
      <c r="E43" s="46">
        <v>0</v>
      </c>
      <c r="F43" s="46">
        <v>863830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902230</v>
      </c>
      <c r="O43" s="47">
        <f t="shared" si="1"/>
        <v>69.875309789343248</v>
      </c>
      <c r="P43" s="9"/>
    </row>
    <row r="44" spans="1:16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1163901</v>
      </c>
      <c r="L44" s="46">
        <v>0</v>
      </c>
      <c r="M44" s="46">
        <v>0</v>
      </c>
      <c r="N44" s="46">
        <f t="shared" si="10"/>
        <v>1163901</v>
      </c>
      <c r="O44" s="47">
        <f t="shared" si="1"/>
        <v>90.14103159851301</v>
      </c>
      <c r="P44" s="9"/>
    </row>
    <row r="45" spans="1:16">
      <c r="A45" s="12"/>
      <c r="B45" s="25">
        <v>369.7</v>
      </c>
      <c r="C45" s="20" t="s">
        <v>131</v>
      </c>
      <c r="D45" s="46">
        <v>22635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22635</v>
      </c>
      <c r="O45" s="47">
        <f t="shared" si="1"/>
        <v>1.7530204460966543</v>
      </c>
      <c r="P45" s="9"/>
    </row>
    <row r="46" spans="1:16">
      <c r="A46" s="12"/>
      <c r="B46" s="25">
        <v>369.9</v>
      </c>
      <c r="C46" s="20" t="s">
        <v>55</v>
      </c>
      <c r="D46" s="46">
        <v>186905</v>
      </c>
      <c r="E46" s="46">
        <v>26666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39</v>
      </c>
      <c r="L46" s="46">
        <v>0</v>
      </c>
      <c r="M46" s="46">
        <v>0</v>
      </c>
      <c r="N46" s="46">
        <f t="shared" si="10"/>
        <v>213610</v>
      </c>
      <c r="O46" s="47">
        <f t="shared" si="1"/>
        <v>16.543525402726146</v>
      </c>
      <c r="P46" s="9"/>
    </row>
    <row r="47" spans="1:16" ht="15.75">
      <c r="A47" s="29" t="s">
        <v>35</v>
      </c>
      <c r="B47" s="30"/>
      <c r="C47" s="31"/>
      <c r="D47" s="32">
        <f t="shared" ref="D47:M47" si="11">SUM(D48:D48)</f>
        <v>434465</v>
      </c>
      <c r="E47" s="32">
        <f t="shared" si="11"/>
        <v>0</v>
      </c>
      <c r="F47" s="32">
        <f t="shared" si="11"/>
        <v>315937</v>
      </c>
      <c r="G47" s="32">
        <f t="shared" si="11"/>
        <v>1049581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>SUM(D47:M47)</f>
        <v>1799983</v>
      </c>
      <c r="O47" s="45">
        <f t="shared" si="1"/>
        <v>139.40388785625774</v>
      </c>
      <c r="P47" s="9"/>
    </row>
    <row r="48" spans="1:16" ht="15.75" thickBot="1">
      <c r="A48" s="12"/>
      <c r="B48" s="25">
        <v>381</v>
      </c>
      <c r="C48" s="20" t="s">
        <v>56</v>
      </c>
      <c r="D48" s="46">
        <v>434465</v>
      </c>
      <c r="E48" s="46">
        <v>0</v>
      </c>
      <c r="F48" s="46">
        <v>315937</v>
      </c>
      <c r="G48" s="46">
        <v>1049581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1799983</v>
      </c>
      <c r="O48" s="47">
        <f t="shared" si="1"/>
        <v>139.40388785625774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2">SUM(D5,D15,D20,D26,D35,D38,D47)</f>
        <v>18324089</v>
      </c>
      <c r="E49" s="15">
        <f t="shared" si="12"/>
        <v>2755601</v>
      </c>
      <c r="F49" s="15">
        <f t="shared" si="12"/>
        <v>1182131</v>
      </c>
      <c r="G49" s="15">
        <f t="shared" si="12"/>
        <v>1049581</v>
      </c>
      <c r="H49" s="15">
        <f t="shared" si="12"/>
        <v>0</v>
      </c>
      <c r="I49" s="15">
        <f t="shared" si="12"/>
        <v>0</v>
      </c>
      <c r="J49" s="15">
        <f t="shared" si="12"/>
        <v>0</v>
      </c>
      <c r="K49" s="15">
        <f t="shared" si="12"/>
        <v>4629970</v>
      </c>
      <c r="L49" s="15">
        <f t="shared" si="12"/>
        <v>0</v>
      </c>
      <c r="M49" s="15">
        <f t="shared" si="12"/>
        <v>0</v>
      </c>
      <c r="N49" s="15">
        <f>SUM(D49:M49)</f>
        <v>27941372</v>
      </c>
      <c r="O49" s="38">
        <f t="shared" si="1"/>
        <v>2163.9848203221809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132</v>
      </c>
      <c r="M51" s="48"/>
      <c r="N51" s="48"/>
      <c r="O51" s="43">
        <v>12912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29</v>
      </c>
      <c r="E3" s="68"/>
      <c r="F3" s="68"/>
      <c r="G3" s="68"/>
      <c r="H3" s="69"/>
      <c r="I3" s="67" t="s">
        <v>30</v>
      </c>
      <c r="J3" s="69"/>
      <c r="K3" s="67" t="s">
        <v>32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31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8682735</v>
      </c>
      <c r="E5" s="27">
        <f t="shared" si="0"/>
        <v>2030201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10712936</v>
      </c>
      <c r="O5" s="33">
        <f t="shared" ref="O5:O36" si="1">(N5/O$57)</f>
        <v>784.48564733450496</v>
      </c>
      <c r="P5" s="6"/>
    </row>
    <row r="6" spans="1:133">
      <c r="A6" s="12"/>
      <c r="B6" s="25">
        <v>311</v>
      </c>
      <c r="C6" s="20" t="s">
        <v>2</v>
      </c>
      <c r="D6" s="46">
        <v>5579752</v>
      </c>
      <c r="E6" s="46">
        <v>1018573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6598325</v>
      </c>
      <c r="O6" s="47">
        <f t="shared" si="1"/>
        <v>483.18138547158759</v>
      </c>
      <c r="P6" s="9"/>
    </row>
    <row r="7" spans="1:133">
      <c r="A7" s="12"/>
      <c r="B7" s="25">
        <v>312.10000000000002</v>
      </c>
      <c r="C7" s="20" t="s">
        <v>94</v>
      </c>
      <c r="D7" s="46">
        <v>205126</v>
      </c>
      <c r="E7" s="46">
        <v>78902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284028</v>
      </c>
      <c r="O7" s="47">
        <f t="shared" si="1"/>
        <v>20.798769771528999</v>
      </c>
      <c r="P7" s="9"/>
    </row>
    <row r="8" spans="1:133">
      <c r="A8" s="12"/>
      <c r="B8" s="25">
        <v>312.60000000000002</v>
      </c>
      <c r="C8" s="20" t="s">
        <v>95</v>
      </c>
      <c r="D8" s="46">
        <v>0</v>
      </c>
      <c r="E8" s="46">
        <v>536214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536214</v>
      </c>
      <c r="O8" s="47">
        <f t="shared" si="1"/>
        <v>39.265817223198596</v>
      </c>
      <c r="P8" s="9"/>
    </row>
    <row r="9" spans="1:133">
      <c r="A9" s="12"/>
      <c r="B9" s="25">
        <v>314.10000000000002</v>
      </c>
      <c r="C9" s="20" t="s">
        <v>10</v>
      </c>
      <c r="D9" s="46">
        <v>1367020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1367020</v>
      </c>
      <c r="O9" s="47">
        <f t="shared" si="1"/>
        <v>100.10398359695373</v>
      </c>
      <c r="P9" s="9"/>
    </row>
    <row r="10" spans="1:133">
      <c r="A10" s="12"/>
      <c r="B10" s="25">
        <v>314.3</v>
      </c>
      <c r="C10" s="20" t="s">
        <v>11</v>
      </c>
      <c r="D10" s="46">
        <v>21664</v>
      </c>
      <c r="E10" s="46">
        <v>7212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28876</v>
      </c>
      <c r="O10" s="47">
        <f t="shared" si="1"/>
        <v>2.1145284124194492</v>
      </c>
      <c r="P10" s="9"/>
    </row>
    <row r="11" spans="1:133">
      <c r="A11" s="12"/>
      <c r="B11" s="25">
        <v>314.39999999999998</v>
      </c>
      <c r="C11" s="20" t="s">
        <v>12</v>
      </c>
      <c r="D11" s="46">
        <v>66725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66725</v>
      </c>
      <c r="O11" s="47">
        <f t="shared" si="1"/>
        <v>4.8861306385471588</v>
      </c>
      <c r="P11" s="9"/>
    </row>
    <row r="12" spans="1:133">
      <c r="A12" s="12"/>
      <c r="B12" s="25">
        <v>314.89999999999998</v>
      </c>
      <c r="C12" s="20" t="s">
        <v>118</v>
      </c>
      <c r="D12" s="46">
        <v>176659</v>
      </c>
      <c r="E12" s="46">
        <v>389300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565959</v>
      </c>
      <c r="O12" s="47">
        <f t="shared" si="1"/>
        <v>41.443980667838311</v>
      </c>
      <c r="P12" s="9"/>
    </row>
    <row r="13" spans="1:133">
      <c r="A13" s="12"/>
      <c r="B13" s="25">
        <v>315</v>
      </c>
      <c r="C13" s="20" t="s">
        <v>96</v>
      </c>
      <c r="D13" s="46">
        <v>543152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543152</v>
      </c>
      <c r="O13" s="47">
        <f t="shared" si="1"/>
        <v>39.773872290568249</v>
      </c>
      <c r="P13" s="9"/>
    </row>
    <row r="14" spans="1:133">
      <c r="A14" s="12"/>
      <c r="B14" s="25">
        <v>316</v>
      </c>
      <c r="C14" s="20" t="s">
        <v>97</v>
      </c>
      <c r="D14" s="46">
        <v>710137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710137</v>
      </c>
      <c r="O14" s="47">
        <f t="shared" si="1"/>
        <v>52.001830697129463</v>
      </c>
      <c r="P14" s="9"/>
    </row>
    <row r="15" spans="1:133">
      <c r="A15" s="12"/>
      <c r="B15" s="25">
        <v>319</v>
      </c>
      <c r="C15" s="20" t="s">
        <v>77</v>
      </c>
      <c r="D15" s="46">
        <v>12500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12500</v>
      </c>
      <c r="O15" s="47">
        <f t="shared" si="1"/>
        <v>0.9153485647334505</v>
      </c>
      <c r="P15" s="9"/>
    </row>
    <row r="16" spans="1:133" ht="15.75">
      <c r="A16" s="29" t="s">
        <v>15</v>
      </c>
      <c r="B16" s="30"/>
      <c r="C16" s="31"/>
      <c r="D16" s="32">
        <f t="shared" ref="D16:M16" si="3">SUM(D17:D20)</f>
        <v>2352780</v>
      </c>
      <c r="E16" s="32">
        <f t="shared" si="3"/>
        <v>44564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9" si="4">SUM(D16:M16)</f>
        <v>2397344</v>
      </c>
      <c r="O16" s="45">
        <f t="shared" si="1"/>
        <v>175.55243116578794</v>
      </c>
      <c r="P16" s="10"/>
    </row>
    <row r="17" spans="1:16">
      <c r="A17" s="12"/>
      <c r="B17" s="25">
        <v>322</v>
      </c>
      <c r="C17" s="20" t="s">
        <v>0</v>
      </c>
      <c r="D17" s="46">
        <v>1113561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1113561</v>
      </c>
      <c r="O17" s="47">
        <f t="shared" si="1"/>
        <v>81.543717047451665</v>
      </c>
      <c r="P17" s="9"/>
    </row>
    <row r="18" spans="1:16">
      <c r="A18" s="12"/>
      <c r="B18" s="25">
        <v>323.10000000000002</v>
      </c>
      <c r="C18" s="20" t="s">
        <v>16</v>
      </c>
      <c r="D18" s="46">
        <v>1239099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1239099</v>
      </c>
      <c r="O18" s="47">
        <f t="shared" si="1"/>
        <v>90.736599297012305</v>
      </c>
      <c r="P18" s="9"/>
    </row>
    <row r="19" spans="1:16">
      <c r="A19" s="12"/>
      <c r="B19" s="25">
        <v>324.61</v>
      </c>
      <c r="C19" s="20" t="s">
        <v>126</v>
      </c>
      <c r="D19" s="46">
        <v>0</v>
      </c>
      <c r="E19" s="46">
        <v>44564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44564</v>
      </c>
      <c r="O19" s="47">
        <f t="shared" si="1"/>
        <v>3.263327475102519</v>
      </c>
      <c r="P19" s="9"/>
    </row>
    <row r="20" spans="1:16">
      <c r="A20" s="12"/>
      <c r="B20" s="25">
        <v>329</v>
      </c>
      <c r="C20" s="20" t="s">
        <v>17</v>
      </c>
      <c r="D20" s="46">
        <v>120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</v>
      </c>
      <c r="O20" s="47">
        <f t="shared" si="1"/>
        <v>8.7873462214411256E-3</v>
      </c>
      <c r="P20" s="9"/>
    </row>
    <row r="21" spans="1:16" ht="15.75">
      <c r="A21" s="29" t="s">
        <v>18</v>
      </c>
      <c r="B21" s="30"/>
      <c r="C21" s="31"/>
      <c r="D21" s="32">
        <f t="shared" ref="D21:M21" si="5">SUM(D22:D28)</f>
        <v>1473771</v>
      </c>
      <c r="E21" s="32">
        <f t="shared" si="5"/>
        <v>152486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1626257</v>
      </c>
      <c r="O21" s="45">
        <f t="shared" si="1"/>
        <v>119.08736086701816</v>
      </c>
      <c r="P21" s="10"/>
    </row>
    <row r="22" spans="1:16">
      <c r="A22" s="12"/>
      <c r="B22" s="25">
        <v>331.1</v>
      </c>
      <c r="C22" s="20" t="s">
        <v>68</v>
      </c>
      <c r="D22" s="46">
        <v>0</v>
      </c>
      <c r="E22" s="46">
        <v>59869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59869</v>
      </c>
      <c r="O22" s="47">
        <f t="shared" si="1"/>
        <v>4.3840802577621556</v>
      </c>
      <c r="P22" s="9"/>
    </row>
    <row r="23" spans="1:16">
      <c r="A23" s="12"/>
      <c r="B23" s="25">
        <v>334.1</v>
      </c>
      <c r="C23" s="20" t="s">
        <v>79</v>
      </c>
      <c r="D23" s="46">
        <v>0</v>
      </c>
      <c r="E23" s="46">
        <v>15000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15000</v>
      </c>
      <c r="O23" s="47">
        <f t="shared" si="1"/>
        <v>1.0984182776801406</v>
      </c>
      <c r="P23" s="9"/>
    </row>
    <row r="24" spans="1:16">
      <c r="A24" s="12"/>
      <c r="B24" s="25">
        <v>335.12</v>
      </c>
      <c r="C24" s="20" t="s">
        <v>98</v>
      </c>
      <c r="D24" s="46">
        <v>417118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417118</v>
      </c>
      <c r="O24" s="47">
        <f t="shared" si="1"/>
        <v>30.544669009958991</v>
      </c>
      <c r="P24" s="9"/>
    </row>
    <row r="25" spans="1:16">
      <c r="A25" s="12"/>
      <c r="B25" s="25">
        <v>335.15</v>
      </c>
      <c r="C25" s="20" t="s">
        <v>99</v>
      </c>
      <c r="D25" s="46">
        <v>10752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10752</v>
      </c>
      <c r="O25" s="47">
        <f t="shared" si="1"/>
        <v>0.78734622144112476</v>
      </c>
      <c r="P25" s="9"/>
    </row>
    <row r="26" spans="1:16">
      <c r="A26" s="12"/>
      <c r="B26" s="25">
        <v>335.18</v>
      </c>
      <c r="C26" s="20" t="s">
        <v>100</v>
      </c>
      <c r="D26" s="46">
        <v>1030028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1030028</v>
      </c>
      <c r="O26" s="47">
        <f t="shared" si="1"/>
        <v>75.426772114821318</v>
      </c>
      <c r="P26" s="9"/>
    </row>
    <row r="27" spans="1:16">
      <c r="A27" s="12"/>
      <c r="B27" s="25">
        <v>337.1</v>
      </c>
      <c r="C27" s="20" t="s">
        <v>80</v>
      </c>
      <c r="D27" s="46">
        <v>0</v>
      </c>
      <c r="E27" s="46">
        <v>77617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77617</v>
      </c>
      <c r="O27" s="47">
        <f t="shared" si="1"/>
        <v>5.6837287639132983</v>
      </c>
      <c r="P27" s="9"/>
    </row>
    <row r="28" spans="1:16">
      <c r="A28" s="12"/>
      <c r="B28" s="25">
        <v>338</v>
      </c>
      <c r="C28" s="20" t="s">
        <v>28</v>
      </c>
      <c r="D28" s="46">
        <v>15873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15873</v>
      </c>
      <c r="O28" s="47">
        <f t="shared" si="1"/>
        <v>1.1623462214411249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SUM(D30:D38)</f>
        <v>3447912</v>
      </c>
      <c r="E29" s="32">
        <f t="shared" si="6"/>
        <v>31000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3478912</v>
      </c>
      <c r="O29" s="45">
        <f t="shared" si="1"/>
        <v>254.75336848271823</v>
      </c>
      <c r="P29" s="10"/>
    </row>
    <row r="30" spans="1:16">
      <c r="A30" s="12"/>
      <c r="B30" s="25">
        <v>341.2</v>
      </c>
      <c r="C30" s="20" t="s">
        <v>127</v>
      </c>
      <c r="D30" s="46">
        <v>67119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67119</v>
      </c>
      <c r="O30" s="47">
        <f t="shared" si="1"/>
        <v>4.9149824253075574</v>
      </c>
      <c r="P30" s="9"/>
    </row>
    <row r="31" spans="1:16">
      <c r="A31" s="12"/>
      <c r="B31" s="25">
        <v>341.3</v>
      </c>
      <c r="C31" s="20" t="s">
        <v>102</v>
      </c>
      <c r="D31" s="46">
        <v>96902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96902</v>
      </c>
      <c r="O31" s="47">
        <f t="shared" si="1"/>
        <v>7.0959285295840653</v>
      </c>
      <c r="P31" s="9"/>
    </row>
    <row r="32" spans="1:16">
      <c r="A32" s="12"/>
      <c r="B32" s="25">
        <v>341.9</v>
      </c>
      <c r="C32" s="20" t="s">
        <v>103</v>
      </c>
      <c r="D32" s="46">
        <v>44227</v>
      </c>
      <c r="E32" s="46">
        <v>28000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72227</v>
      </c>
      <c r="O32" s="47">
        <f t="shared" si="1"/>
        <v>5.289030462800234</v>
      </c>
      <c r="P32" s="9"/>
    </row>
    <row r="33" spans="1:16">
      <c r="A33" s="12"/>
      <c r="B33" s="25">
        <v>342.1</v>
      </c>
      <c r="C33" s="20" t="s">
        <v>39</v>
      </c>
      <c r="D33" s="46">
        <v>36393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36393</v>
      </c>
      <c r="O33" s="47">
        <f t="shared" si="1"/>
        <v>2.6649824253075569</v>
      </c>
      <c r="P33" s="9"/>
    </row>
    <row r="34" spans="1:16">
      <c r="A34" s="12"/>
      <c r="B34" s="25">
        <v>342.9</v>
      </c>
      <c r="C34" s="20" t="s">
        <v>72</v>
      </c>
      <c r="D34" s="46">
        <v>23567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23567</v>
      </c>
      <c r="O34" s="47">
        <f t="shared" si="1"/>
        <v>1.7257615700058582</v>
      </c>
      <c r="P34" s="9"/>
    </row>
    <row r="35" spans="1:16">
      <c r="A35" s="12"/>
      <c r="B35" s="25">
        <v>343.4</v>
      </c>
      <c r="C35" s="20" t="s">
        <v>40</v>
      </c>
      <c r="D35" s="46">
        <v>621446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621446</v>
      </c>
      <c r="O35" s="47">
        <f t="shared" si="1"/>
        <v>45.507176332747513</v>
      </c>
      <c r="P35" s="9"/>
    </row>
    <row r="36" spans="1:16">
      <c r="A36" s="12"/>
      <c r="B36" s="25">
        <v>343.7</v>
      </c>
      <c r="C36" s="20" t="s">
        <v>104</v>
      </c>
      <c r="D36" s="46">
        <v>0</v>
      </c>
      <c r="E36" s="46">
        <v>3000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3000</v>
      </c>
      <c r="O36" s="47">
        <f t="shared" si="1"/>
        <v>0.21968365553602812</v>
      </c>
      <c r="P36" s="9"/>
    </row>
    <row r="37" spans="1:16">
      <c r="A37" s="12"/>
      <c r="B37" s="25">
        <v>344.5</v>
      </c>
      <c r="C37" s="20" t="s">
        <v>105</v>
      </c>
      <c r="D37" s="46">
        <v>2376500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2376500</v>
      </c>
      <c r="O37" s="47">
        <f t="shared" ref="O37:O55" si="8">(N37/O$57)</f>
        <v>174.02606912712361</v>
      </c>
      <c r="P37" s="9"/>
    </row>
    <row r="38" spans="1:16">
      <c r="A38" s="12"/>
      <c r="B38" s="25">
        <v>347.2</v>
      </c>
      <c r="C38" s="20" t="s">
        <v>43</v>
      </c>
      <c r="D38" s="46">
        <v>181758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181758</v>
      </c>
      <c r="O38" s="47">
        <f t="shared" si="8"/>
        <v>13.309753954305799</v>
      </c>
      <c r="P38" s="9"/>
    </row>
    <row r="39" spans="1:16" ht="15.75">
      <c r="A39" s="29" t="s">
        <v>34</v>
      </c>
      <c r="B39" s="30"/>
      <c r="C39" s="31"/>
      <c r="D39" s="32">
        <f t="shared" ref="D39:M39" si="9">SUM(D40:D42)</f>
        <v>1081452</v>
      </c>
      <c r="E39" s="32">
        <f t="shared" si="9"/>
        <v>48392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4" si="10">SUM(D39:M39)</f>
        <v>1129844</v>
      </c>
      <c r="O39" s="45">
        <f t="shared" si="8"/>
        <v>82.736086701816049</v>
      </c>
      <c r="P39" s="10"/>
    </row>
    <row r="40" spans="1:16">
      <c r="A40" s="13"/>
      <c r="B40" s="39">
        <v>351.1</v>
      </c>
      <c r="C40" s="21" t="s">
        <v>46</v>
      </c>
      <c r="D40" s="46">
        <v>78956</v>
      </c>
      <c r="E40" s="46">
        <v>48392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127348</v>
      </c>
      <c r="O40" s="47">
        <f t="shared" si="8"/>
        <v>9.325424721734036</v>
      </c>
      <c r="P40" s="9"/>
    </row>
    <row r="41" spans="1:16">
      <c r="A41" s="13"/>
      <c r="B41" s="39">
        <v>351.3</v>
      </c>
      <c r="C41" s="21" t="s">
        <v>128</v>
      </c>
      <c r="D41" s="46">
        <v>783526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783526</v>
      </c>
      <c r="O41" s="47">
        <f t="shared" si="8"/>
        <v>57.375951962507322</v>
      </c>
      <c r="P41" s="9"/>
    </row>
    <row r="42" spans="1:16">
      <c r="A42" s="13"/>
      <c r="B42" s="39">
        <v>354</v>
      </c>
      <c r="C42" s="21" t="s">
        <v>48</v>
      </c>
      <c r="D42" s="46">
        <v>218970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218970</v>
      </c>
      <c r="O42" s="47">
        <f t="shared" si="8"/>
        <v>16.034710017574692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SUM(D44:D50)</f>
        <v>525939</v>
      </c>
      <c r="E43" s="32">
        <f t="shared" si="11"/>
        <v>91668</v>
      </c>
      <c r="F43" s="32">
        <f t="shared" si="11"/>
        <v>611049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1598126</v>
      </c>
      <c r="L43" s="32">
        <f t="shared" si="11"/>
        <v>0</v>
      </c>
      <c r="M43" s="32">
        <f t="shared" si="11"/>
        <v>0</v>
      </c>
      <c r="N43" s="32">
        <f t="shared" si="10"/>
        <v>2826782</v>
      </c>
      <c r="O43" s="45">
        <f t="shared" si="8"/>
        <v>206.99926772114821</v>
      </c>
      <c r="P43" s="10"/>
    </row>
    <row r="44" spans="1:16">
      <c r="A44" s="12"/>
      <c r="B44" s="25">
        <v>361.1</v>
      </c>
      <c r="C44" s="20" t="s">
        <v>49</v>
      </c>
      <c r="D44" s="46">
        <v>109976</v>
      </c>
      <c r="E44" s="46">
        <v>42120</v>
      </c>
      <c r="F44" s="46">
        <v>4614</v>
      </c>
      <c r="G44" s="46">
        <v>0</v>
      </c>
      <c r="H44" s="46">
        <v>0</v>
      </c>
      <c r="I44" s="46">
        <v>0</v>
      </c>
      <c r="J44" s="46">
        <v>0</v>
      </c>
      <c r="K44" s="46">
        <v>689703</v>
      </c>
      <c r="L44" s="46">
        <v>0</v>
      </c>
      <c r="M44" s="46">
        <v>0</v>
      </c>
      <c r="N44" s="46">
        <f t="shared" si="10"/>
        <v>846413</v>
      </c>
      <c r="O44" s="47">
        <f t="shared" si="8"/>
        <v>61.981033977738726</v>
      </c>
      <c r="P44" s="9"/>
    </row>
    <row r="45" spans="1:16">
      <c r="A45" s="12"/>
      <c r="B45" s="25">
        <v>361.3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-587762</v>
      </c>
      <c r="L45" s="46">
        <v>0</v>
      </c>
      <c r="M45" s="46">
        <v>0</v>
      </c>
      <c r="N45" s="46">
        <f t="shared" ref="N45:N50" si="12">SUM(D45:M45)</f>
        <v>-587762</v>
      </c>
      <c r="O45" s="47">
        <f t="shared" si="8"/>
        <v>-43.040568248388986</v>
      </c>
      <c r="P45" s="9"/>
    </row>
    <row r="46" spans="1:16">
      <c r="A46" s="12"/>
      <c r="B46" s="25">
        <v>362</v>
      </c>
      <c r="C46" s="20" t="s">
        <v>52</v>
      </c>
      <c r="D46" s="46">
        <v>223549</v>
      </c>
      <c r="E46" s="46">
        <v>25842</v>
      </c>
      <c r="F46" s="46">
        <v>462145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711536</v>
      </c>
      <c r="O46" s="47">
        <f t="shared" si="8"/>
        <v>52.104276508494436</v>
      </c>
      <c r="P46" s="9"/>
    </row>
    <row r="47" spans="1:16">
      <c r="A47" s="12"/>
      <c r="B47" s="25">
        <v>366</v>
      </c>
      <c r="C47" s="20" t="s">
        <v>53</v>
      </c>
      <c r="D47" s="46">
        <v>25961</v>
      </c>
      <c r="E47" s="46">
        <v>0</v>
      </c>
      <c r="F47" s="46">
        <v>144290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170251</v>
      </c>
      <c r="O47" s="47">
        <f t="shared" si="8"/>
        <v>12.467120679554775</v>
      </c>
      <c r="P47" s="9"/>
    </row>
    <row r="48" spans="1:16">
      <c r="A48" s="12"/>
      <c r="B48" s="25">
        <v>368</v>
      </c>
      <c r="C48" s="20" t="s">
        <v>54</v>
      </c>
      <c r="D48" s="46">
        <v>94644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1491731</v>
      </c>
      <c r="L48" s="46">
        <v>0</v>
      </c>
      <c r="M48" s="46">
        <v>0</v>
      </c>
      <c r="N48" s="46">
        <f t="shared" si="12"/>
        <v>1586375</v>
      </c>
      <c r="O48" s="47">
        <f t="shared" si="8"/>
        <v>116.1668863503222</v>
      </c>
      <c r="P48" s="9"/>
    </row>
    <row r="49" spans="1:119">
      <c r="A49" s="12"/>
      <c r="B49" s="25">
        <v>369.3</v>
      </c>
      <c r="C49" s="20" t="s">
        <v>73</v>
      </c>
      <c r="D49" s="46">
        <v>34237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34237</v>
      </c>
      <c r="O49" s="47">
        <f t="shared" si="8"/>
        <v>2.5071031048623316</v>
      </c>
      <c r="P49" s="9"/>
    </row>
    <row r="50" spans="1:119">
      <c r="A50" s="12"/>
      <c r="B50" s="25">
        <v>369.9</v>
      </c>
      <c r="C50" s="20" t="s">
        <v>55</v>
      </c>
      <c r="D50" s="46">
        <v>37572</v>
      </c>
      <c r="E50" s="46">
        <v>23706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4454</v>
      </c>
      <c r="L50" s="46">
        <v>0</v>
      </c>
      <c r="M50" s="46">
        <v>0</v>
      </c>
      <c r="N50" s="46">
        <f t="shared" si="12"/>
        <v>65732</v>
      </c>
      <c r="O50" s="47">
        <f t="shared" si="8"/>
        <v>4.8134153485647335</v>
      </c>
      <c r="P50" s="9"/>
    </row>
    <row r="51" spans="1:119" ht="15.75">
      <c r="A51" s="29" t="s">
        <v>35</v>
      </c>
      <c r="B51" s="30"/>
      <c r="C51" s="31"/>
      <c r="D51" s="32">
        <f t="shared" ref="D51:M51" si="13">SUM(D52:D54)</f>
        <v>393165</v>
      </c>
      <c r="E51" s="32">
        <f t="shared" si="13"/>
        <v>0</v>
      </c>
      <c r="F51" s="32">
        <f t="shared" si="13"/>
        <v>4948000</v>
      </c>
      <c r="G51" s="32">
        <f t="shared" si="13"/>
        <v>1268439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6609604</v>
      </c>
      <c r="O51" s="45">
        <f t="shared" si="8"/>
        <v>484.00732278851785</v>
      </c>
      <c r="P51" s="9"/>
    </row>
    <row r="52" spans="1:119">
      <c r="A52" s="12"/>
      <c r="B52" s="25">
        <v>381</v>
      </c>
      <c r="C52" s="20" t="s">
        <v>56</v>
      </c>
      <c r="D52" s="46">
        <v>384465</v>
      </c>
      <c r="E52" s="46">
        <v>0</v>
      </c>
      <c r="F52" s="46">
        <v>0</v>
      </c>
      <c r="G52" s="46">
        <v>1268439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1652904</v>
      </c>
      <c r="O52" s="47">
        <f t="shared" si="8"/>
        <v>121.03866432337433</v>
      </c>
      <c r="P52" s="9"/>
    </row>
    <row r="53" spans="1:119">
      <c r="A53" s="12"/>
      <c r="B53" s="25">
        <v>384</v>
      </c>
      <c r="C53" s="20" t="s">
        <v>82</v>
      </c>
      <c r="D53" s="46">
        <v>0</v>
      </c>
      <c r="E53" s="46">
        <v>0</v>
      </c>
      <c r="F53" s="46">
        <v>4948000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4948000</v>
      </c>
      <c r="O53" s="47">
        <f t="shared" si="8"/>
        <v>362.33157586408902</v>
      </c>
      <c r="P53" s="9"/>
    </row>
    <row r="54" spans="1:119" ht="15.75" thickBot="1">
      <c r="A54" s="12"/>
      <c r="B54" s="25">
        <v>388.1</v>
      </c>
      <c r="C54" s="20" t="s">
        <v>123</v>
      </c>
      <c r="D54" s="46">
        <v>8700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8700</v>
      </c>
      <c r="O54" s="47">
        <f t="shared" si="8"/>
        <v>0.63708260105448156</v>
      </c>
      <c r="P54" s="9"/>
    </row>
    <row r="55" spans="1:119" ht="16.5" thickBot="1">
      <c r="A55" s="14" t="s">
        <v>44</v>
      </c>
      <c r="B55" s="23"/>
      <c r="C55" s="22"/>
      <c r="D55" s="15">
        <f t="shared" ref="D55:M55" si="14">SUM(D5,D16,D21,D29,D39,D43,D51)</f>
        <v>17957754</v>
      </c>
      <c r="E55" s="15">
        <f t="shared" si="14"/>
        <v>2398311</v>
      </c>
      <c r="F55" s="15">
        <f t="shared" si="14"/>
        <v>5559049</v>
      </c>
      <c r="G55" s="15">
        <f t="shared" si="14"/>
        <v>1268439</v>
      </c>
      <c r="H55" s="15">
        <f t="shared" si="14"/>
        <v>0</v>
      </c>
      <c r="I55" s="15">
        <f t="shared" si="14"/>
        <v>0</v>
      </c>
      <c r="J55" s="15">
        <f t="shared" si="14"/>
        <v>0</v>
      </c>
      <c r="K55" s="15">
        <f t="shared" si="14"/>
        <v>1598126</v>
      </c>
      <c r="L55" s="15">
        <f t="shared" si="14"/>
        <v>0</v>
      </c>
      <c r="M55" s="15">
        <f t="shared" si="14"/>
        <v>0</v>
      </c>
      <c r="N55" s="15">
        <f>SUM(D55:M55)</f>
        <v>28781679</v>
      </c>
      <c r="O55" s="38">
        <f t="shared" si="8"/>
        <v>2107.6214850615115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129</v>
      </c>
      <c r="M57" s="48"/>
      <c r="N57" s="48"/>
      <c r="O57" s="43">
        <v>13656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75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2024-08-12T19:18:13Z</cp:lastPrinted>
  <dcterms:created xsi:type="dcterms:W3CDTF">2000-08-31T21:26:31Z</dcterms:created>
  <dcterms:modified xsi:type="dcterms:W3CDTF">2024-08-12T19:18:17Z</dcterms:modified>
</cp:coreProperties>
</file>