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'2008'!$A$1:$O$77</definedName>
    <definedName name="_xlnm.Print_Area" localSheetId="14">'2009'!$A$1:$O$77</definedName>
    <definedName name="_xlnm.Print_Area" localSheetId="13">'2010'!$A$1:$O$78</definedName>
    <definedName name="_xlnm.Print_Area" localSheetId="12">'2011'!$A$1:$O$85</definedName>
    <definedName name="_xlnm.Print_Area" localSheetId="11">'2012'!$A$1:$O$79</definedName>
    <definedName name="_xlnm.Print_Area" localSheetId="10">'2013'!$A$1:$O$76</definedName>
    <definedName name="_xlnm.Print_Area" localSheetId="9">'2014'!$A$1:$O$72</definedName>
    <definedName name="_xlnm.Print_Area" localSheetId="8">'2015'!$A$1:$O$72</definedName>
    <definedName name="_xlnm.Print_Area" localSheetId="7">'2016'!$A$1:$O$72</definedName>
    <definedName name="_xlnm.Print_Area" localSheetId="6">'2017'!$A$1:$O$74</definedName>
    <definedName name="_xlnm.Print_Area" localSheetId="5">'2018'!$A$1:$O$70</definedName>
    <definedName name="_xlnm.Print_Area" localSheetId="4">'2019'!$A$1:$O$70</definedName>
    <definedName name="_xlnm.Print_Area" localSheetId="3">'2020'!$A$1:$O$68</definedName>
    <definedName name="_xlnm.Print_Area" localSheetId="2">'2021'!$A$1:$P$65</definedName>
    <definedName name="_xlnm.Print_Area" localSheetId="1">'2022'!$A$1:$P$70</definedName>
    <definedName name="_xlnm.Print_Area" localSheetId="0">'2023'!$A$1:$P$73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8" i="48" l="1"/>
  <c r="P68" i="48" s="1"/>
  <c r="O67" i="48"/>
  <c r="P67" i="48" s="1"/>
  <c r="N66" i="48"/>
  <c r="M66" i="48"/>
  <c r="L66" i="48"/>
  <c r="K66" i="48"/>
  <c r="J66" i="48"/>
  <c r="I66" i="48"/>
  <c r="H66" i="48"/>
  <c r="G66" i="48"/>
  <c r="F66" i="48"/>
  <c r="E66" i="48"/>
  <c r="D66" i="48"/>
  <c r="O65" i="48"/>
  <c r="P65" i="48" s="1"/>
  <c r="O64" i="48"/>
  <c r="P64" i="48" s="1"/>
  <c r="O63" i="48"/>
  <c r="P63" i="48" s="1"/>
  <c r="O62" i="48"/>
  <c r="P62" i="48" s="1"/>
  <c r="N61" i="48"/>
  <c r="M61" i="48"/>
  <c r="L61" i="48"/>
  <c r="K61" i="48"/>
  <c r="J61" i="48"/>
  <c r="I61" i="48"/>
  <c r="H61" i="48"/>
  <c r="G61" i="48"/>
  <c r="F61" i="48"/>
  <c r="E61" i="48"/>
  <c r="D61" i="48"/>
  <c r="O60" i="48"/>
  <c r="P60" i="48" s="1"/>
  <c r="O59" i="48"/>
  <c r="P59" i="48" s="1"/>
  <c r="O58" i="48"/>
  <c r="P58" i="48" s="1"/>
  <c r="N57" i="48"/>
  <c r="M57" i="48"/>
  <c r="L57" i="48"/>
  <c r="K57" i="48"/>
  <c r="J57" i="48"/>
  <c r="I57" i="48"/>
  <c r="H57" i="48"/>
  <c r="G57" i="48"/>
  <c r="F57" i="48"/>
  <c r="E57" i="48"/>
  <c r="D57" i="48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6" i="48" l="1"/>
  <c r="P66" i="48" s="1"/>
  <c r="O61" i="48"/>
  <c r="P61" i="48" s="1"/>
  <c r="O57" i="48"/>
  <c r="P57" i="48" s="1"/>
  <c r="O46" i="48"/>
  <c r="P46" i="48" s="1"/>
  <c r="O26" i="48"/>
  <c r="P26" i="48" s="1"/>
  <c r="I69" i="48"/>
  <c r="F69" i="48"/>
  <c r="O16" i="48"/>
  <c r="P16" i="48" s="1"/>
  <c r="G69" i="48"/>
  <c r="H69" i="48"/>
  <c r="K69" i="48"/>
  <c r="M69" i="48"/>
  <c r="N69" i="48"/>
  <c r="E69" i="48"/>
  <c r="J69" i="48"/>
  <c r="L69" i="48"/>
  <c r="O5" i="48"/>
  <c r="P5" i="48" s="1"/>
  <c r="D69" i="48"/>
  <c r="O65" i="47"/>
  <c r="P65" i="47" s="1"/>
  <c r="N64" i="47"/>
  <c r="M64" i="47"/>
  <c r="L64" i="47"/>
  <c r="K64" i="47"/>
  <c r="J64" i="47"/>
  <c r="I64" i="47"/>
  <c r="H64" i="47"/>
  <c r="G64" i="47"/>
  <c r="F64" i="47"/>
  <c r="E64" i="47"/>
  <c r="D64" i="47"/>
  <c r="O63" i="47"/>
  <c r="P63" i="47" s="1"/>
  <c r="O62" i="47"/>
  <c r="P62" i="47" s="1"/>
  <c r="O61" i="47"/>
  <c r="P61" i="47" s="1"/>
  <c r="O60" i="47"/>
  <c r="P60" i="47" s="1"/>
  <c r="N59" i="47"/>
  <c r="M59" i="47"/>
  <c r="L59" i="47"/>
  <c r="K59" i="47"/>
  <c r="J59" i="47"/>
  <c r="I59" i="47"/>
  <c r="H59" i="47"/>
  <c r="G59" i="47"/>
  <c r="F59" i="47"/>
  <c r="E59" i="47"/>
  <c r="D59" i="47"/>
  <c r="O58" i="47"/>
  <c r="P58" i="47" s="1"/>
  <c r="O57" i="47"/>
  <c r="P57" i="47" s="1"/>
  <c r="O56" i="47"/>
  <c r="P56" i="47" s="1"/>
  <c r="N55" i="47"/>
  <c r="M55" i="47"/>
  <c r="L55" i="47"/>
  <c r="K55" i="47"/>
  <c r="J55" i="47"/>
  <c r="I55" i="47"/>
  <c r="H55" i="47"/>
  <c r="G55" i="47"/>
  <c r="F55" i="47"/>
  <c r="E55" i="47"/>
  <c r="D55" i="47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9" i="48" l="1"/>
  <c r="P69" i="48" s="1"/>
  <c r="O64" i="47"/>
  <c r="P64" i="47" s="1"/>
  <c r="O59" i="47"/>
  <c r="P59" i="47" s="1"/>
  <c r="O55" i="47"/>
  <c r="P55" i="47" s="1"/>
  <c r="O44" i="47"/>
  <c r="P44" i="47" s="1"/>
  <c r="O25" i="47"/>
  <c r="P25" i="47" s="1"/>
  <c r="D66" i="47"/>
  <c r="I66" i="47"/>
  <c r="J66" i="47"/>
  <c r="L66" i="47"/>
  <c r="O16" i="47"/>
  <c r="P16" i="47" s="1"/>
  <c r="M66" i="47"/>
  <c r="G66" i="47"/>
  <c r="H66" i="47"/>
  <c r="N66" i="47"/>
  <c r="O5" i="47"/>
  <c r="P5" i="47" s="1"/>
  <c r="K66" i="47"/>
  <c r="E66" i="47"/>
  <c r="F66" i="47"/>
  <c r="O60" i="46"/>
  <c r="P60" i="46"/>
  <c r="O59" i="46"/>
  <c r="P59" i="46" s="1"/>
  <c r="N58" i="46"/>
  <c r="M58" i="46"/>
  <c r="L58" i="46"/>
  <c r="K58" i="46"/>
  <c r="J58" i="46"/>
  <c r="I58" i="46"/>
  <c r="H58" i="46"/>
  <c r="G58" i="46"/>
  <c r="F58" i="46"/>
  <c r="E58" i="46"/>
  <c r="D58" i="46"/>
  <c r="O57" i="46"/>
  <c r="P57" i="46"/>
  <c r="O56" i="46"/>
  <c r="P56" i="46" s="1"/>
  <c r="O55" i="46"/>
  <c r="P55" i="46"/>
  <c r="N54" i="46"/>
  <c r="M54" i="46"/>
  <c r="L54" i="46"/>
  <c r="K54" i="46"/>
  <c r="J54" i="46"/>
  <c r="I54" i="46"/>
  <c r="H54" i="46"/>
  <c r="G54" i="46"/>
  <c r="F54" i="46"/>
  <c r="E54" i="46"/>
  <c r="D54" i="46"/>
  <c r="O53" i="46"/>
  <c r="P53" i="46" s="1"/>
  <c r="O52" i="46"/>
  <c r="P52" i="46" s="1"/>
  <c r="O51" i="46"/>
  <c r="P51" i="46"/>
  <c r="N50" i="46"/>
  <c r="M50" i="46"/>
  <c r="L50" i="46"/>
  <c r="K50" i="46"/>
  <c r="J50" i="46"/>
  <c r="I50" i="46"/>
  <c r="H50" i="46"/>
  <c r="G50" i="46"/>
  <c r="F50" i="46"/>
  <c r="E50" i="46"/>
  <c r="D50" i="46"/>
  <c r="O49" i="46"/>
  <c r="P49" i="46" s="1"/>
  <c r="O48" i="46"/>
  <c r="P48" i="46"/>
  <c r="O47" i="46"/>
  <c r="P47" i="46" s="1"/>
  <c r="O46" i="46"/>
  <c r="P46" i="46"/>
  <c r="O45" i="46"/>
  <c r="P45" i="46"/>
  <c r="O44" i="46"/>
  <c r="P44" i="46" s="1"/>
  <c r="O43" i="46"/>
  <c r="P43" i="46" s="1"/>
  <c r="O42" i="46"/>
  <c r="P42" i="46"/>
  <c r="O41" i="46"/>
  <c r="P41" i="46" s="1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 s="1"/>
  <c r="O38" i="46"/>
  <c r="P38" i="46" s="1"/>
  <c r="O37" i="46"/>
  <c r="P37" i="46" s="1"/>
  <c r="O36" i="46"/>
  <c r="P36" i="46"/>
  <c r="O35" i="46"/>
  <c r="P35" i="46" s="1"/>
  <c r="O34" i="46"/>
  <c r="P34" i="46" s="1"/>
  <c r="O33" i="46"/>
  <c r="P33" i="46" s="1"/>
  <c r="O32" i="46"/>
  <c r="P32" i="46" s="1"/>
  <c r="O31" i="46"/>
  <c r="P31" i="46" s="1"/>
  <c r="O30" i="46"/>
  <c r="P30" i="46"/>
  <c r="O29" i="46"/>
  <c r="P29" i="46" s="1"/>
  <c r="O28" i="46"/>
  <c r="P28" i="46" s="1"/>
  <c r="O27" i="46"/>
  <c r="P27" i="46" s="1"/>
  <c r="O26" i="46"/>
  <c r="P26" i="46" s="1"/>
  <c r="N25" i="46"/>
  <c r="M25" i="46"/>
  <c r="L25" i="46"/>
  <c r="K25" i="46"/>
  <c r="J25" i="46"/>
  <c r="I25" i="46"/>
  <c r="H25" i="46"/>
  <c r="G25" i="46"/>
  <c r="F25" i="46"/>
  <c r="E25" i="46"/>
  <c r="D25" i="46"/>
  <c r="O24" i="46"/>
  <c r="P24" i="46"/>
  <c r="O23" i="46"/>
  <c r="P23" i="46" s="1"/>
  <c r="O22" i="46"/>
  <c r="P22" i="46" s="1"/>
  <c r="O21" i="46"/>
  <c r="P21" i="46"/>
  <c r="O20" i="46"/>
  <c r="P20" i="46" s="1"/>
  <c r="O19" i="46"/>
  <c r="P19" i="46"/>
  <c r="O18" i="46"/>
  <c r="P18" i="46"/>
  <c r="O17" i="46"/>
  <c r="P17" i="46" s="1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 s="1"/>
  <c r="O14" i="46"/>
  <c r="P14" i="46" s="1"/>
  <c r="O13" i="46"/>
  <c r="P13" i="46" s="1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63" i="45"/>
  <c r="O63" i="45"/>
  <c r="M62" i="45"/>
  <c r="L62" i="45"/>
  <c r="K62" i="45"/>
  <c r="J62" i="45"/>
  <c r="I62" i="45"/>
  <c r="H62" i="45"/>
  <c r="G62" i="45"/>
  <c r="F62" i="45"/>
  <c r="E62" i="45"/>
  <c r="D62" i="45"/>
  <c r="N61" i="45"/>
  <c r="O61" i="45"/>
  <c r="N60" i="45"/>
  <c r="O60" i="45"/>
  <c r="N59" i="45"/>
  <c r="O59" i="45" s="1"/>
  <c r="M58" i="45"/>
  <c r="L58" i="45"/>
  <c r="K58" i="45"/>
  <c r="J58" i="45"/>
  <c r="I58" i="45"/>
  <c r="H58" i="45"/>
  <c r="G58" i="45"/>
  <c r="F58" i="45"/>
  <c r="E58" i="45"/>
  <c r="D58" i="45"/>
  <c r="N58" i="45" s="1"/>
  <c r="O58" i="45" s="1"/>
  <c r="N57" i="45"/>
  <c r="O57" i="45" s="1"/>
  <c r="N56" i="45"/>
  <c r="O56" i="45" s="1"/>
  <c r="N55" i="45"/>
  <c r="O55" i="45" s="1"/>
  <c r="M54" i="45"/>
  <c r="L54" i="45"/>
  <c r="K54" i="45"/>
  <c r="J54" i="45"/>
  <c r="I54" i="45"/>
  <c r="H54" i="45"/>
  <c r="G54" i="45"/>
  <c r="F54" i="45"/>
  <c r="E54" i="45"/>
  <c r="D54" i="45"/>
  <c r="N53" i="45"/>
  <c r="O53" i="45" s="1"/>
  <c r="N52" i="45"/>
  <c r="O52" i="45" s="1"/>
  <c r="N51" i="45"/>
  <c r="O51" i="45"/>
  <c r="N50" i="45"/>
  <c r="O50" i="45"/>
  <c r="N49" i="45"/>
  <c r="O49" i="45" s="1"/>
  <c r="N48" i="45"/>
  <c r="O48" i="45" s="1"/>
  <c r="N47" i="45"/>
  <c r="O47" i="45" s="1"/>
  <c r="N46" i="45"/>
  <c r="O46" i="45" s="1"/>
  <c r="N45" i="45"/>
  <c r="O45" i="45"/>
  <c r="N44" i="45"/>
  <c r="O44" i="45"/>
  <c r="M43" i="45"/>
  <c r="L43" i="45"/>
  <c r="K43" i="45"/>
  <c r="J43" i="45"/>
  <c r="I43" i="45"/>
  <c r="H43" i="45"/>
  <c r="G43" i="45"/>
  <c r="F43" i="45"/>
  <c r="E43" i="45"/>
  <c r="D43" i="45"/>
  <c r="N42" i="45"/>
  <c r="O42" i="45"/>
  <c r="N41" i="45"/>
  <c r="O41" i="45" s="1"/>
  <c r="N40" i="45"/>
  <c r="O40" i="45" s="1"/>
  <c r="N39" i="45"/>
  <c r="O39" i="45" s="1"/>
  <c r="N38" i="45"/>
  <c r="O38" i="45" s="1"/>
  <c r="N37" i="45"/>
  <c r="O37" i="45"/>
  <c r="N36" i="45"/>
  <c r="O36" i="45"/>
  <c r="N35" i="45"/>
  <c r="O35" i="45"/>
  <c r="N34" i="45"/>
  <c r="O34" i="45"/>
  <c r="N33" i="45"/>
  <c r="O33" i="45" s="1"/>
  <c r="N32" i="45"/>
  <c r="O32" i="45" s="1"/>
  <c r="N31" i="45"/>
  <c r="O31" i="45"/>
  <c r="N30" i="45"/>
  <c r="O30" i="45"/>
  <c r="N29" i="45"/>
  <c r="O29" i="45"/>
  <c r="N28" i="45"/>
  <c r="O28" i="45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/>
  <c r="N22" i="45"/>
  <c r="O22" i="45"/>
  <c r="N21" i="45"/>
  <c r="O21" i="45" s="1"/>
  <c r="N20" i="45"/>
  <c r="O20" i="45" s="1"/>
  <c r="N19" i="45"/>
  <c r="O19" i="45" s="1"/>
  <c r="N18" i="45"/>
  <c r="O18" i="45" s="1"/>
  <c r="N17" i="45"/>
  <c r="O17" i="45"/>
  <c r="M16" i="45"/>
  <c r="L16" i="45"/>
  <c r="K16" i="45"/>
  <c r="J16" i="45"/>
  <c r="I16" i="45"/>
  <c r="H16" i="45"/>
  <c r="G16" i="45"/>
  <c r="F16" i="45"/>
  <c r="E16" i="45"/>
  <c r="D16" i="45"/>
  <c r="N15" i="45"/>
  <c r="O15" i="45"/>
  <c r="N14" i="45"/>
  <c r="O14" i="45"/>
  <c r="N13" i="45"/>
  <c r="O13" i="45" s="1"/>
  <c r="N12" i="45"/>
  <c r="O12" i="45" s="1"/>
  <c r="N11" i="45"/>
  <c r="O11" i="45" s="1"/>
  <c r="N10" i="45"/>
  <c r="O10" i="45" s="1"/>
  <c r="N9" i="45"/>
  <c r="O9" i="45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65" i="44"/>
  <c r="O65" i="44" s="1"/>
  <c r="N64" i="44"/>
  <c r="O64" i="44" s="1"/>
  <c r="N63" i="44"/>
  <c r="O63" i="44" s="1"/>
  <c r="M62" i="44"/>
  <c r="L62" i="44"/>
  <c r="K62" i="44"/>
  <c r="J62" i="44"/>
  <c r="I62" i="44"/>
  <c r="H62" i="44"/>
  <c r="G62" i="44"/>
  <c r="F62" i="44"/>
  <c r="E62" i="44"/>
  <c r="D62" i="44"/>
  <c r="N61" i="44"/>
  <c r="O61" i="44" s="1"/>
  <c r="N60" i="44"/>
  <c r="O60" i="44"/>
  <c r="N59" i="44"/>
  <c r="O59" i="44"/>
  <c r="N58" i="44"/>
  <c r="O58" i="44" s="1"/>
  <c r="N57" i="44"/>
  <c r="O57" i="44" s="1"/>
  <c r="M56" i="44"/>
  <c r="L56" i="44"/>
  <c r="K56" i="44"/>
  <c r="J56" i="44"/>
  <c r="I56" i="44"/>
  <c r="H56" i="44"/>
  <c r="N56" i="44" s="1"/>
  <c r="O56" i="44" s="1"/>
  <c r="G56" i="44"/>
  <c r="F56" i="44"/>
  <c r="E56" i="44"/>
  <c r="D56" i="44"/>
  <c r="N55" i="44"/>
  <c r="O55" i="44" s="1"/>
  <c r="N54" i="44"/>
  <c r="O54" i="44" s="1"/>
  <c r="N53" i="44"/>
  <c r="O53" i="44" s="1"/>
  <c r="N52" i="44"/>
  <c r="O52" i="44"/>
  <c r="M51" i="44"/>
  <c r="L51" i="44"/>
  <c r="K51" i="44"/>
  <c r="J51" i="44"/>
  <c r="I51" i="44"/>
  <c r="H51" i="44"/>
  <c r="G51" i="44"/>
  <c r="F51" i="44"/>
  <c r="E51" i="44"/>
  <c r="D51" i="44"/>
  <c r="N50" i="44"/>
  <c r="O50" i="44"/>
  <c r="N49" i="44"/>
  <c r="O49" i="44"/>
  <c r="N48" i="44"/>
  <c r="O48" i="44" s="1"/>
  <c r="N47" i="44"/>
  <c r="O47" i="44" s="1"/>
  <c r="N46" i="44"/>
  <c r="O46" i="44" s="1"/>
  <c r="N45" i="44"/>
  <c r="O45" i="44" s="1"/>
  <c r="N44" i="44"/>
  <c r="O44" i="44"/>
  <c r="N43" i="44"/>
  <c r="O43" i="44"/>
  <c r="N42" i="44"/>
  <c r="O42" i="44" s="1"/>
  <c r="N41" i="44"/>
  <c r="O41" i="44" s="1"/>
  <c r="N40" i="44"/>
  <c r="O40" i="44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N37" i="44"/>
  <c r="O37" i="44" s="1"/>
  <c r="N36" i="44"/>
  <c r="O36" i="44"/>
  <c r="N35" i="44"/>
  <c r="O35" i="44"/>
  <c r="N34" i="44"/>
  <c r="O34" i="44" s="1"/>
  <c r="N33" i="44"/>
  <c r="O33" i="44"/>
  <c r="N32" i="44"/>
  <c r="O32" i="44" s="1"/>
  <c r="N31" i="44"/>
  <c r="O31" i="44" s="1"/>
  <c r="N30" i="44"/>
  <c r="O30" i="44"/>
  <c r="N29" i="44"/>
  <c r="O29" i="44"/>
  <c r="N28" i="44"/>
  <c r="O28" i="44" s="1"/>
  <c r="N27" i="44"/>
  <c r="O27" i="44"/>
  <c r="N26" i="44"/>
  <c r="O26" i="44" s="1"/>
  <c r="N25" i="44"/>
  <c r="O25" i="44" s="1"/>
  <c r="N24" i="44"/>
  <c r="O24" i="44"/>
  <c r="N23" i="44"/>
  <c r="O23" i="44"/>
  <c r="M22" i="44"/>
  <c r="L22" i="44"/>
  <c r="K22" i="44"/>
  <c r="J22" i="44"/>
  <c r="I22" i="44"/>
  <c r="H22" i="44"/>
  <c r="G22" i="44"/>
  <c r="F22" i="44"/>
  <c r="E22" i="44"/>
  <c r="D22" i="44"/>
  <c r="N21" i="44"/>
  <c r="O21" i="44"/>
  <c r="N20" i="44"/>
  <c r="O20" i="44" s="1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/>
  <c r="N13" i="44"/>
  <c r="O13" i="44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65" i="43"/>
  <c r="O65" i="43" s="1"/>
  <c r="N64" i="43"/>
  <c r="O64" i="43" s="1"/>
  <c r="N63" i="43"/>
  <c r="O63" i="43" s="1"/>
  <c r="N62" i="43"/>
  <c r="O62" i="43" s="1"/>
  <c r="M61" i="43"/>
  <c r="L61" i="43"/>
  <c r="K61" i="43"/>
  <c r="J61" i="43"/>
  <c r="I61" i="43"/>
  <c r="H61" i="43"/>
  <c r="G61" i="43"/>
  <c r="F61" i="43"/>
  <c r="E61" i="43"/>
  <c r="D61" i="43"/>
  <c r="N60" i="43"/>
  <c r="O60" i="43" s="1"/>
  <c r="N59" i="43"/>
  <c r="O59" i="43"/>
  <c r="N58" i="43"/>
  <c r="O58" i="43"/>
  <c r="N57" i="43"/>
  <c r="O57" i="43" s="1"/>
  <c r="N56" i="43"/>
  <c r="O56" i="43" s="1"/>
  <c r="M55" i="43"/>
  <c r="L55" i="43"/>
  <c r="K55" i="43"/>
  <c r="J55" i="43"/>
  <c r="I55" i="43"/>
  <c r="H55" i="43"/>
  <c r="G55" i="43"/>
  <c r="F55" i="43"/>
  <c r="E55" i="43"/>
  <c r="D55" i="43"/>
  <c r="N54" i="43"/>
  <c r="O54" i="43" s="1"/>
  <c r="N53" i="43"/>
  <c r="O53" i="43" s="1"/>
  <c r="N52" i="43"/>
  <c r="O52" i="43" s="1"/>
  <c r="N51" i="43"/>
  <c r="O51" i="43"/>
  <c r="M50" i="43"/>
  <c r="L50" i="43"/>
  <c r="K50" i="43"/>
  <c r="J50" i="43"/>
  <c r="I50" i="43"/>
  <c r="H50" i="43"/>
  <c r="G50" i="43"/>
  <c r="F50" i="43"/>
  <c r="E50" i="43"/>
  <c r="D50" i="43"/>
  <c r="N49" i="43"/>
  <c r="O49" i="43"/>
  <c r="N48" i="43"/>
  <c r="O48" i="43"/>
  <c r="N47" i="43"/>
  <c r="O47" i="43" s="1"/>
  <c r="N46" i="43"/>
  <c r="O46" i="43" s="1"/>
  <c r="N45" i="43"/>
  <c r="O45" i="43" s="1"/>
  <c r="N44" i="43"/>
  <c r="O44" i="43" s="1"/>
  <c r="N43" i="43"/>
  <c r="O43" i="43"/>
  <c r="N42" i="43"/>
  <c r="O42" i="43"/>
  <c r="N41" i="43"/>
  <c r="O41" i="43" s="1"/>
  <c r="N40" i="43"/>
  <c r="O40" i="43" s="1"/>
  <c r="N39" i="43"/>
  <c r="O39" i="43" s="1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/>
  <c r="N34" i="43"/>
  <c r="O34" i="43"/>
  <c r="N33" i="43"/>
  <c r="O33" i="43" s="1"/>
  <c r="N32" i="43"/>
  <c r="O32" i="43" s="1"/>
  <c r="N31" i="43"/>
  <c r="O31" i="43" s="1"/>
  <c r="N30" i="43"/>
  <c r="O30" i="43" s="1"/>
  <c r="N29" i="43"/>
  <c r="O29" i="43"/>
  <c r="N28" i="43"/>
  <c r="O28" i="43"/>
  <c r="N27" i="43"/>
  <c r="O27" i="43" s="1"/>
  <c r="N26" i="43"/>
  <c r="O26" i="43" s="1"/>
  <c r="N25" i="43"/>
  <c r="O25" i="43" s="1"/>
  <c r="N24" i="43"/>
  <c r="O24" i="43" s="1"/>
  <c r="N23" i="43"/>
  <c r="O23" i="43"/>
  <c r="M22" i="43"/>
  <c r="L22" i="43"/>
  <c r="K22" i="43"/>
  <c r="J22" i="43"/>
  <c r="I22" i="43"/>
  <c r="H22" i="43"/>
  <c r="G22" i="43"/>
  <c r="F22" i="43"/>
  <c r="E22" i="43"/>
  <c r="D22" i="43"/>
  <c r="N21" i="43"/>
  <c r="O21" i="43"/>
  <c r="N20" i="43"/>
  <c r="O20" i="43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/>
  <c r="M5" i="43"/>
  <c r="L5" i="43"/>
  <c r="K5" i="43"/>
  <c r="J5" i="43"/>
  <c r="I5" i="43"/>
  <c r="H5" i="43"/>
  <c r="G5" i="43"/>
  <c r="F5" i="43"/>
  <c r="E5" i="43"/>
  <c r="D5" i="43"/>
  <c r="N69" i="42"/>
  <c r="O69" i="42"/>
  <c r="N68" i="42"/>
  <c r="O68" i="42" s="1"/>
  <c r="N67" i="42"/>
  <c r="O67" i="42" s="1"/>
  <c r="N66" i="42"/>
  <c r="O66" i="42" s="1"/>
  <c r="M65" i="42"/>
  <c r="L65" i="42"/>
  <c r="K65" i="42"/>
  <c r="J65" i="42"/>
  <c r="I65" i="42"/>
  <c r="H65" i="42"/>
  <c r="G65" i="42"/>
  <c r="F65" i="42"/>
  <c r="E65" i="42"/>
  <c r="D65" i="42"/>
  <c r="N64" i="42"/>
  <c r="O64" i="42" s="1"/>
  <c r="N63" i="42"/>
  <c r="O63" i="42" s="1"/>
  <c r="N62" i="42"/>
  <c r="O62" i="42"/>
  <c r="N61" i="42"/>
  <c r="O61" i="42"/>
  <c r="N60" i="42"/>
  <c r="O60" i="42" s="1"/>
  <c r="N59" i="42"/>
  <c r="O59" i="42" s="1"/>
  <c r="M58" i="42"/>
  <c r="L58" i="42"/>
  <c r="K58" i="42"/>
  <c r="J58" i="42"/>
  <c r="I58" i="42"/>
  <c r="H58" i="42"/>
  <c r="G58" i="42"/>
  <c r="F58" i="42"/>
  <c r="E58" i="42"/>
  <c r="D58" i="42"/>
  <c r="N57" i="42"/>
  <c r="O57" i="42" s="1"/>
  <c r="N56" i="42"/>
  <c r="O56" i="42" s="1"/>
  <c r="N55" i="42"/>
  <c r="O55" i="42" s="1"/>
  <c r="M54" i="42"/>
  <c r="L54" i="42"/>
  <c r="K54" i="42"/>
  <c r="J54" i="42"/>
  <c r="I54" i="42"/>
  <c r="H54" i="42"/>
  <c r="G54" i="42"/>
  <c r="F54" i="42"/>
  <c r="E54" i="42"/>
  <c r="D54" i="42"/>
  <c r="N53" i="42"/>
  <c r="O53" i="42" s="1"/>
  <c r="N52" i="42"/>
  <c r="O52" i="42"/>
  <c r="N51" i="42"/>
  <c r="O51" i="42"/>
  <c r="N50" i="42"/>
  <c r="O50" i="42" s="1"/>
  <c r="N49" i="42"/>
  <c r="O49" i="42" s="1"/>
  <c r="N48" i="42"/>
  <c r="O48" i="42" s="1"/>
  <c r="N47" i="42"/>
  <c r="O47" i="42" s="1"/>
  <c r="N46" i="42"/>
  <c r="O46" i="42"/>
  <c r="N45" i="42"/>
  <c r="O45" i="42"/>
  <c r="N44" i="42"/>
  <c r="O44" i="42" s="1"/>
  <c r="N43" i="42"/>
  <c r="O43" i="42" s="1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 s="1"/>
  <c r="N38" i="42"/>
  <c r="O38" i="42"/>
  <c r="N37" i="42"/>
  <c r="O37" i="42"/>
  <c r="N36" i="42"/>
  <c r="O36" i="42" s="1"/>
  <c r="N35" i="42"/>
  <c r="O35" i="42" s="1"/>
  <c r="N34" i="42"/>
  <c r="O34" i="42" s="1"/>
  <c r="N33" i="42"/>
  <c r="O33" i="42" s="1"/>
  <c r="N32" i="42"/>
  <c r="O32" i="42"/>
  <c r="N31" i="42"/>
  <c r="O31" i="42"/>
  <c r="N30" i="42"/>
  <c r="O30" i="42" s="1"/>
  <c r="N29" i="42"/>
  <c r="O29" i="42" s="1"/>
  <c r="N28" i="42"/>
  <c r="O28" i="42" s="1"/>
  <c r="N27" i="42"/>
  <c r="O27" i="42" s="1"/>
  <c r="N26" i="42"/>
  <c r="O26" i="42"/>
  <c r="N25" i="42"/>
  <c r="O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 s="1"/>
  <c r="N20" i="42"/>
  <c r="O20" i="42" s="1"/>
  <c r="N19" i="42"/>
  <c r="O19" i="42" s="1"/>
  <c r="N18" i="42"/>
  <c r="O18" i="42"/>
  <c r="M17" i="42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/>
  <c r="N14" i="42"/>
  <c r="O14" i="42" s="1"/>
  <c r="N13" i="42"/>
  <c r="O13" i="42" s="1"/>
  <c r="N12" i="42"/>
  <c r="O12" i="42" s="1"/>
  <c r="N11" i="42"/>
  <c r="O11" i="42" s="1"/>
  <c r="N10" i="42"/>
  <c r="O10" i="42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67" i="41"/>
  <c r="O67" i="41" s="1"/>
  <c r="N66" i="41"/>
  <c r="O66" i="41" s="1"/>
  <c r="N65" i="41"/>
  <c r="O65" i="41"/>
  <c r="N64" i="41"/>
  <c r="O64" i="41"/>
  <c r="M63" i="41"/>
  <c r="L63" i="41"/>
  <c r="K63" i="41"/>
  <c r="J63" i="41"/>
  <c r="I63" i="41"/>
  <c r="H63" i="41"/>
  <c r="G63" i="41"/>
  <c r="F63" i="41"/>
  <c r="E63" i="41"/>
  <c r="D63" i="41"/>
  <c r="N62" i="41"/>
  <c r="O62" i="41"/>
  <c r="N61" i="41"/>
  <c r="O61" i="41" s="1"/>
  <c r="N60" i="41"/>
  <c r="O60" i="41" s="1"/>
  <c r="N59" i="41"/>
  <c r="O59" i="41" s="1"/>
  <c r="M58" i="41"/>
  <c r="L58" i="41"/>
  <c r="K58" i="41"/>
  <c r="J58" i="41"/>
  <c r="N58" i="41" s="1"/>
  <c r="O58" i="41" s="1"/>
  <c r="I58" i="41"/>
  <c r="H58" i="41"/>
  <c r="G58" i="41"/>
  <c r="F58" i="41"/>
  <c r="E58" i="41"/>
  <c r="D58" i="41"/>
  <c r="N57" i="41"/>
  <c r="O57" i="41" s="1"/>
  <c r="N56" i="41"/>
  <c r="O56" i="41" s="1"/>
  <c r="N55" i="41"/>
  <c r="O55" i="41"/>
  <c r="N54" i="41"/>
  <c r="O54" i="41"/>
  <c r="M53" i="41"/>
  <c r="L53" i="41"/>
  <c r="K53" i="41"/>
  <c r="J53" i="41"/>
  <c r="I53" i="41"/>
  <c r="H53" i="41"/>
  <c r="G53" i="41"/>
  <c r="F53" i="41"/>
  <c r="E53" i="41"/>
  <c r="D53" i="41"/>
  <c r="N52" i="41"/>
  <c r="O52" i="41"/>
  <c r="N51" i="41"/>
  <c r="O51" i="41" s="1"/>
  <c r="N50" i="41"/>
  <c r="O50" i="41" s="1"/>
  <c r="N49" i="41"/>
  <c r="O49" i="41" s="1"/>
  <c r="N48" i="41"/>
  <c r="O48" i="41" s="1"/>
  <c r="N47" i="41"/>
  <c r="O47" i="41"/>
  <c r="N46" i="41"/>
  <c r="O46" i="41"/>
  <c r="N45" i="41"/>
  <c r="O45" i="41" s="1"/>
  <c r="N44" i="41"/>
  <c r="O44" i="41" s="1"/>
  <c r="N43" i="41"/>
  <c r="O43" i="41" s="1"/>
  <c r="N42" i="41"/>
  <c r="O42" i="41" s="1"/>
  <c r="N41" i="41"/>
  <c r="O41" i="41"/>
  <c r="N40" i="41"/>
  <c r="O40" i="41"/>
  <c r="M39" i="41"/>
  <c r="L39" i="41"/>
  <c r="K39" i="41"/>
  <c r="J39" i="41"/>
  <c r="I39" i="41"/>
  <c r="H39" i="41"/>
  <c r="G39" i="41"/>
  <c r="F39" i="41"/>
  <c r="E39" i="41"/>
  <c r="D39" i="41"/>
  <c r="N38" i="41"/>
  <c r="O38" i="41"/>
  <c r="N37" i="41"/>
  <c r="O37" i="41" s="1"/>
  <c r="N36" i="41"/>
  <c r="O36" i="41" s="1"/>
  <c r="N35" i="41"/>
  <c r="O35" i="41" s="1"/>
  <c r="N34" i="41"/>
  <c r="O34" i="41" s="1"/>
  <c r="N33" i="41"/>
  <c r="O33" i="41"/>
  <c r="N32" i="41"/>
  <c r="O32" i="41"/>
  <c r="N31" i="41"/>
  <c r="O31" i="41" s="1"/>
  <c r="N30" i="41"/>
  <c r="O30" i="41" s="1"/>
  <c r="N29" i="41"/>
  <c r="O29" i="41" s="1"/>
  <c r="N28" i="41"/>
  <c r="O28" i="41" s="1"/>
  <c r="N27" i="41"/>
  <c r="O27" i="41"/>
  <c r="N26" i="41"/>
  <c r="O26" i="41"/>
  <c r="N25" i="41"/>
  <c r="O25" i="41" s="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/>
  <c r="N18" i="41"/>
  <c r="O18" i="41"/>
  <c r="N17" i="41"/>
  <c r="O17" i="41" s="1"/>
  <c r="M16" i="41"/>
  <c r="L16" i="41"/>
  <c r="K16" i="41"/>
  <c r="J16" i="41"/>
  <c r="I16" i="41"/>
  <c r="H16" i="41"/>
  <c r="G16" i="41"/>
  <c r="F16" i="41"/>
  <c r="N16" i="41" s="1"/>
  <c r="O16" i="41" s="1"/>
  <c r="E16" i="41"/>
  <c r="D16" i="41"/>
  <c r="N15" i="41"/>
  <c r="O15" i="41" s="1"/>
  <c r="N14" i="41"/>
  <c r="O14" i="41" s="1"/>
  <c r="N13" i="41"/>
  <c r="O13" i="41" s="1"/>
  <c r="N12" i="41"/>
  <c r="O12" i="41" s="1"/>
  <c r="N11" i="41"/>
  <c r="O11" i="4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67" i="40"/>
  <c r="O67" i="40"/>
  <c r="N66" i="40"/>
  <c r="O66" i="40"/>
  <c r="N65" i="40"/>
  <c r="O65" i="40"/>
  <c r="N64" i="40"/>
  <c r="O64" i="40"/>
  <c r="N63" i="40"/>
  <c r="O63" i="40"/>
  <c r="N62" i="40"/>
  <c r="O62" i="40"/>
  <c r="M61" i="40"/>
  <c r="L61" i="40"/>
  <c r="K61" i="40"/>
  <c r="J61" i="40"/>
  <c r="I61" i="40"/>
  <c r="H61" i="40"/>
  <c r="G61" i="40"/>
  <c r="F61" i="40"/>
  <c r="E61" i="40"/>
  <c r="D61" i="40"/>
  <c r="N60" i="40"/>
  <c r="O60" i="40" s="1"/>
  <c r="N59" i="40"/>
  <c r="O59" i="40"/>
  <c r="N58" i="40"/>
  <c r="O58" i="40"/>
  <c r="N57" i="40"/>
  <c r="O57" i="40"/>
  <c r="N56" i="40"/>
  <c r="O56" i="40" s="1"/>
  <c r="N55" i="40"/>
  <c r="O55" i="40" s="1"/>
  <c r="M54" i="40"/>
  <c r="L54" i="40"/>
  <c r="K54" i="40"/>
  <c r="J54" i="40"/>
  <c r="I54" i="40"/>
  <c r="H54" i="40"/>
  <c r="G54" i="40"/>
  <c r="F54" i="40"/>
  <c r="E54" i="40"/>
  <c r="D54" i="40"/>
  <c r="N53" i="40"/>
  <c r="O53" i="40" s="1"/>
  <c r="N52" i="40"/>
  <c r="O52" i="40" s="1"/>
  <c r="N51" i="40"/>
  <c r="O51" i="40" s="1"/>
  <c r="N50" i="40"/>
  <c r="O50" i="40"/>
  <c r="M49" i="40"/>
  <c r="L49" i="40"/>
  <c r="N49" i="40" s="1"/>
  <c r="O49" i="40" s="1"/>
  <c r="K49" i="40"/>
  <c r="J49" i="40"/>
  <c r="I49" i="40"/>
  <c r="H49" i="40"/>
  <c r="G49" i="40"/>
  <c r="F49" i="40"/>
  <c r="E49" i="40"/>
  <c r="D49" i="40"/>
  <c r="N48" i="40"/>
  <c r="O48" i="40"/>
  <c r="N47" i="40"/>
  <c r="O47" i="40"/>
  <c r="N46" i="40"/>
  <c r="O46" i="40" s="1"/>
  <c r="N45" i="40"/>
  <c r="O45" i="40" s="1"/>
  <c r="N44" i="40"/>
  <c r="O44" i="40" s="1"/>
  <c r="N43" i="40"/>
  <c r="O43" i="40" s="1"/>
  <c r="N42" i="40"/>
  <c r="O42" i="40"/>
  <c r="N41" i="40"/>
  <c r="O41" i="40"/>
  <c r="N40" i="40"/>
  <c r="O40" i="40" s="1"/>
  <c r="N39" i="40"/>
  <c r="O39" i="40" s="1"/>
  <c r="N38" i="40"/>
  <c r="O38" i="40" s="1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5" i="40"/>
  <c r="O35" i="40" s="1"/>
  <c r="N34" i="40"/>
  <c r="O34" i="40"/>
  <c r="N33" i="40"/>
  <c r="O33" i="40"/>
  <c r="N32" i="40"/>
  <c r="O32" i="40" s="1"/>
  <c r="N31" i="40"/>
  <c r="O31" i="40" s="1"/>
  <c r="N30" i="40"/>
  <c r="O30" i="40" s="1"/>
  <c r="N29" i="40"/>
  <c r="O29" i="40" s="1"/>
  <c r="N28" i="40"/>
  <c r="O28" i="40"/>
  <c r="N27" i="40"/>
  <c r="O27" i="40"/>
  <c r="N26" i="40"/>
  <c r="O26" i="40" s="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N20" i="40"/>
  <c r="O20" i="40"/>
  <c r="N19" i="40"/>
  <c r="O19" i="40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 s="1"/>
  <c r="N12" i="40"/>
  <c r="O12" i="40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67" i="39"/>
  <c r="O67" i="39"/>
  <c r="N66" i="39"/>
  <c r="O66" i="39"/>
  <c r="N65" i="39"/>
  <c r="O65" i="39" s="1"/>
  <c r="N64" i="39"/>
  <c r="O64" i="39" s="1"/>
  <c r="M63" i="39"/>
  <c r="L63" i="39"/>
  <c r="K63" i="39"/>
  <c r="J63" i="39"/>
  <c r="I63" i="39"/>
  <c r="H63" i="39"/>
  <c r="G63" i="39"/>
  <c r="F63" i="39"/>
  <c r="E63" i="39"/>
  <c r="D63" i="39"/>
  <c r="N62" i="39"/>
  <c r="O62" i="39" s="1"/>
  <c r="N61" i="39"/>
  <c r="O61" i="39" s="1"/>
  <c r="N60" i="39"/>
  <c r="O60" i="39" s="1"/>
  <c r="N59" i="39"/>
  <c r="O59" i="39"/>
  <c r="N58" i="39"/>
  <c r="O58" i="39"/>
  <c r="N57" i="39"/>
  <c r="O57" i="39" s="1"/>
  <c r="M56" i="39"/>
  <c r="L56" i="39"/>
  <c r="K56" i="39"/>
  <c r="J56" i="39"/>
  <c r="I56" i="39"/>
  <c r="H56" i="39"/>
  <c r="G56" i="39"/>
  <c r="F56" i="39"/>
  <c r="N56" i="39" s="1"/>
  <c r="O56" i="39" s="1"/>
  <c r="E56" i="39"/>
  <c r="D56" i="39"/>
  <c r="N55" i="39"/>
  <c r="O55" i="39" s="1"/>
  <c r="N54" i="39"/>
  <c r="O54" i="39" s="1"/>
  <c r="N53" i="39"/>
  <c r="O53" i="39" s="1"/>
  <c r="N52" i="39"/>
  <c r="O52" i="39"/>
  <c r="M51" i="39"/>
  <c r="L51" i="39"/>
  <c r="K51" i="39"/>
  <c r="J51" i="39"/>
  <c r="I51" i="39"/>
  <c r="H51" i="39"/>
  <c r="G51" i="39"/>
  <c r="F51" i="39"/>
  <c r="E51" i="39"/>
  <c r="D51" i="39"/>
  <c r="N50" i="39"/>
  <c r="O50" i="39"/>
  <c r="N49" i="39"/>
  <c r="O49" i="39"/>
  <c r="N48" i="39"/>
  <c r="O48" i="39" s="1"/>
  <c r="N47" i="39"/>
  <c r="O47" i="39" s="1"/>
  <c r="N46" i="39"/>
  <c r="O46" i="39" s="1"/>
  <c r="N45" i="39"/>
  <c r="O45" i="39" s="1"/>
  <c r="N44" i="39"/>
  <c r="O44" i="39"/>
  <c r="N43" i="39"/>
  <c r="O43" i="39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 s="1"/>
  <c r="N38" i="39"/>
  <c r="O38" i="39" s="1"/>
  <c r="N37" i="39"/>
  <c r="O37" i="39" s="1"/>
  <c r="N36" i="39"/>
  <c r="O36" i="39"/>
  <c r="N35" i="39"/>
  <c r="O35" i="39"/>
  <c r="N34" i="39"/>
  <c r="O34" i="39" s="1"/>
  <c r="N33" i="39"/>
  <c r="O33" i="39"/>
  <c r="N32" i="39"/>
  <c r="O32" i="39" s="1"/>
  <c r="N31" i="39"/>
  <c r="O31" i="39" s="1"/>
  <c r="N30" i="39"/>
  <c r="O30" i="39"/>
  <c r="N29" i="39"/>
  <c r="O29" i="39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/>
  <c r="N23" i="39"/>
  <c r="O23" i="39"/>
  <c r="N22" i="39"/>
  <c r="O22" i="39"/>
  <c r="N21" i="39"/>
  <c r="O21" i="39" s="1"/>
  <c r="N20" i="39"/>
  <c r="O20" i="39" s="1"/>
  <c r="N19" i="39"/>
  <c r="O19" i="39" s="1"/>
  <c r="N18" i="39"/>
  <c r="O18" i="39"/>
  <c r="N17" i="39"/>
  <c r="O17" i="39"/>
  <c r="M16" i="39"/>
  <c r="L16" i="39"/>
  <c r="K16" i="39"/>
  <c r="J16" i="39"/>
  <c r="I16" i="39"/>
  <c r="H16" i="39"/>
  <c r="G16" i="39"/>
  <c r="F16" i="39"/>
  <c r="E16" i="39"/>
  <c r="D16" i="39"/>
  <c r="N15" i="39"/>
  <c r="O15" i="39"/>
  <c r="N14" i="39"/>
  <c r="O14" i="39"/>
  <c r="N13" i="39"/>
  <c r="O13" i="39" s="1"/>
  <c r="N12" i="39"/>
  <c r="O12" i="39" s="1"/>
  <c r="N11" i="39"/>
  <c r="O11" i="39" s="1"/>
  <c r="N10" i="39"/>
  <c r="O10" i="39"/>
  <c r="N9" i="39"/>
  <c r="O9" i="39"/>
  <c r="N8" i="39"/>
  <c r="O8" i="39"/>
  <c r="N7" i="39"/>
  <c r="O7" i="39" s="1"/>
  <c r="N6" i="39"/>
  <c r="O6" i="39" s="1"/>
  <c r="M5" i="39"/>
  <c r="M68" i="39"/>
  <c r="L5" i="39"/>
  <c r="K5" i="39"/>
  <c r="K68" i="39" s="1"/>
  <c r="J5" i="39"/>
  <c r="I5" i="39"/>
  <c r="H5" i="39"/>
  <c r="G5" i="39"/>
  <c r="G68" i="39" s="1"/>
  <c r="F5" i="39"/>
  <c r="E5" i="39"/>
  <c r="D5" i="39"/>
  <c r="N72" i="38"/>
  <c r="O72" i="38" s="1"/>
  <c r="N71" i="38"/>
  <c r="O71" i="38" s="1"/>
  <c r="N70" i="38"/>
  <c r="O70" i="38" s="1"/>
  <c r="M69" i="38"/>
  <c r="L69" i="38"/>
  <c r="K69" i="38"/>
  <c r="J69" i="38"/>
  <c r="I69" i="38"/>
  <c r="H69" i="38"/>
  <c r="G69" i="38"/>
  <c r="F69" i="38"/>
  <c r="E69" i="38"/>
  <c r="D69" i="38"/>
  <c r="N68" i="38"/>
  <c r="O68" i="38" s="1"/>
  <c r="N67" i="38"/>
  <c r="O67" i="38" s="1"/>
  <c r="N66" i="38"/>
  <c r="O66" i="38" s="1"/>
  <c r="N65" i="38"/>
  <c r="O65" i="38" s="1"/>
  <c r="N64" i="38"/>
  <c r="O64" i="38" s="1"/>
  <c r="N63" i="38"/>
  <c r="O63" i="38" s="1"/>
  <c r="N62" i="38"/>
  <c r="O62" i="38" s="1"/>
  <c r="N61" i="38"/>
  <c r="O61" i="38" s="1"/>
  <c r="N60" i="38"/>
  <c r="O60" i="38" s="1"/>
  <c r="N59" i="38"/>
  <c r="O59" i="38" s="1"/>
  <c r="M58" i="38"/>
  <c r="L58" i="38"/>
  <c r="K58" i="38"/>
  <c r="J58" i="38"/>
  <c r="I58" i="38"/>
  <c r="H58" i="38"/>
  <c r="G58" i="38"/>
  <c r="F58" i="38"/>
  <c r="E58" i="38"/>
  <c r="D58" i="38"/>
  <c r="N57" i="38"/>
  <c r="O57" i="38"/>
  <c r="N56" i="38"/>
  <c r="O56" i="38" s="1"/>
  <c r="M55" i="38"/>
  <c r="L55" i="38"/>
  <c r="K55" i="38"/>
  <c r="J55" i="38"/>
  <c r="I55" i="38"/>
  <c r="H55" i="38"/>
  <c r="G55" i="38"/>
  <c r="F55" i="38"/>
  <c r="E55" i="38"/>
  <c r="D55" i="38"/>
  <c r="N54" i="38"/>
  <c r="O54" i="38" s="1"/>
  <c r="N53" i="38"/>
  <c r="O53" i="38" s="1"/>
  <c r="N52" i="38"/>
  <c r="O52" i="38"/>
  <c r="N51" i="38"/>
  <c r="O51" i="38"/>
  <c r="N50" i="38"/>
  <c r="O50" i="38" s="1"/>
  <c r="N49" i="38"/>
  <c r="O49" i="38" s="1"/>
  <c r="N48" i="38"/>
  <c r="O48" i="38" s="1"/>
  <c r="N47" i="38"/>
  <c r="O47" i="38" s="1"/>
  <c r="N46" i="38"/>
  <c r="O46" i="38"/>
  <c r="N45" i="38"/>
  <c r="O45" i="38"/>
  <c r="N44" i="38"/>
  <c r="O44" i="38" s="1"/>
  <c r="N43" i="38"/>
  <c r="O43" i="38" s="1"/>
  <c r="M42" i="38"/>
  <c r="L42" i="38"/>
  <c r="K42" i="38"/>
  <c r="J42" i="38"/>
  <c r="I42" i="38"/>
  <c r="H42" i="38"/>
  <c r="G42" i="38"/>
  <c r="F42" i="38"/>
  <c r="E42" i="38"/>
  <c r="D42" i="38"/>
  <c r="N41" i="38"/>
  <c r="O41" i="38" s="1"/>
  <c r="N40" i="38"/>
  <c r="O40" i="38" s="1"/>
  <c r="N39" i="38"/>
  <c r="O39" i="38" s="1"/>
  <c r="N38" i="38"/>
  <c r="O38" i="38"/>
  <c r="N37" i="38"/>
  <c r="O37" i="38"/>
  <c r="N36" i="38"/>
  <c r="O36" i="38" s="1"/>
  <c r="N35" i="38"/>
  <c r="O35" i="38" s="1"/>
  <c r="N34" i="38"/>
  <c r="O34" i="38" s="1"/>
  <c r="N33" i="38"/>
  <c r="O33" i="38" s="1"/>
  <c r="N32" i="38"/>
  <c r="O32" i="38"/>
  <c r="N31" i="38"/>
  <c r="O31" i="38"/>
  <c r="N30" i="38"/>
  <c r="O30" i="38" s="1"/>
  <c r="N29" i="38"/>
  <c r="O29" i="38" s="1"/>
  <c r="N28" i="38"/>
  <c r="O28" i="38" s="1"/>
  <c r="N27" i="38"/>
  <c r="O27" i="38" s="1"/>
  <c r="N26" i="38"/>
  <c r="O26" i="38"/>
  <c r="N25" i="38"/>
  <c r="O25" i="38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 s="1"/>
  <c r="N19" i="38"/>
  <c r="O19" i="38" s="1"/>
  <c r="N18" i="38"/>
  <c r="O18" i="38"/>
  <c r="N17" i="38"/>
  <c r="O17" i="38"/>
  <c r="M16" i="38"/>
  <c r="L16" i="38"/>
  <c r="K16" i="38"/>
  <c r="J16" i="38"/>
  <c r="I16" i="38"/>
  <c r="H16" i="38"/>
  <c r="G16" i="38"/>
  <c r="F16" i="38"/>
  <c r="E16" i="38"/>
  <c r="D16" i="38"/>
  <c r="N15" i="38"/>
  <c r="O15" i="38"/>
  <c r="N14" i="38"/>
  <c r="O14" i="38" s="1"/>
  <c r="N13" i="38"/>
  <c r="O13" i="38" s="1"/>
  <c r="N12" i="38"/>
  <c r="O12" i="38" s="1"/>
  <c r="N11" i="38"/>
  <c r="O11" i="38" s="1"/>
  <c r="N10" i="38"/>
  <c r="O10" i="38"/>
  <c r="N9" i="38"/>
  <c r="O9" i="38"/>
  <c r="N8" i="38"/>
  <c r="O8" i="38" s="1"/>
  <c r="N7" i="38"/>
  <c r="O7" i="38" s="1"/>
  <c r="N6" i="38"/>
  <c r="O6" i="38" s="1"/>
  <c r="M5" i="38"/>
  <c r="M73" i="38" s="1"/>
  <c r="L5" i="38"/>
  <c r="K5" i="38"/>
  <c r="K73" i="38" s="1"/>
  <c r="J5" i="38"/>
  <c r="I5" i="38"/>
  <c r="H5" i="38"/>
  <c r="G5" i="38"/>
  <c r="F5" i="38"/>
  <c r="E5" i="38"/>
  <c r="D5" i="38"/>
  <c r="N71" i="37"/>
  <c r="O71" i="37" s="1"/>
  <c r="N70" i="37"/>
  <c r="O70" i="37" s="1"/>
  <c r="N69" i="37"/>
  <c r="O69" i="37" s="1"/>
  <c r="N68" i="37"/>
  <c r="O68" i="37" s="1"/>
  <c r="M67" i="37"/>
  <c r="L67" i="37"/>
  <c r="K67" i="37"/>
  <c r="J67" i="37"/>
  <c r="I67" i="37"/>
  <c r="H67" i="37"/>
  <c r="G67" i="37"/>
  <c r="F67" i="37"/>
  <c r="E67" i="37"/>
  <c r="D67" i="37"/>
  <c r="N66" i="37"/>
  <c r="O66" i="37" s="1"/>
  <c r="N65" i="37"/>
  <c r="O65" i="37" s="1"/>
  <c r="N64" i="37"/>
  <c r="O64" i="37" s="1"/>
  <c r="N63" i="37"/>
  <c r="O63" i="37" s="1"/>
  <c r="N62" i="37"/>
  <c r="O62" i="37" s="1"/>
  <c r="M61" i="37"/>
  <c r="N61" i="37" s="1"/>
  <c r="O61" i="37" s="1"/>
  <c r="L61" i="37"/>
  <c r="K61" i="37"/>
  <c r="J61" i="37"/>
  <c r="I61" i="37"/>
  <c r="H61" i="37"/>
  <c r="G61" i="37"/>
  <c r="F61" i="37"/>
  <c r="E61" i="37"/>
  <c r="D61" i="37"/>
  <c r="N60" i="37"/>
  <c r="O60" i="37" s="1"/>
  <c r="N59" i="37"/>
  <c r="O59" i="37" s="1"/>
  <c r="N58" i="37"/>
  <c r="O58" i="37" s="1"/>
  <c r="M57" i="37"/>
  <c r="L57" i="37"/>
  <c r="K57" i="37"/>
  <c r="J57" i="37"/>
  <c r="I57" i="37"/>
  <c r="H57" i="37"/>
  <c r="G57" i="37"/>
  <c r="F57" i="37"/>
  <c r="E57" i="37"/>
  <c r="D57" i="37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 s="1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 s="1"/>
  <c r="N44" i="37"/>
  <c r="O44" i="37" s="1"/>
  <c r="M43" i="37"/>
  <c r="L43" i="37"/>
  <c r="K43" i="37"/>
  <c r="J43" i="37"/>
  <c r="I43" i="37"/>
  <c r="H43" i="37"/>
  <c r="G43" i="37"/>
  <c r="F43" i="37"/>
  <c r="E43" i="37"/>
  <c r="D43" i="37"/>
  <c r="N42" i="37"/>
  <c r="O42" i="37" s="1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M26" i="37"/>
  <c r="L26" i="37"/>
  <c r="K26" i="37"/>
  <c r="J26" i="37"/>
  <c r="I26" i="37"/>
  <c r="I72" i="37" s="1"/>
  <c r="H26" i="37"/>
  <c r="G26" i="37"/>
  <c r="F26" i="37"/>
  <c r="E26" i="37"/>
  <c r="D26" i="37"/>
  <c r="N25" i="37"/>
  <c r="O25" i="37"/>
  <c r="N24" i="37"/>
  <c r="O24" i="37"/>
  <c r="N23" i="37"/>
  <c r="O23" i="37"/>
  <c r="N22" i="37"/>
  <c r="O22" i="37" s="1"/>
  <c r="N21" i="37"/>
  <c r="O21" i="37" s="1"/>
  <c r="N20" i="37"/>
  <c r="O20" i="37" s="1"/>
  <c r="N19" i="37"/>
  <c r="O19" i="37" s="1"/>
  <c r="N18" i="37"/>
  <c r="O18" i="37"/>
  <c r="N17" i="37"/>
  <c r="O17" i="37"/>
  <c r="M16" i="37"/>
  <c r="L16" i="37"/>
  <c r="K16" i="37"/>
  <c r="J16" i="37"/>
  <c r="I16" i="37"/>
  <c r="H16" i="37"/>
  <c r="G16" i="37"/>
  <c r="F16" i="37"/>
  <c r="E16" i="37"/>
  <c r="D16" i="37"/>
  <c r="N15" i="37"/>
  <c r="O15" i="37"/>
  <c r="N14" i="37"/>
  <c r="O14" i="37" s="1"/>
  <c r="N13" i="37"/>
  <c r="O13" i="37" s="1"/>
  <c r="N12" i="37"/>
  <c r="O12" i="37" s="1"/>
  <c r="N11" i="37"/>
  <c r="O11" i="37" s="1"/>
  <c r="N10" i="37"/>
  <c r="O10" i="37"/>
  <c r="N9" i="37"/>
  <c r="O9" i="37"/>
  <c r="N8" i="37"/>
  <c r="O8" i="37" s="1"/>
  <c r="N7" i="37"/>
  <c r="O7" i="37" s="1"/>
  <c r="N6" i="37"/>
  <c r="O6" i="37" s="1"/>
  <c r="M5" i="37"/>
  <c r="L5" i="37"/>
  <c r="K5" i="37"/>
  <c r="K72" i="37"/>
  <c r="J5" i="37"/>
  <c r="J72" i="37"/>
  <c r="I5" i="37"/>
  <c r="H5" i="37"/>
  <c r="G5" i="37"/>
  <c r="F5" i="37"/>
  <c r="E5" i="37"/>
  <c r="E72" i="37" s="1"/>
  <c r="D5" i="37"/>
  <c r="N74" i="36"/>
  <c r="O74" i="36" s="1"/>
  <c r="N73" i="36"/>
  <c r="O73" i="36" s="1"/>
  <c r="N72" i="36"/>
  <c r="O72" i="36" s="1"/>
  <c r="N71" i="36"/>
  <c r="O71" i="36" s="1"/>
  <c r="N70" i="36"/>
  <c r="O70" i="36" s="1"/>
  <c r="M69" i="36"/>
  <c r="L69" i="36"/>
  <c r="K69" i="36"/>
  <c r="J69" i="36"/>
  <c r="I69" i="36"/>
  <c r="H69" i="36"/>
  <c r="G69" i="36"/>
  <c r="G75" i="36" s="1"/>
  <c r="N75" i="36" s="1"/>
  <c r="O75" i="36" s="1"/>
  <c r="F69" i="36"/>
  <c r="E69" i="36"/>
  <c r="D69" i="36"/>
  <c r="N68" i="36"/>
  <c r="O68" i="36" s="1"/>
  <c r="N67" i="36"/>
  <c r="O67" i="36" s="1"/>
  <c r="N66" i="36"/>
  <c r="O66" i="36" s="1"/>
  <c r="N65" i="36"/>
  <c r="O65" i="36" s="1"/>
  <c r="N64" i="36"/>
  <c r="O64" i="36" s="1"/>
  <c r="N63" i="36"/>
  <c r="O63" i="36" s="1"/>
  <c r="M62" i="36"/>
  <c r="L62" i="36"/>
  <c r="K62" i="36"/>
  <c r="J62" i="36"/>
  <c r="I62" i="36"/>
  <c r="H62" i="36"/>
  <c r="G62" i="36"/>
  <c r="F62" i="36"/>
  <c r="E62" i="36"/>
  <c r="N62" i="36" s="1"/>
  <c r="D62" i="36"/>
  <c r="N61" i="36"/>
  <c r="O61" i="36" s="1"/>
  <c r="N60" i="36"/>
  <c r="O60" i="36" s="1"/>
  <c r="N59" i="36"/>
  <c r="O59" i="36" s="1"/>
  <c r="N58" i="36"/>
  <c r="O58" i="36"/>
  <c r="M57" i="36"/>
  <c r="L57" i="36"/>
  <c r="K57" i="36"/>
  <c r="J57" i="36"/>
  <c r="I57" i="36"/>
  <c r="H57" i="36"/>
  <c r="G57" i="36"/>
  <c r="F57" i="36"/>
  <c r="E57" i="36"/>
  <c r="D57" i="36"/>
  <c r="N57" i="36" s="1"/>
  <c r="O57" i="36" s="1"/>
  <c r="N56" i="36"/>
  <c r="O56" i="36"/>
  <c r="N55" i="36"/>
  <c r="O55" i="36" s="1"/>
  <c r="N54" i="36"/>
  <c r="O54" i="36" s="1"/>
  <c r="N53" i="36"/>
  <c r="O53" i="36" s="1"/>
  <c r="N52" i="36"/>
  <c r="O52" i="36" s="1"/>
  <c r="N51" i="36"/>
  <c r="O51" i="36"/>
  <c r="N50" i="36"/>
  <c r="O50" i="36"/>
  <c r="N49" i="36"/>
  <c r="O49" i="36" s="1"/>
  <c r="N48" i="36"/>
  <c r="O48" i="36" s="1"/>
  <c r="N47" i="36"/>
  <c r="O47" i="36" s="1"/>
  <c r="N46" i="36"/>
  <c r="O46" i="36" s="1"/>
  <c r="N45" i="36"/>
  <c r="O45" i="36"/>
  <c r="N44" i="36"/>
  <c r="O44" i="36"/>
  <c r="M43" i="36"/>
  <c r="L43" i="36"/>
  <c r="K43" i="36"/>
  <c r="J43" i="36"/>
  <c r="I43" i="36"/>
  <c r="H43" i="36"/>
  <c r="G43" i="36"/>
  <c r="F43" i="36"/>
  <c r="E43" i="36"/>
  <c r="D43" i="36"/>
  <c r="N42" i="36"/>
  <c r="O42" i="36" s="1"/>
  <c r="N41" i="36"/>
  <c r="O41" i="36" s="1"/>
  <c r="N40" i="36"/>
  <c r="O40" i="36" s="1"/>
  <c r="N39" i="36"/>
  <c r="O39" i="36" s="1"/>
  <c r="N38" i="36"/>
  <c r="O38" i="36"/>
  <c r="N37" i="36"/>
  <c r="O37" i="36"/>
  <c r="N36" i="36"/>
  <c r="O36" i="36" s="1"/>
  <c r="N35" i="36"/>
  <c r="O35" i="36" s="1"/>
  <c r="N34" i="36"/>
  <c r="O34" i="36" s="1"/>
  <c r="N33" i="36"/>
  <c r="O33" i="36" s="1"/>
  <c r="N32" i="36"/>
  <c r="O32" i="36"/>
  <c r="N31" i="36"/>
  <c r="O31" i="36"/>
  <c r="N30" i="36"/>
  <c r="O30" i="36" s="1"/>
  <c r="N29" i="36"/>
  <c r="O29" i="36" s="1"/>
  <c r="N28" i="36"/>
  <c r="O28" i="36" s="1"/>
  <c r="M27" i="36"/>
  <c r="L27" i="36"/>
  <c r="K27" i="36"/>
  <c r="J27" i="36"/>
  <c r="I27" i="36"/>
  <c r="H27" i="36"/>
  <c r="N27" i="36" s="1"/>
  <c r="O27" i="36" s="1"/>
  <c r="G27" i="36"/>
  <c r="F27" i="36"/>
  <c r="E27" i="36"/>
  <c r="D27" i="36"/>
  <c r="N26" i="36"/>
  <c r="O26" i="36" s="1"/>
  <c r="N25" i="36"/>
  <c r="O25" i="36"/>
  <c r="N24" i="36"/>
  <c r="O24" i="36"/>
  <c r="N23" i="36"/>
  <c r="O23" i="36" s="1"/>
  <c r="N22" i="36"/>
  <c r="O22" i="36" s="1"/>
  <c r="N21" i="36"/>
  <c r="O21" i="36" s="1"/>
  <c r="N20" i="36"/>
  <c r="O20" i="36" s="1"/>
  <c r="N19" i="36"/>
  <c r="O19" i="36"/>
  <c r="N18" i="36"/>
  <c r="O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/>
  <c r="N14" i="36"/>
  <c r="O14" i="36" s="1"/>
  <c r="N13" i="36"/>
  <c r="O13" i="36" s="1"/>
  <c r="N12" i="36"/>
  <c r="O12" i="36"/>
  <c r="N11" i="36"/>
  <c r="O11" i="36"/>
  <c r="N10" i="36"/>
  <c r="O10" i="36" s="1"/>
  <c r="N9" i="36"/>
  <c r="O9" i="36"/>
  <c r="N8" i="36"/>
  <c r="O8" i="36" s="1"/>
  <c r="N7" i="36"/>
  <c r="O7" i="36"/>
  <c r="N6" i="36"/>
  <c r="O6" i="36" s="1"/>
  <c r="M5" i="36"/>
  <c r="M75" i="36" s="1"/>
  <c r="L5" i="36"/>
  <c r="K5" i="36"/>
  <c r="J5" i="36"/>
  <c r="J75" i="36" s="1"/>
  <c r="I5" i="36"/>
  <c r="H5" i="36"/>
  <c r="H75" i="36" s="1"/>
  <c r="G5" i="36"/>
  <c r="F5" i="36"/>
  <c r="E5" i="36"/>
  <c r="D5" i="36"/>
  <c r="D75" i="36" s="1"/>
  <c r="N80" i="35"/>
  <c r="O80" i="35"/>
  <c r="N79" i="35"/>
  <c r="O79" i="35" s="1"/>
  <c r="N78" i="35"/>
  <c r="O78" i="35" s="1"/>
  <c r="N77" i="35"/>
  <c r="O77" i="35" s="1"/>
  <c r="N76" i="35"/>
  <c r="O76" i="35" s="1"/>
  <c r="N75" i="35"/>
  <c r="O75" i="35" s="1"/>
  <c r="M74" i="35"/>
  <c r="L74" i="35"/>
  <c r="N74" i="35" s="1"/>
  <c r="O74" i="35" s="1"/>
  <c r="K74" i="35"/>
  <c r="J74" i="35"/>
  <c r="I74" i="35"/>
  <c r="H74" i="35"/>
  <c r="G74" i="35"/>
  <c r="F74" i="35"/>
  <c r="E74" i="35"/>
  <c r="D74" i="35"/>
  <c r="N73" i="35"/>
  <c r="O73" i="35" s="1"/>
  <c r="N72" i="35"/>
  <c r="O72" i="35" s="1"/>
  <c r="N71" i="35"/>
  <c r="O71" i="35" s="1"/>
  <c r="N70" i="35"/>
  <c r="O70" i="35" s="1"/>
  <c r="N69" i="35"/>
  <c r="O69" i="35" s="1"/>
  <c r="N68" i="35"/>
  <c r="O68" i="35" s="1"/>
  <c r="M67" i="35"/>
  <c r="L67" i="35"/>
  <c r="K67" i="35"/>
  <c r="K81" i="35" s="1"/>
  <c r="J67" i="35"/>
  <c r="I67" i="35"/>
  <c r="H67" i="35"/>
  <c r="G67" i="35"/>
  <c r="F67" i="35"/>
  <c r="E67" i="35"/>
  <c r="D67" i="35"/>
  <c r="N67" i="35" s="1"/>
  <c r="O67" i="35" s="1"/>
  <c r="N66" i="35"/>
  <c r="O66" i="35"/>
  <c r="N65" i="35"/>
  <c r="O65" i="35" s="1"/>
  <c r="N64" i="35"/>
  <c r="O64" i="35" s="1"/>
  <c r="M63" i="35"/>
  <c r="L63" i="35"/>
  <c r="K63" i="35"/>
  <c r="J63" i="35"/>
  <c r="I63" i="35"/>
  <c r="H63" i="35"/>
  <c r="G63" i="35"/>
  <c r="F63" i="35"/>
  <c r="N63" i="35" s="1"/>
  <c r="O63" i="35" s="1"/>
  <c r="E63" i="35"/>
  <c r="D63" i="35"/>
  <c r="N62" i="35"/>
  <c r="O62" i="35" s="1"/>
  <c r="N61" i="35"/>
  <c r="O61" i="35" s="1"/>
  <c r="N60" i="35"/>
  <c r="O60" i="35" s="1"/>
  <c r="N59" i="35"/>
  <c r="O59" i="35" s="1"/>
  <c r="N58" i="35"/>
  <c r="O58" i="35"/>
  <c r="N57" i="35"/>
  <c r="O57" i="35" s="1"/>
  <c r="N56" i="35"/>
  <c r="O56" i="35" s="1"/>
  <c r="N55" i="35"/>
  <c r="O55" i="35" s="1"/>
  <c r="N54" i="35"/>
  <c r="O54" i="35" s="1"/>
  <c r="N53" i="35"/>
  <c r="O53" i="35" s="1"/>
  <c r="N52" i="35"/>
  <c r="O52" i="35"/>
  <c r="N51" i="35"/>
  <c r="O51" i="35" s="1"/>
  <c r="M50" i="35"/>
  <c r="L50" i="35"/>
  <c r="K50" i="35"/>
  <c r="J50" i="35"/>
  <c r="I50" i="35"/>
  <c r="H50" i="35"/>
  <c r="G50" i="35"/>
  <c r="F50" i="35"/>
  <c r="E50" i="35"/>
  <c r="N50" i="35"/>
  <c r="O50" i="35" s="1"/>
  <c r="D50" i="35"/>
  <c r="N49" i="35"/>
  <c r="O49" i="35" s="1"/>
  <c r="N48" i="35"/>
  <c r="O48" i="35" s="1"/>
  <c r="N47" i="35"/>
  <c r="O47" i="35" s="1"/>
  <c r="N46" i="35"/>
  <c r="O46" i="35" s="1"/>
  <c r="N45" i="35"/>
  <c r="O45" i="35"/>
  <c r="N44" i="35"/>
  <c r="O44" i="35" s="1"/>
  <c r="N43" i="35"/>
  <c r="O43" i="35" s="1"/>
  <c r="N42" i="35"/>
  <c r="O42" i="35" s="1"/>
  <c r="N41" i="35"/>
  <c r="O41" i="35" s="1"/>
  <c r="N40" i="35"/>
  <c r="O40" i="35" s="1"/>
  <c r="N39" i="35"/>
  <c r="O39" i="35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/>
  <c r="N32" i="35"/>
  <c r="O32" i="35" s="1"/>
  <c r="N31" i="35"/>
  <c r="O31" i="35" s="1"/>
  <c r="N30" i="35"/>
  <c r="O30" i="35" s="1"/>
  <c r="N29" i="35"/>
  <c r="O29" i="35" s="1"/>
  <c r="N28" i="35"/>
  <c r="O28" i="35" s="1"/>
  <c r="M27" i="35"/>
  <c r="L27" i="35"/>
  <c r="N27" i="35" s="1"/>
  <c r="O27" i="35" s="1"/>
  <c r="K27" i="35"/>
  <c r="J27" i="35"/>
  <c r="I27" i="35"/>
  <c r="H27" i="35"/>
  <c r="G27" i="35"/>
  <c r="F27" i="35"/>
  <c r="E27" i="35"/>
  <c r="D27" i="35"/>
  <c r="N26" i="35"/>
  <c r="O26" i="35" s="1"/>
  <c r="N25" i="35"/>
  <c r="O25" i="35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N16" i="35" s="1"/>
  <c r="O16" i="35" s="1"/>
  <c r="E16" i="35"/>
  <c r="D16" i="35"/>
  <c r="N15" i="35"/>
  <c r="O15" i="35" s="1"/>
  <c r="N14" i="35"/>
  <c r="O14" i="35" s="1"/>
  <c r="N13" i="35"/>
  <c r="O13" i="35" s="1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L81" i="35" s="1"/>
  <c r="K5" i="35"/>
  <c r="J5" i="35"/>
  <c r="J81" i="35" s="1"/>
  <c r="I5" i="35"/>
  <c r="I81" i="35" s="1"/>
  <c r="H5" i="35"/>
  <c r="H81" i="35" s="1"/>
  <c r="G5" i="35"/>
  <c r="G81" i="35" s="1"/>
  <c r="F5" i="35"/>
  <c r="E5" i="35"/>
  <c r="E81" i="35" s="1"/>
  <c r="D5" i="35"/>
  <c r="N5" i="35" s="1"/>
  <c r="O5" i="35" s="1"/>
  <c r="N73" i="34"/>
  <c r="O73" i="34" s="1"/>
  <c r="N72" i="34"/>
  <c r="O72" i="34" s="1"/>
  <c r="N71" i="34"/>
  <c r="O71" i="34" s="1"/>
  <c r="M70" i="34"/>
  <c r="L70" i="34"/>
  <c r="K70" i="34"/>
  <c r="J70" i="34"/>
  <c r="N70" i="34" s="1"/>
  <c r="O70" i="34" s="1"/>
  <c r="I70" i="34"/>
  <c r="H70" i="34"/>
  <c r="G70" i="34"/>
  <c r="F70" i="34"/>
  <c r="E70" i="34"/>
  <c r="D70" i="34"/>
  <c r="N69" i="34"/>
  <c r="O69" i="34" s="1"/>
  <c r="N68" i="34"/>
  <c r="O68" i="34"/>
  <c r="N67" i="34"/>
  <c r="O67" i="34" s="1"/>
  <c r="N66" i="34"/>
  <c r="O66" i="34" s="1"/>
  <c r="N65" i="34"/>
  <c r="O65" i="34" s="1"/>
  <c r="N64" i="34"/>
  <c r="O64" i="34" s="1"/>
  <c r="M63" i="34"/>
  <c r="L63" i="34"/>
  <c r="K63" i="34"/>
  <c r="J63" i="34"/>
  <c r="J74" i="34" s="1"/>
  <c r="I63" i="34"/>
  <c r="H63" i="34"/>
  <c r="G63" i="34"/>
  <c r="F63" i="34"/>
  <c r="E63" i="34"/>
  <c r="D63" i="34"/>
  <c r="N62" i="34"/>
  <c r="O62" i="34" s="1"/>
  <c r="N61" i="34"/>
  <c r="O61" i="34" s="1"/>
  <c r="N60" i="34"/>
  <c r="O60" i="34"/>
  <c r="M59" i="34"/>
  <c r="L59" i="34"/>
  <c r="K59" i="34"/>
  <c r="J59" i="34"/>
  <c r="I59" i="34"/>
  <c r="H59" i="34"/>
  <c r="G59" i="34"/>
  <c r="F59" i="34"/>
  <c r="E59" i="34"/>
  <c r="D59" i="34"/>
  <c r="N59" i="34" s="1"/>
  <c r="O59" i="34" s="1"/>
  <c r="N58" i="34"/>
  <c r="O58" i="34" s="1"/>
  <c r="N57" i="34"/>
  <c r="O57" i="34" s="1"/>
  <c r="N56" i="34"/>
  <c r="O56" i="34" s="1"/>
  <c r="N55" i="34"/>
  <c r="O55" i="34" s="1"/>
  <c r="N54" i="34"/>
  <c r="O54" i="34"/>
  <c r="N53" i="34"/>
  <c r="O53" i="34"/>
  <c r="N52" i="34"/>
  <c r="O52" i="34" s="1"/>
  <c r="N51" i="34"/>
  <c r="O51" i="34" s="1"/>
  <c r="N50" i="34"/>
  <c r="O50" i="34"/>
  <c r="N49" i="34"/>
  <c r="O49" i="34" s="1"/>
  <c r="N48" i="34"/>
  <c r="O48" i="34" s="1"/>
  <c r="N47" i="34"/>
  <c r="O47" i="34"/>
  <c r="N46" i="34"/>
  <c r="O46" i="34" s="1"/>
  <c r="N45" i="34"/>
  <c r="O45" i="34" s="1"/>
  <c r="M44" i="34"/>
  <c r="L44" i="34"/>
  <c r="K44" i="34"/>
  <c r="J44" i="34"/>
  <c r="I44" i="34"/>
  <c r="H44" i="34"/>
  <c r="G44" i="34"/>
  <c r="F44" i="34"/>
  <c r="N44" i="34" s="1"/>
  <c r="O44" i="34" s="1"/>
  <c r="E44" i="34"/>
  <c r="D44" i="34"/>
  <c r="N43" i="34"/>
  <c r="O43" i="34" s="1"/>
  <c r="N42" i="34"/>
  <c r="O42" i="34" s="1"/>
  <c r="N41" i="34"/>
  <c r="O41" i="34" s="1"/>
  <c r="N40" i="34"/>
  <c r="O40" i="34" s="1"/>
  <c r="N39" i="34"/>
  <c r="O39" i="34"/>
  <c r="N38" i="34"/>
  <c r="O38" i="34" s="1"/>
  <c r="N37" i="34"/>
  <c r="O37" i="34" s="1"/>
  <c r="N36" i="34"/>
  <c r="O36" i="34" s="1"/>
  <c r="N35" i="34"/>
  <c r="O35" i="34" s="1"/>
  <c r="N34" i="34"/>
  <c r="O34" i="34" s="1"/>
  <c r="N33" i="34"/>
  <c r="O33" i="34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N22" i="34"/>
  <c r="O22" i="34" s="1"/>
  <c r="N21" i="34"/>
  <c r="O21" i="34" s="1"/>
  <c r="N20" i="34"/>
  <c r="O20" i="34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N17" i="34" s="1"/>
  <c r="O17" i="34" s="1"/>
  <c r="E17" i="34"/>
  <c r="D17" i="34"/>
  <c r="N16" i="34"/>
  <c r="O16" i="34" s="1"/>
  <c r="N15" i="34"/>
  <c r="O15" i="34" s="1"/>
  <c r="N14" i="34"/>
  <c r="O14" i="34" s="1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74" i="34"/>
  <c r="K5" i="34"/>
  <c r="K74" i="34" s="1"/>
  <c r="J5" i="34"/>
  <c r="I5" i="34"/>
  <c r="I74" i="34" s="1"/>
  <c r="H5" i="34"/>
  <c r="G5" i="34"/>
  <c r="F5" i="34"/>
  <c r="N5" i="34" s="1"/>
  <c r="O5" i="34" s="1"/>
  <c r="E5" i="34"/>
  <c r="E74" i="34" s="1"/>
  <c r="D5" i="34"/>
  <c r="D74" i="34" s="1"/>
  <c r="N70" i="33"/>
  <c r="O70" i="33" s="1"/>
  <c r="N71" i="33"/>
  <c r="O71" i="33" s="1"/>
  <c r="N72" i="33"/>
  <c r="O72" i="33" s="1"/>
  <c r="N55" i="33"/>
  <c r="O55" i="33" s="1"/>
  <c r="N46" i="33"/>
  <c r="O46" i="33" s="1"/>
  <c r="N47" i="33"/>
  <c r="O47" i="33" s="1"/>
  <c r="N48" i="33"/>
  <c r="O48" i="33" s="1"/>
  <c r="N49" i="33"/>
  <c r="O49" i="33" s="1"/>
  <c r="N50" i="33"/>
  <c r="O50" i="33" s="1"/>
  <c r="N51" i="33"/>
  <c r="O51" i="33" s="1"/>
  <c r="N52" i="33"/>
  <c r="O52" i="33" s="1"/>
  <c r="N53" i="33"/>
  <c r="O53" i="33" s="1"/>
  <c r="N54" i="33"/>
  <c r="O54" i="33" s="1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 s="1"/>
  <c r="N34" i="33"/>
  <c r="O34" i="33" s="1"/>
  <c r="N35" i="33"/>
  <c r="O35" i="33" s="1"/>
  <c r="N36" i="33"/>
  <c r="O36" i="33" s="1"/>
  <c r="N37" i="33"/>
  <c r="O37" i="33" s="1"/>
  <c r="N38" i="33"/>
  <c r="O38" i="33" s="1"/>
  <c r="N39" i="33"/>
  <c r="O39" i="33" s="1"/>
  <c r="N40" i="33"/>
  <c r="O40" i="33" s="1"/>
  <c r="N41" i="33"/>
  <c r="O41" i="33" s="1"/>
  <c r="N42" i="33"/>
  <c r="O42" i="33" s="1"/>
  <c r="N43" i="33"/>
  <c r="O43" i="33" s="1"/>
  <c r="N44" i="33"/>
  <c r="O44" i="33" s="1"/>
  <c r="E45" i="33"/>
  <c r="F45" i="33"/>
  <c r="G45" i="33"/>
  <c r="H45" i="33"/>
  <c r="I45" i="33"/>
  <c r="J45" i="33"/>
  <c r="K45" i="33"/>
  <c r="N45" i="33" s="1"/>
  <c r="O45" i="33" s="1"/>
  <c r="L45" i="33"/>
  <c r="M45" i="33"/>
  <c r="D45" i="33"/>
  <c r="E26" i="33"/>
  <c r="F26" i="33"/>
  <c r="G26" i="33"/>
  <c r="H26" i="33"/>
  <c r="I26" i="33"/>
  <c r="J26" i="33"/>
  <c r="K26" i="33"/>
  <c r="L26" i="33"/>
  <c r="M26" i="33"/>
  <c r="N26" i="33" s="1"/>
  <c r="O26" i="33" s="1"/>
  <c r="D26" i="33"/>
  <c r="E16" i="33"/>
  <c r="F16" i="33"/>
  <c r="G16" i="33"/>
  <c r="H16" i="33"/>
  <c r="I16" i="33"/>
  <c r="J16" i="33"/>
  <c r="K16" i="33"/>
  <c r="L16" i="33"/>
  <c r="M16" i="33"/>
  <c r="N16" i="33" s="1"/>
  <c r="O16" i="33" s="1"/>
  <c r="D16" i="33"/>
  <c r="E5" i="33"/>
  <c r="E73" i="33" s="1"/>
  <c r="F5" i="33"/>
  <c r="G5" i="33"/>
  <c r="G73" i="33" s="1"/>
  <c r="H5" i="33"/>
  <c r="I5" i="33"/>
  <c r="J5" i="33"/>
  <c r="K5" i="33"/>
  <c r="K73" i="33" s="1"/>
  <c r="L5" i="33"/>
  <c r="M5" i="33"/>
  <c r="D5" i="33"/>
  <c r="N5" i="33" s="1"/>
  <c r="O5" i="33" s="1"/>
  <c r="E68" i="33"/>
  <c r="F68" i="33"/>
  <c r="G68" i="33"/>
  <c r="H68" i="33"/>
  <c r="I68" i="33"/>
  <c r="J68" i="33"/>
  <c r="K68" i="33"/>
  <c r="L68" i="33"/>
  <c r="M68" i="33"/>
  <c r="D68" i="33"/>
  <c r="N69" i="33"/>
  <c r="O69" i="33"/>
  <c r="N63" i="33"/>
  <c r="O63" i="33"/>
  <c r="N64" i="33"/>
  <c r="O64" i="33" s="1"/>
  <c r="N65" i="33"/>
  <c r="O65" i="33" s="1"/>
  <c r="N66" i="33"/>
  <c r="O66" i="33" s="1"/>
  <c r="N67" i="33"/>
  <c r="O67" i="33" s="1"/>
  <c r="N62" i="33"/>
  <c r="O62" i="33"/>
  <c r="E61" i="33"/>
  <c r="F61" i="33"/>
  <c r="G61" i="33"/>
  <c r="H61" i="33"/>
  <c r="I61" i="33"/>
  <c r="J61" i="33"/>
  <c r="K61" i="33"/>
  <c r="L61" i="33"/>
  <c r="M61" i="33"/>
  <c r="D61" i="33"/>
  <c r="N61" i="33" s="1"/>
  <c r="O61" i="33" s="1"/>
  <c r="E57" i="33"/>
  <c r="F57" i="33"/>
  <c r="G57" i="33"/>
  <c r="H57" i="33"/>
  <c r="I57" i="33"/>
  <c r="J57" i="33"/>
  <c r="J73" i="33"/>
  <c r="K57" i="33"/>
  <c r="L57" i="33"/>
  <c r="M57" i="33"/>
  <c r="D57" i="33"/>
  <c r="N57" i="33" s="1"/>
  <c r="O57" i="33" s="1"/>
  <c r="N58" i="33"/>
  <c r="O58" i="33" s="1"/>
  <c r="N59" i="33"/>
  <c r="O59" i="33" s="1"/>
  <c r="N60" i="33"/>
  <c r="O60" i="33" s="1"/>
  <c r="N21" i="33"/>
  <c r="O21" i="33" s="1"/>
  <c r="N56" i="33"/>
  <c r="O56" i="33"/>
  <c r="N18" i="33"/>
  <c r="O18" i="33"/>
  <c r="N19" i="33"/>
  <c r="O19" i="33" s="1"/>
  <c r="N20" i="33"/>
  <c r="O20" i="33" s="1"/>
  <c r="N22" i="33"/>
  <c r="O22" i="33" s="1"/>
  <c r="N23" i="33"/>
  <c r="O23" i="33" s="1"/>
  <c r="N24" i="33"/>
  <c r="O24" i="33"/>
  <c r="N25" i="33"/>
  <c r="O25" i="33"/>
  <c r="N7" i="33"/>
  <c r="O7" i="33" s="1"/>
  <c r="N8" i="33"/>
  <c r="O8" i="33" s="1"/>
  <c r="N9" i="33"/>
  <c r="O9" i="33" s="1"/>
  <c r="N10" i="33"/>
  <c r="O10" i="33" s="1"/>
  <c r="N11" i="33"/>
  <c r="O11" i="33"/>
  <c r="N12" i="33"/>
  <c r="O12" i="33"/>
  <c r="N13" i="33"/>
  <c r="O13" i="33" s="1"/>
  <c r="N14" i="33"/>
  <c r="O14" i="33" s="1"/>
  <c r="N15" i="33"/>
  <c r="O15" i="33" s="1"/>
  <c r="N6" i="33"/>
  <c r="O6" i="33" s="1"/>
  <c r="N17" i="33"/>
  <c r="O17" i="33"/>
  <c r="L73" i="33"/>
  <c r="G74" i="34"/>
  <c r="D81" i="35"/>
  <c r="L75" i="36"/>
  <c r="K75" i="36"/>
  <c r="F75" i="36"/>
  <c r="O62" i="36"/>
  <c r="N16" i="36"/>
  <c r="O16" i="36"/>
  <c r="H72" i="37"/>
  <c r="F72" i="37"/>
  <c r="L72" i="37"/>
  <c r="N57" i="37"/>
  <c r="O57" i="37" s="1"/>
  <c r="N43" i="37"/>
  <c r="O43" i="37"/>
  <c r="N26" i="37"/>
  <c r="O26" i="37" s="1"/>
  <c r="D72" i="37"/>
  <c r="F73" i="38"/>
  <c r="H73" i="38"/>
  <c r="L73" i="38"/>
  <c r="J73" i="38"/>
  <c r="N55" i="38"/>
  <c r="O55" i="38" s="1"/>
  <c r="G73" i="38"/>
  <c r="N16" i="38"/>
  <c r="O16" i="38" s="1"/>
  <c r="I73" i="38"/>
  <c r="N69" i="38"/>
  <c r="O69" i="38"/>
  <c r="E73" i="38"/>
  <c r="N58" i="38"/>
  <c r="O58" i="38" s="1"/>
  <c r="N42" i="38"/>
  <c r="O42" i="38"/>
  <c r="N22" i="38"/>
  <c r="O22" i="38" s="1"/>
  <c r="D73" i="38"/>
  <c r="N73" i="38" s="1"/>
  <c r="O73" i="38" s="1"/>
  <c r="N5" i="38"/>
  <c r="O5" i="38"/>
  <c r="H68" i="39"/>
  <c r="L68" i="39"/>
  <c r="F68" i="39"/>
  <c r="J68" i="39"/>
  <c r="N16" i="39"/>
  <c r="O16" i="39" s="1"/>
  <c r="N51" i="39"/>
  <c r="O51" i="39"/>
  <c r="N63" i="39"/>
  <c r="O63" i="39" s="1"/>
  <c r="I68" i="39"/>
  <c r="N41" i="39"/>
  <c r="O41" i="39" s="1"/>
  <c r="D68" i="39"/>
  <c r="N68" i="39" s="1"/>
  <c r="O68" i="39" s="1"/>
  <c r="G72" i="37"/>
  <c r="N5" i="37"/>
  <c r="O5" i="37"/>
  <c r="H73" i="33"/>
  <c r="H74" i="34"/>
  <c r="N5" i="39"/>
  <c r="O5" i="39"/>
  <c r="E68" i="39"/>
  <c r="N16" i="37"/>
  <c r="O16" i="37"/>
  <c r="F73" i="33"/>
  <c r="M74" i="34"/>
  <c r="M81" i="35"/>
  <c r="N68" i="33"/>
  <c r="O68" i="33"/>
  <c r="I73" i="33"/>
  <c r="E75" i="36"/>
  <c r="I75" i="36"/>
  <c r="N26" i="39"/>
  <c r="O26" i="39" s="1"/>
  <c r="N67" i="37"/>
  <c r="O67" i="37"/>
  <c r="F68" i="40"/>
  <c r="G68" i="40"/>
  <c r="K68" i="40"/>
  <c r="H68" i="40"/>
  <c r="M68" i="40"/>
  <c r="N54" i="40"/>
  <c r="O54" i="40"/>
  <c r="J68" i="40"/>
  <c r="N61" i="40"/>
  <c r="O61" i="40"/>
  <c r="I68" i="40"/>
  <c r="N36" i="40"/>
  <c r="O36" i="40" s="1"/>
  <c r="N23" i="40"/>
  <c r="O23" i="40" s="1"/>
  <c r="E68" i="40"/>
  <c r="N16" i="40"/>
  <c r="O16" i="40" s="1"/>
  <c r="D68" i="40"/>
  <c r="N5" i="40"/>
  <c r="O5" i="40" s="1"/>
  <c r="L68" i="41"/>
  <c r="K68" i="41"/>
  <c r="M68" i="41"/>
  <c r="N53" i="41"/>
  <c r="O53" i="41"/>
  <c r="N63" i="41"/>
  <c r="O63" i="41" s="1"/>
  <c r="H68" i="41"/>
  <c r="G68" i="41"/>
  <c r="E68" i="41"/>
  <c r="N39" i="41"/>
  <c r="O39" i="41" s="1"/>
  <c r="I68" i="41"/>
  <c r="N22" i="41"/>
  <c r="O22" i="41"/>
  <c r="D68" i="41"/>
  <c r="N5" i="41"/>
  <c r="O5" i="41"/>
  <c r="K70" i="42"/>
  <c r="J70" i="42"/>
  <c r="M70" i="42"/>
  <c r="N17" i="42"/>
  <c r="O17" i="42" s="1"/>
  <c r="G70" i="42"/>
  <c r="H70" i="42"/>
  <c r="N54" i="42"/>
  <c r="O54" i="42"/>
  <c r="L70" i="42"/>
  <c r="N65" i="42"/>
  <c r="O65" i="42" s="1"/>
  <c r="N58" i="42"/>
  <c r="O58" i="42" s="1"/>
  <c r="F70" i="42"/>
  <c r="N40" i="42"/>
  <c r="O40" i="42" s="1"/>
  <c r="I70" i="42"/>
  <c r="D70" i="42"/>
  <c r="N70" i="42" s="1"/>
  <c r="O70" i="42" s="1"/>
  <c r="E70" i="42"/>
  <c r="N23" i="42"/>
  <c r="O23" i="42"/>
  <c r="N5" i="42"/>
  <c r="O5" i="42" s="1"/>
  <c r="K66" i="43"/>
  <c r="M66" i="43"/>
  <c r="J66" i="43"/>
  <c r="N50" i="43"/>
  <c r="O50" i="43"/>
  <c r="N16" i="43"/>
  <c r="O16" i="43" s="1"/>
  <c r="L66" i="43"/>
  <c r="N61" i="43"/>
  <c r="O61" i="43" s="1"/>
  <c r="N55" i="43"/>
  <c r="O55" i="43" s="1"/>
  <c r="H66" i="43"/>
  <c r="G66" i="43"/>
  <c r="E66" i="43"/>
  <c r="F66" i="43"/>
  <c r="N37" i="43"/>
  <c r="O37" i="43" s="1"/>
  <c r="I66" i="43"/>
  <c r="N22" i="43"/>
  <c r="O22" i="43"/>
  <c r="D66" i="43"/>
  <c r="N5" i="43"/>
  <c r="O5" i="43" s="1"/>
  <c r="N66" i="43"/>
  <c r="O66" i="43" s="1"/>
  <c r="N51" i="44"/>
  <c r="O51" i="44"/>
  <c r="J66" i="44"/>
  <c r="M66" i="44"/>
  <c r="N16" i="44"/>
  <c r="O16" i="44"/>
  <c r="N62" i="44"/>
  <c r="O62" i="44" s="1"/>
  <c r="K66" i="44"/>
  <c r="L66" i="44"/>
  <c r="N39" i="44"/>
  <c r="O39" i="44"/>
  <c r="I66" i="44"/>
  <c r="G66" i="44"/>
  <c r="E66" i="44"/>
  <c r="F66" i="44"/>
  <c r="H66" i="44"/>
  <c r="N22" i="44"/>
  <c r="O22" i="44"/>
  <c r="D66" i="44"/>
  <c r="N66" i="44" s="1"/>
  <c r="O66" i="44" s="1"/>
  <c r="N5" i="44"/>
  <c r="O5" i="44" s="1"/>
  <c r="L64" i="45"/>
  <c r="K64" i="45"/>
  <c r="N54" i="45"/>
  <c r="O54" i="45"/>
  <c r="J64" i="45"/>
  <c r="M64" i="45"/>
  <c r="N62" i="45"/>
  <c r="O62" i="45" s="1"/>
  <c r="N5" i="45"/>
  <c r="O5" i="45" s="1"/>
  <c r="F64" i="45"/>
  <c r="G64" i="45"/>
  <c r="H64" i="45"/>
  <c r="I64" i="45"/>
  <c r="E64" i="45"/>
  <c r="N43" i="45"/>
  <c r="O43" i="45" s="1"/>
  <c r="N25" i="45"/>
  <c r="O25" i="45" s="1"/>
  <c r="N16" i="45"/>
  <c r="O16" i="45" s="1"/>
  <c r="O58" i="46"/>
  <c r="P58" i="46"/>
  <c r="O54" i="46"/>
  <c r="P54" i="46" s="1"/>
  <c r="O50" i="46"/>
  <c r="P50" i="46" s="1"/>
  <c r="O40" i="46"/>
  <c r="P40" i="46" s="1"/>
  <c r="O25" i="46"/>
  <c r="P25" i="46" s="1"/>
  <c r="D61" i="46"/>
  <c r="O61" i="46" s="1"/>
  <c r="P61" i="46" s="1"/>
  <c r="J61" i="46"/>
  <c r="O16" i="46"/>
  <c r="P16" i="46" s="1"/>
  <c r="K61" i="46"/>
  <c r="L61" i="46"/>
  <c r="G61" i="46"/>
  <c r="M61" i="46"/>
  <c r="F61" i="46"/>
  <c r="I61" i="46"/>
  <c r="N61" i="46"/>
  <c r="E61" i="46"/>
  <c r="H61" i="46"/>
  <c r="O5" i="46"/>
  <c r="P5" i="46" s="1"/>
  <c r="O66" i="47" l="1"/>
  <c r="P66" i="47" s="1"/>
  <c r="D64" i="45"/>
  <c r="N64" i="45" s="1"/>
  <c r="O64" i="45" s="1"/>
  <c r="L68" i="40"/>
  <c r="N68" i="40" s="1"/>
  <c r="O68" i="40" s="1"/>
  <c r="N69" i="36"/>
  <c r="O69" i="36" s="1"/>
  <c r="F68" i="41"/>
  <c r="N68" i="41" s="1"/>
  <c r="O68" i="41" s="1"/>
  <c r="N63" i="34"/>
  <c r="O63" i="34" s="1"/>
  <c r="M72" i="37"/>
  <c r="N72" i="37" s="1"/>
  <c r="O72" i="37" s="1"/>
  <c r="M73" i="33"/>
  <c r="F81" i="35"/>
  <c r="N81" i="35" s="1"/>
  <c r="O81" i="35" s="1"/>
  <c r="F74" i="34"/>
  <c r="N74" i="34" s="1"/>
  <c r="O74" i="34" s="1"/>
  <c r="N5" i="36"/>
  <c r="O5" i="36" s="1"/>
  <c r="J68" i="41"/>
  <c r="D73" i="33"/>
  <c r="N73" i="33" s="1"/>
  <c r="O73" i="33" s="1"/>
  <c r="N43" i="36"/>
  <c r="O43" i="36" s="1"/>
</calcChain>
</file>

<file path=xl/sharedStrings.xml><?xml version="1.0" encoding="utf-8"?>
<sst xmlns="http://schemas.openxmlformats.org/spreadsheetml/2006/main" count="1373" uniqueCount="185">
  <si>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</si>
  <si>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</si>
  <si>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</si>
  <si>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</si>
  <si>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</si>
  <si>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</si>
  <si>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</si>
  <si>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</si>
  <si>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</si>
  <si>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</si>
  <si>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</si>
  <si>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</si>
  <si>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</si>
  <si>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</si>
  <si>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</si>
  <si>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</si>
  <si>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</si>
  <si>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</si>
  <si>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</si>
  <si>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</si>
  <si>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</si>
  <si>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</si>
  <si>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</si>
  <si>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</si>
  <si>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Commercial - Public Safety</t>
  </si>
  <si>
    <t>Impact Fees - Commercial - Physical Environment</t>
  </si>
  <si>
    <t>Impact Fees - Commercial - Transportation</t>
  </si>
  <si>
    <t>Impact Fees - Residential - Culture / Recreation</t>
  </si>
  <si>
    <t>Other Permits, Fees, and Special Assessments</t>
  </si>
  <si>
    <t>Federal Grant - Public Safety</t>
  </si>
  <si>
    <t>Intergovernmental Revenue</t>
  </si>
  <si>
    <t>State Grant - Public Safety</t>
  </si>
  <si>
    <t>Federal Grant - Physical Environment - Other Physical Environment</t>
  </si>
  <si>
    <t>State Grant - Physical Environment - Stormwater Management</t>
  </si>
  <si>
    <t>State Grant - Transportation - Other Transportation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</si>
  <si>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</si>
  <si>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</si>
  <si>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</si>
  <si>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</si>
  <si>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</si>
  <si>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</si>
  <si>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</si>
  <si>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Public Safety</t>
  </si>
  <si>
    <t>Grants from Other Local Units - Transportation</t>
  </si>
  <si>
    <t>Grants from Other Local Units - Human Services</t>
  </si>
  <si>
    <t>Grants from Other Local Units - Culture / Recreation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</si>
  <si>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</si>
  <si>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</si>
  <si>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</si>
  <si>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</si>
  <si>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</si>
  <si>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</si>
  <si>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</si>
  <si>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</si>
  <si>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</si>
  <si>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</si>
  <si>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</si>
  <si>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Fire Protection</t>
  </si>
  <si>
    <t>Physical Environment - Water Utility</t>
  </si>
  <si>
    <t>Physical Environment - Garbage / Solid Waste</t>
  </si>
  <si>
    <t>Physical Environment - Sewer / Wastewater Utility</t>
  </si>
  <si>
    <t>Culture / Recreation - Parks and Recreation</t>
  </si>
  <si>
    <t>Culture / Recreation - Special Events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</si>
  <si>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</si>
  <si>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</si>
  <si>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</si>
  <si>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</si>
  <si>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Traffic Court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</si>
  <si>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</si>
  <si>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</si>
  <si>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</si>
  <si>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</si>
  <si>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</si>
  <si>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</si>
  <si>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</si>
  <si>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</si>
  <si>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</si>
  <si>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</si>
  <si>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</si>
  <si>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</si>
  <si>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</si>
  <si>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</si>
  <si>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</si>
  <si>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</si>
  <si>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</si>
  <si>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</si>
  <si>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Contributions from Enterprise Operations</t>
  </si>
  <si>
    <t>South Daytona Revenues Reported by Account Code and Fund Type</t>
  </si>
  <si>
    <t>Local Fiscal Year Ended September 30, 2010</t>
  </si>
  <si>
    <t>Other General Taxes</t>
  </si>
  <si>
    <t>Impact Fees - Residential - Physical Environment</t>
  </si>
  <si>
    <t>Federal Grant - Physical Environment - Sewer / Wastewater</t>
  </si>
  <si>
    <t>Federal Grant - Other Federal Grants</t>
  </si>
  <si>
    <t>Grants from Other Local Units - Physical Environment</t>
  </si>
  <si>
    <t>Public Safety - Other Public Safety Charges and Fees</t>
  </si>
  <si>
    <t>Physical Environment - Water / Sewer Combination Utility</t>
  </si>
  <si>
    <t>Physical Environment - Other Physical Environment Charges</t>
  </si>
  <si>
    <t>Culture / Recreation - Cultural Services</t>
  </si>
  <si>
    <t>Court-Ordered Judgments and Fines - As Decided by County Court Criminal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</si>
  <si>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</si>
  <si>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</si>
  <si>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</si>
  <si>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Impact Fees - Residential - Transportation</t>
  </si>
  <si>
    <t>Federal Grant - Economic Environment</t>
  </si>
  <si>
    <t>Federal Grant - Human Services - Public Assistance</t>
  </si>
  <si>
    <t>State Grant - Transportation - Mass Transit</t>
  </si>
  <si>
    <t>Grants from Other Local Units - Other</t>
  </si>
  <si>
    <t>Proceeds - Installment Purchases and Capital Lease Proceeds</t>
  </si>
  <si>
    <t>Proceeds of General Capital Asset Dispositions - Compensation for Loss</t>
  </si>
  <si>
    <t>2011 Municipal Population:</t>
  </si>
  <si>
    <t>Local Fiscal Year Ended September 30, 2012</t>
  </si>
  <si>
    <t>Franchise Fee - Other</t>
  </si>
  <si>
    <t>Impact Fees - Residential - Public Safety</t>
  </si>
  <si>
    <t>Judgments and Fines - Other Court-Ordered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</si>
  <si>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</si>
  <si>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</si>
  <si>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</si>
  <si>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</si>
  <si>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Grant - Other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</si>
  <si>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</si>
  <si>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</si>
  <si>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</si>
  <si>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</si>
  <si>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</si>
  <si>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Sales - Disposition of Fixed Assets</t>
  </si>
  <si>
    <t>Proprietary Non-Operating - Other Grants and Donations</t>
  </si>
  <si>
    <t>2013 Municipal Population:</t>
  </si>
  <si>
    <t>Local Fiscal Year Ended September 30, 2008</t>
  </si>
  <si>
    <t>Permits and Franchise Fees</t>
  </si>
  <si>
    <t>Other Permits and Fees</t>
  </si>
  <si>
    <t>State Grant - Economic Environment</t>
  </si>
  <si>
    <t>State Shared Revenues - General Gov't - Insurance License Tax</t>
  </si>
  <si>
    <t>Impact Fees - Public Safety</t>
  </si>
  <si>
    <t>Impact Fees - Physical Environment</t>
  </si>
  <si>
    <t>Impact Fees - Transportation</t>
  </si>
  <si>
    <t>Impact Fees - Culture / Recreation</t>
  </si>
  <si>
    <t>2008 Municipal Population:</t>
  </si>
  <si>
    <t>Local Fiscal Year Ended September 30, 2014</t>
  </si>
  <si>
    <t>State Grant - Physical Environment - Other Physical Environment</t>
  </si>
  <si>
    <t>Court-Ordered Judgments and Fines - Other Court-Ordered</t>
  </si>
  <si>
    <t>Sales - Sale of Surplus Materials and Scrap</t>
  </si>
  <si>
    <t>2014 Municipal Population:</t>
  </si>
  <si>
    <t>Local Fiscal Year Ended September 30, 2015</t>
  </si>
  <si>
    <t>Federal Fines and Forfeits</t>
  </si>
  <si>
    <t>Other Miscellaneous Revenues - Settlements</t>
  </si>
  <si>
    <t>Proprietary Non-Operating - State Grants and Donations</t>
  </si>
  <si>
    <t>Proprietary Non-Operating - Capital Contributions from Private Source</t>
  </si>
  <si>
    <t>2015 Municipal Population:</t>
  </si>
  <si>
    <t>Local Fiscal Year Ended September 30, 2016</t>
  </si>
  <si>
    <t>Federal Grant - Transportation - Other Transportation</t>
  </si>
  <si>
    <t>2016 Municipal Population:</t>
  </si>
  <si>
    <t>Local Fiscal Year Ended September 30, 2017</t>
  </si>
  <si>
    <t>Utility Service Tax - Other</t>
  </si>
  <si>
    <t>State Shared Revenues - Public Safety - Emergency Management Assistance</t>
  </si>
  <si>
    <t>2017 Municipal Population:</t>
  </si>
  <si>
    <t>Local Fiscal Year Ended September 30, 2018</t>
  </si>
  <si>
    <t>Court-Ordered Judgments and Fines - As Decided by County Court Civil</t>
  </si>
  <si>
    <t>2018 Municipal Population:</t>
  </si>
  <si>
    <t>Local Fiscal Year Ended September 30, 2019</t>
  </si>
  <si>
    <t>2019 Municipal Population:</t>
  </si>
  <si>
    <t>Local Fiscal Year Ended September 30, 2020</t>
  </si>
  <si>
    <t>State Shared Revenues - Other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</si>
  <si>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</si>
  <si>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</si>
  <si>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</si>
  <si>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</si>
  <si>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</si>
  <si>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</si>
  <si>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</si>
  <si>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</si>
  <si>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</si>
  <si>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</si>
  <si>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</si>
  <si>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</si>
  <si>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</si>
  <si>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</si>
  <si>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</si>
  <si>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</si>
  <si>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Other Fees and Special Assessments</t>
  </si>
  <si>
    <t>Federal Grant - American Rescue Plan Act Funds</t>
  </si>
  <si>
    <t>Federal Grant - Culture / Recreation</t>
  </si>
  <si>
    <t>2022 Municipal Population:</t>
  </si>
  <si>
    <t>Local Fiscal Year Ended September 30, 2023</t>
  </si>
  <si>
    <t>State Grant - Physical Environment - Sewer / Wastewater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</si>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</sst>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79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8"/>
      <c r="M3" s="69"/>
      <c r="N3" s="36"/>
      <c r="O3" s="37"/>
      <c r="P3" s="70" t="s">
        <v>164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165</v>
      </c>
      <c r="N4" s="35" t="s">
        <v>10</v>
      </c>
      <c r="O4" s="35" t="s">
        <v>166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167</v>
      </c>
      <c r="B5" s="26"/>
      <c r="C5" s="26"/>
      <c r="D5" s="27">
        <f>SUM(D6:D15)</f>
        <v>6721416</v>
      </c>
      <c r="E5" s="27">
        <f>SUM(E6:E15)</f>
        <v>3401253</v>
      </c>
      <c r="F5" s="27">
        <f>SUM(F6:F15)</f>
        <v>0</v>
      </c>
      <c r="G5" s="27">
        <f>SUM(G6:G15)</f>
        <v>0</v>
      </c>
      <c r="H5" s="27">
        <f>SUM(H6:H15)</f>
        <v>0</v>
      </c>
      <c r="I5" s="27">
        <f>SUM(I6:I15)</f>
        <v>0</v>
      </c>
      <c r="J5" s="27">
        <f>SUM(J6:J15)</f>
        <v>0</v>
      </c>
      <c r="K5" s="27">
        <f>SUM(K6:K15)</f>
        <v>0</v>
      </c>
      <c r="L5" s="27">
        <f>SUM(L6:L15)</f>
        <v>0</v>
      </c>
      <c r="M5" s="27">
        <f>SUM(M6:M15)</f>
        <v>0</v>
      </c>
      <c r="N5" s="27">
        <f>SUM(N6:N15)</f>
        <v>0</v>
      </c>
      <c r="O5" s="28">
        <f>SUM(D5:N5)</f>
        <v>10122669</v>
      </c>
      <c r="P5" s="33">
        <f>(O5/P$71)</f>
        <v>752.67075619005129</v>
      </c>
      <c r="Q5" s="6"/>
    </row>
    <row r="6" spans="1:134">
      <c r="A6" s="12"/>
      <c r="B6" s="25">
        <v>311</v>
      </c>
      <c r="C6" s="20" t="s">
        <v>3</v>
      </c>
      <c r="D6" s="46">
        <v>4592705</v>
      </c>
      <c r="E6" s="46">
        <v>3078221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7670926</v>
      </c>
      <c r="P6" s="47">
        <f>(O6/P$71)</f>
        <v>570.37147743326636</v>
      </c>
      <c r="Q6" s="9"/>
    </row>
    <row r="7" spans="1:134">
      <c r="A7" s="12"/>
      <c r="B7" s="25">
        <v>312.41000000000003</v>
      </c>
      <c r="C7" s="20" t="s">
        <v>168</v>
      </c>
      <c r="D7" s="46">
        <v>0</v>
      </c>
      <c r="E7" s="46">
        <v>187827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0">SUM(D7:N7)</f>
        <v>187827</v>
      </c>
      <c r="P7" s="47">
        <f>(O7/P$71)</f>
        <v>13.965871068480928</v>
      </c>
      <c r="Q7" s="9"/>
    </row>
    <row r="8" spans="1:134">
      <c r="A8" s="12"/>
      <c r="B8" s="25">
        <v>312.43</v>
      </c>
      <c r="C8" s="20" t="s">
        <v>169</v>
      </c>
      <c r="D8" s="46">
        <v>0</v>
      </c>
      <c r="E8" s="46">
        <v>135205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135205</v>
      </c>
      <c r="P8" s="47">
        <f>(O8/P$71)</f>
        <v>10.053163804000297</v>
      </c>
      <c r="Q8" s="9"/>
    </row>
    <row r="9" spans="1:134">
      <c r="A9" s="12"/>
      <c r="B9" s="25">
        <v>314.10000000000002</v>
      </c>
      <c r="C9" s="20" t="s">
        <v>13</v>
      </c>
      <c r="D9" s="46">
        <v>1164615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1164615</v>
      </c>
      <c r="P9" s="47">
        <f>(O9/P$71)</f>
        <v>86.594914120008923</v>
      </c>
      <c r="Q9" s="9"/>
    </row>
    <row r="10" spans="1:134">
      <c r="A10" s="12"/>
      <c r="B10" s="25">
        <v>314.3</v>
      </c>
      <c r="C10" s="20" t="s">
        <v>14</v>
      </c>
      <c r="D10" s="46">
        <v>294742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294742</v>
      </c>
      <c r="P10" s="47">
        <f>(O10/P$71)</f>
        <v>21.915532753364563</v>
      </c>
      <c r="Q10" s="9"/>
    </row>
    <row r="11" spans="1:134">
      <c r="A11" s="12"/>
      <c r="B11" s="25">
        <v>314.39999999999998</v>
      </c>
      <c r="C11" s="20" t="s">
        <v>15</v>
      </c>
      <c r="D11" s="46">
        <v>12093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12093</v>
      </c>
      <c r="P11" s="47">
        <f>(O11/P$71)</f>
        <v>0.89917465982600941</v>
      </c>
      <c r="Q11" s="9"/>
    </row>
    <row r="12" spans="1:134">
      <c r="A12" s="12"/>
      <c r="B12" s="25">
        <v>314.7</v>
      </c>
      <c r="C12" s="20" t="s">
        <v>16</v>
      </c>
      <c r="D12" s="46">
        <v>2220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2220</v>
      </c>
      <c r="P12" s="47">
        <f>(O12/P$71)</f>
        <v>0.16506803479812626</v>
      </c>
      <c r="Q12" s="9"/>
    </row>
    <row r="13" spans="1:134">
      <c r="A13" s="12"/>
      <c r="B13" s="25">
        <v>314.8</v>
      </c>
      <c r="C13" s="20" t="s">
        <v>17</v>
      </c>
      <c r="D13" s="46">
        <v>12501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12501</v>
      </c>
      <c r="P13" s="47">
        <f>(O13/P$71)</f>
        <v>0.92951148784296234</v>
      </c>
      <c r="Q13" s="9"/>
    </row>
    <row r="14" spans="1:134">
      <c r="A14" s="12"/>
      <c r="B14" s="25">
        <v>315.10000000000002</v>
      </c>
      <c r="C14" s="20" t="s">
        <v>170</v>
      </c>
      <c r="D14" s="46">
        <v>452473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0"/>
        <v>452473</v>
      </c>
      <c r="P14" s="47">
        <f>(O14/P$71)</f>
        <v>33.643616625771436</v>
      </c>
      <c r="Q14" s="9"/>
    </row>
    <row r="15" spans="1:134">
      <c r="A15" s="12"/>
      <c r="B15" s="25">
        <v>316</v>
      </c>
      <c r="C15" s="20" t="s">
        <v>117</v>
      </c>
      <c r="D15" s="46">
        <v>190067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0"/>
        <v>190067</v>
      </c>
      <c r="P15" s="47">
        <f>(O15/P$71)</f>
        <v>14.132426202691651</v>
      </c>
      <c r="Q15" s="9"/>
    </row>
    <row r="16" spans="1:134" ht="15.75">
      <c r="A16" s="29" t="s">
        <v>20</v>
      </c>
      <c r="B16" s="30"/>
      <c r="C16" s="31"/>
      <c r="D16" s="32">
        <f>SUM(D17:D25)</f>
        <v>1446289</v>
      </c>
      <c r="E16" s="32">
        <f>SUM(E17:E25)</f>
        <v>8520</v>
      </c>
      <c r="F16" s="32">
        <f>SUM(F17:F25)</f>
        <v>0</v>
      </c>
      <c r="G16" s="32">
        <f>SUM(G17:G25)</f>
        <v>0</v>
      </c>
      <c r="H16" s="32">
        <f>SUM(H17:H25)</f>
        <v>0</v>
      </c>
      <c r="I16" s="32">
        <f>SUM(I17:I25)</f>
        <v>33091</v>
      </c>
      <c r="J16" s="32">
        <f>SUM(J17:J25)</f>
        <v>0</v>
      </c>
      <c r="K16" s="32">
        <f>SUM(K17:K25)</f>
        <v>0</v>
      </c>
      <c r="L16" s="32">
        <f>SUM(L17:L25)</f>
        <v>0</v>
      </c>
      <c r="M16" s="32">
        <f>SUM(M17:M25)</f>
        <v>0</v>
      </c>
      <c r="N16" s="32">
        <f>SUM(N17:N25)</f>
        <v>0</v>
      </c>
      <c r="O16" s="44">
        <f>SUM(D16:N16)</f>
        <v>1487900</v>
      </c>
      <c r="P16" s="45">
        <f>(O16/P$71)</f>
        <v>110.63276080005949</v>
      </c>
      <c r="Q16" s="10"/>
    </row>
    <row r="17" spans="1:17">
      <c r="A17" s="12"/>
      <c r="B17" s="25">
        <v>322</v>
      </c>
      <c r="C17" s="20" t="s">
        <v>171</v>
      </c>
      <c r="D17" s="46">
        <v>427062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427062</v>
      </c>
      <c r="P17" s="47">
        <f>(O17/P$71)</f>
        <v>31.754182467097927</v>
      </c>
      <c r="Q17" s="9"/>
    </row>
    <row r="18" spans="1:17">
      <c r="A18" s="12"/>
      <c r="B18" s="25">
        <v>323.10000000000002</v>
      </c>
      <c r="C18" s="20" t="s">
        <v>21</v>
      </c>
      <c r="D18" s="46">
        <v>886131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5" si="1">SUM(D18:N18)</f>
        <v>886131</v>
      </c>
      <c r="P18" s="47">
        <f>(O18/P$71)</f>
        <v>65.888244479143424</v>
      </c>
      <c r="Q18" s="9"/>
    </row>
    <row r="19" spans="1:17">
      <c r="A19" s="12"/>
      <c r="B19" s="25">
        <v>323.39999999999998</v>
      </c>
      <c r="C19" s="20" t="s">
        <v>22</v>
      </c>
      <c r="D19" s="46">
        <v>10847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10847</v>
      </c>
      <c r="P19" s="47">
        <f>(O19/P$71)</f>
        <v>0.80652836642129522</v>
      </c>
      <c r="Q19" s="9"/>
    </row>
    <row r="20" spans="1:17">
      <c r="A20" s="12"/>
      <c r="B20" s="25">
        <v>323.7</v>
      </c>
      <c r="C20" s="20" t="s">
        <v>23</v>
      </c>
      <c r="D20" s="46">
        <v>85118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85118</v>
      </c>
      <c r="P20" s="47">
        <f>(O20/P$71)</f>
        <v>6.328946390066176</v>
      </c>
      <c r="Q20" s="9"/>
    </row>
    <row r="21" spans="1:17">
      <c r="A21" s="12"/>
      <c r="B21" s="25">
        <v>324.11</v>
      </c>
      <c r="C21" s="20" t="s">
        <v>112</v>
      </c>
      <c r="D21" s="46">
        <v>19411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19411</v>
      </c>
      <c r="P21" s="47">
        <f>(O21/P$71)</f>
        <v>1.4433043348947878</v>
      </c>
      <c r="Q21" s="9"/>
    </row>
    <row r="22" spans="1:17">
      <c r="A22" s="12"/>
      <c r="B22" s="25">
        <v>324.20999999999998</v>
      </c>
      <c r="C22" s="20" t="s">
        <v>90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33091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33091</v>
      </c>
      <c r="P22" s="47">
        <f>(O22/P$71)</f>
        <v>2.4604803331102683</v>
      </c>
      <c r="Q22" s="9"/>
    </row>
    <row r="23" spans="1:17">
      <c r="A23" s="12"/>
      <c r="B23" s="25">
        <v>324.31</v>
      </c>
      <c r="C23" s="20" t="s">
        <v>102</v>
      </c>
      <c r="D23" s="46">
        <v>0</v>
      </c>
      <c r="E23" s="46">
        <v>8520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8520</v>
      </c>
      <c r="P23" s="47">
        <f>(O23/P$71)</f>
        <v>0.63350434976578185</v>
      </c>
      <c r="Q23" s="9"/>
    </row>
    <row r="24" spans="1:17">
      <c r="A24" s="12"/>
      <c r="B24" s="25">
        <v>324.61</v>
      </c>
      <c r="C24" s="20" t="s">
        <v>27</v>
      </c>
      <c r="D24" s="46">
        <v>16144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16144</v>
      </c>
      <c r="P24" s="47">
        <f>(O24/P$71)</f>
        <v>1.2003866458472749</v>
      </c>
      <c r="Q24" s="9"/>
    </row>
    <row r="25" spans="1:17">
      <c r="A25" s="12"/>
      <c r="B25" s="25">
        <v>329.5</v>
      </c>
      <c r="C25" s="20" t="s">
        <v>178</v>
      </c>
      <c r="D25" s="46">
        <v>1576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1576</v>
      </c>
      <c r="P25" s="47">
        <f>(O25/P$71)</f>
        <v>0.11718343371254368</v>
      </c>
      <c r="Q25" s="9"/>
    </row>
    <row r="26" spans="1:17" ht="15.75">
      <c r="A26" s="29" t="s">
        <v>173</v>
      </c>
      <c r="B26" s="30"/>
      <c r="C26" s="31"/>
      <c r="D26" s="32">
        <f>SUM(D27:D45)</f>
        <v>4519641</v>
      </c>
      <c r="E26" s="32">
        <f>SUM(E27:E45)</f>
        <v>630690</v>
      </c>
      <c r="F26" s="32">
        <f>SUM(F27:F45)</f>
        <v>0</v>
      </c>
      <c r="G26" s="32">
        <f>SUM(G27:G45)</f>
        <v>171466</v>
      </c>
      <c r="H26" s="32">
        <f>SUM(H27:H45)</f>
        <v>0</v>
      </c>
      <c r="I26" s="32">
        <f>SUM(I27:I45)</f>
        <v>456561</v>
      </c>
      <c r="J26" s="32">
        <f>SUM(J27:J45)</f>
        <v>0</v>
      </c>
      <c r="K26" s="32">
        <f>SUM(K27:K45)</f>
        <v>0</v>
      </c>
      <c r="L26" s="32">
        <f>SUM(L27:L45)</f>
        <v>0</v>
      </c>
      <c r="M26" s="32">
        <f>SUM(M27:M45)</f>
        <v>0</v>
      </c>
      <c r="N26" s="32">
        <f>SUM(N27:N45)</f>
        <v>0</v>
      </c>
      <c r="O26" s="44">
        <f>SUM(D26:N26)</f>
        <v>5778358</v>
      </c>
      <c r="P26" s="45">
        <f>(O26/P$71)</f>
        <v>429.64963937839246</v>
      </c>
      <c r="Q26" s="10"/>
    </row>
    <row r="27" spans="1:17">
      <c r="A27" s="12"/>
      <c r="B27" s="25">
        <v>331.49</v>
      </c>
      <c r="C27" s="20" t="s">
        <v>149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377793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8" si="2">SUM(D27:N27)</f>
        <v>377793</v>
      </c>
      <c r="P27" s="47">
        <f>(O27/P$71)</f>
        <v>28.090787419138969</v>
      </c>
      <c r="Q27" s="9"/>
    </row>
    <row r="28" spans="1:17">
      <c r="A28" s="12"/>
      <c r="B28" s="25">
        <v>331.5</v>
      </c>
      <c r="C28" s="20" t="s">
        <v>103</v>
      </c>
      <c r="D28" s="46">
        <v>2048340</v>
      </c>
      <c r="E28" s="46">
        <v>94767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2143107</v>
      </c>
      <c r="P28" s="47">
        <f>(O28/P$71)</f>
        <v>159.35065804149008</v>
      </c>
      <c r="Q28" s="9"/>
    </row>
    <row r="29" spans="1:17">
      <c r="A29" s="12"/>
      <c r="B29" s="25">
        <v>331.7</v>
      </c>
      <c r="C29" s="20" t="s">
        <v>180</v>
      </c>
      <c r="D29" s="46">
        <v>0</v>
      </c>
      <c r="E29" s="46">
        <v>34001</v>
      </c>
      <c r="F29" s="46">
        <v>0</v>
      </c>
      <c r="G29" s="46">
        <v>51790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85791</v>
      </c>
      <c r="P29" s="47">
        <f>(O29/P$71)</f>
        <v>6.3789872853000222</v>
      </c>
      <c r="Q29" s="9"/>
    </row>
    <row r="30" spans="1:17">
      <c r="A30" s="12"/>
      <c r="B30" s="25">
        <v>334.2</v>
      </c>
      <c r="C30" s="20" t="s">
        <v>31</v>
      </c>
      <c r="D30" s="46">
        <v>5176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5176</v>
      </c>
      <c r="P30" s="47">
        <f>(O30/P$71)</f>
        <v>0.38486132797977546</v>
      </c>
      <c r="Q30" s="9"/>
    </row>
    <row r="31" spans="1:17">
      <c r="A31" s="12"/>
      <c r="B31" s="25">
        <v>334.35</v>
      </c>
      <c r="C31" s="20" t="s">
        <v>183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57780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57780</v>
      </c>
      <c r="P31" s="47">
        <f>(O31/P$71)</f>
        <v>4.2962302029890695</v>
      </c>
      <c r="Q31" s="9"/>
    </row>
    <row r="32" spans="1:17">
      <c r="A32" s="12"/>
      <c r="B32" s="25">
        <v>334.39</v>
      </c>
      <c r="C32" s="20" t="s">
        <v>138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20988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20988</v>
      </c>
      <c r="P32" s="47">
        <f>(O32/P$71)</f>
        <v>1.5605621235779612</v>
      </c>
      <c r="Q32" s="9"/>
    </row>
    <row r="33" spans="1:17">
      <c r="A33" s="12"/>
      <c r="B33" s="25">
        <v>334.5</v>
      </c>
      <c r="C33" s="20" t="s">
        <v>130</v>
      </c>
      <c r="D33" s="46">
        <v>23074</v>
      </c>
      <c r="E33" s="46">
        <v>377657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400731</v>
      </c>
      <c r="P33" s="47">
        <f>(O33/P$71)</f>
        <v>29.796341735445015</v>
      </c>
      <c r="Q33" s="9"/>
    </row>
    <row r="34" spans="1:17">
      <c r="A34" s="12"/>
      <c r="B34" s="25">
        <v>335.125</v>
      </c>
      <c r="C34" s="20" t="s">
        <v>174</v>
      </c>
      <c r="D34" s="46">
        <v>572471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572471</v>
      </c>
      <c r="P34" s="47">
        <f>(O34/P$71)</f>
        <v>42.566064391404566</v>
      </c>
      <c r="Q34" s="9"/>
    </row>
    <row r="35" spans="1:17">
      <c r="A35" s="12"/>
      <c r="B35" s="25">
        <v>335.14</v>
      </c>
      <c r="C35" s="20" t="s">
        <v>120</v>
      </c>
      <c r="D35" s="46">
        <v>18140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18140</v>
      </c>
      <c r="P35" s="47">
        <f>(O35/P$71)</f>
        <v>1.3487991672243289</v>
      </c>
      <c r="Q35" s="9"/>
    </row>
    <row r="36" spans="1:17">
      <c r="A36" s="12"/>
      <c r="B36" s="25">
        <v>335.15</v>
      </c>
      <c r="C36" s="20" t="s">
        <v>121</v>
      </c>
      <c r="D36" s="46">
        <v>14107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2"/>
        <v>14107</v>
      </c>
      <c r="P36" s="47">
        <f>(O36/P$71)</f>
        <v>1.0489255706743996</v>
      </c>
      <c r="Q36" s="9"/>
    </row>
    <row r="37" spans="1:17">
      <c r="A37" s="12"/>
      <c r="B37" s="25">
        <v>335.18</v>
      </c>
      <c r="C37" s="20" t="s">
        <v>175</v>
      </c>
      <c r="D37" s="46">
        <v>918016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2"/>
        <v>918016</v>
      </c>
      <c r="P37" s="47">
        <f>(O37/P$71)</f>
        <v>68.25905271767418</v>
      </c>
      <c r="Q37" s="9"/>
    </row>
    <row r="38" spans="1:17">
      <c r="A38" s="12"/>
      <c r="B38" s="25">
        <v>335.23</v>
      </c>
      <c r="C38" s="20" t="s">
        <v>153</v>
      </c>
      <c r="D38" s="46">
        <v>3713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2"/>
        <v>3713</v>
      </c>
      <c r="P38" s="47">
        <f>(O38/P$71)</f>
        <v>0.27608000594839766</v>
      </c>
      <c r="Q38" s="9"/>
    </row>
    <row r="39" spans="1:17">
      <c r="A39" s="12"/>
      <c r="B39" s="25">
        <v>335.48</v>
      </c>
      <c r="C39" s="20" t="s">
        <v>41</v>
      </c>
      <c r="D39" s="46">
        <v>0</v>
      </c>
      <c r="E39" s="46">
        <v>124265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3" si="3">SUM(D39:N39)</f>
        <v>124265</v>
      </c>
      <c r="P39" s="47">
        <f>(O39/P$71)</f>
        <v>9.2397204253104324</v>
      </c>
      <c r="Q39" s="9"/>
    </row>
    <row r="40" spans="1:17">
      <c r="A40" s="12"/>
      <c r="B40" s="25">
        <v>335.9</v>
      </c>
      <c r="C40" s="20" t="s">
        <v>161</v>
      </c>
      <c r="D40" s="46">
        <v>955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3"/>
        <v>955</v>
      </c>
      <c r="P40" s="47">
        <f>(O40/P$71)</f>
        <v>7.1008996951446204E-2</v>
      </c>
      <c r="Q40" s="9"/>
    </row>
    <row r="41" spans="1:17">
      <c r="A41" s="12"/>
      <c r="B41" s="25">
        <v>337.2</v>
      </c>
      <c r="C41" s="20" t="s">
        <v>42</v>
      </c>
      <c r="D41" s="46">
        <v>30795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3"/>
        <v>30795</v>
      </c>
      <c r="P41" s="47">
        <f>(O41/P$71)</f>
        <v>2.2897613205442782</v>
      </c>
      <c r="Q41" s="9"/>
    </row>
    <row r="42" spans="1:17">
      <c r="A42" s="12"/>
      <c r="B42" s="25">
        <v>337.4</v>
      </c>
      <c r="C42" s="20" t="s">
        <v>43</v>
      </c>
      <c r="D42" s="46">
        <v>60600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3"/>
        <v>60600</v>
      </c>
      <c r="P42" s="47">
        <f>(O42/P$71)</f>
        <v>4.5059112201650677</v>
      </c>
      <c r="Q42" s="9"/>
    </row>
    <row r="43" spans="1:17">
      <c r="A43" s="12"/>
      <c r="B43" s="25">
        <v>337.7</v>
      </c>
      <c r="C43" s="20" t="s">
        <v>45</v>
      </c>
      <c r="D43" s="46">
        <v>0</v>
      </c>
      <c r="E43" s="46">
        <v>0</v>
      </c>
      <c r="F43" s="46">
        <v>0</v>
      </c>
      <c r="G43" s="46">
        <v>119676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3"/>
        <v>119676</v>
      </c>
      <c r="P43" s="47">
        <f>(O43/P$71)</f>
        <v>8.8985054650903415</v>
      </c>
      <c r="Q43" s="9"/>
    </row>
    <row r="44" spans="1:17">
      <c r="A44" s="12"/>
      <c r="B44" s="25">
        <v>338</v>
      </c>
      <c r="C44" s="20" t="s">
        <v>46</v>
      </c>
      <c r="D44" s="46">
        <v>12134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12134</v>
      </c>
      <c r="P44" s="47">
        <f>(O44/P$71)</f>
        <v>0.90222321362183067</v>
      </c>
      <c r="Q44" s="9"/>
    </row>
    <row r="45" spans="1:17">
      <c r="A45" s="12"/>
      <c r="B45" s="25">
        <v>339</v>
      </c>
      <c r="C45" s="20" t="s">
        <v>47</v>
      </c>
      <c r="D45" s="46">
        <v>812120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812120</v>
      </c>
      <c r="P45" s="47">
        <f>(O45/P$71)</f>
        <v>60.385158747862292</v>
      </c>
      <c r="Q45" s="9"/>
    </row>
    <row r="46" spans="1:17" ht="15.75">
      <c r="A46" s="29" t="s">
        <v>52</v>
      </c>
      <c r="B46" s="30"/>
      <c r="C46" s="31"/>
      <c r="D46" s="32">
        <f>SUM(D47:D56)</f>
        <v>149197</v>
      </c>
      <c r="E46" s="32">
        <f>SUM(E47:E56)</f>
        <v>0</v>
      </c>
      <c r="F46" s="32">
        <f>SUM(F47:F56)</f>
        <v>0</v>
      </c>
      <c r="G46" s="32">
        <f>SUM(G47:G56)</f>
        <v>0</v>
      </c>
      <c r="H46" s="32">
        <f>SUM(H47:H56)</f>
        <v>0</v>
      </c>
      <c r="I46" s="32">
        <f>SUM(I47:I56)</f>
        <v>11518658</v>
      </c>
      <c r="J46" s="32">
        <f>SUM(J47:J56)</f>
        <v>0</v>
      </c>
      <c r="K46" s="32">
        <f>SUM(K47:K56)</f>
        <v>0</v>
      </c>
      <c r="L46" s="32">
        <f>SUM(L47:L56)</f>
        <v>0</v>
      </c>
      <c r="M46" s="32">
        <f>SUM(M47:M56)</f>
        <v>0</v>
      </c>
      <c r="N46" s="32">
        <f>SUM(N47:N56)</f>
        <v>0</v>
      </c>
      <c r="O46" s="32">
        <f>SUM(D46:N46)</f>
        <v>11667855</v>
      </c>
      <c r="P46" s="45">
        <f>(O46/P$71)</f>
        <v>867.56301583760876</v>
      </c>
      <c r="Q46" s="10"/>
    </row>
    <row r="47" spans="1:17">
      <c r="A47" s="12"/>
      <c r="B47" s="25">
        <v>341.9</v>
      </c>
      <c r="C47" s="20" t="s">
        <v>123</v>
      </c>
      <c r="D47" s="46">
        <v>12319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6" si="4">SUM(D47:N47)</f>
        <v>12319</v>
      </c>
      <c r="P47" s="47">
        <f>(O47/P$71)</f>
        <v>0.91597888318834109</v>
      </c>
      <c r="Q47" s="9"/>
    </row>
    <row r="48" spans="1:17">
      <c r="A48" s="12"/>
      <c r="B48" s="25">
        <v>342.1</v>
      </c>
      <c r="C48" s="20" t="s">
        <v>56</v>
      </c>
      <c r="D48" s="46">
        <v>7335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4"/>
        <v>7335</v>
      </c>
      <c r="P48" s="47">
        <f>(O48/P$71)</f>
        <v>0.54539370956948474</v>
      </c>
      <c r="Q48" s="9"/>
    </row>
    <row r="49" spans="1:17">
      <c r="A49" s="12"/>
      <c r="B49" s="25">
        <v>342.2</v>
      </c>
      <c r="C49" s="20" t="s">
        <v>57</v>
      </c>
      <c r="D49" s="46">
        <v>26376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4"/>
        <v>26376</v>
      </c>
      <c r="P49" s="47">
        <f>(O49/P$71)</f>
        <v>1.9611867053312515</v>
      </c>
      <c r="Q49" s="9"/>
    </row>
    <row r="50" spans="1:17">
      <c r="A50" s="12"/>
      <c r="B50" s="25">
        <v>343.3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3330765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4"/>
        <v>3330765</v>
      </c>
      <c r="P50" s="47">
        <f>(O50/P$71)</f>
        <v>247.65893374972117</v>
      </c>
      <c r="Q50" s="9"/>
    </row>
    <row r="51" spans="1:17">
      <c r="A51" s="12"/>
      <c r="B51" s="25">
        <v>343.4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2485935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4"/>
        <v>2485935</v>
      </c>
      <c r="P51" s="47">
        <f>(O51/P$71)</f>
        <v>184.84162391255856</v>
      </c>
      <c r="Q51" s="9"/>
    </row>
    <row r="52" spans="1:17">
      <c r="A52" s="12"/>
      <c r="B52" s="25">
        <v>343.5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4416581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4"/>
        <v>4416581</v>
      </c>
      <c r="P52" s="47">
        <f>(O52/P$71)</f>
        <v>328.39475053907353</v>
      </c>
      <c r="Q52" s="9"/>
    </row>
    <row r="53" spans="1:17">
      <c r="A53" s="12"/>
      <c r="B53" s="25">
        <v>343.9</v>
      </c>
      <c r="C53" s="20" t="s">
        <v>96</v>
      </c>
      <c r="D53" s="46">
        <v>27611</v>
      </c>
      <c r="E53" s="46">
        <v>0</v>
      </c>
      <c r="F53" s="46">
        <v>0</v>
      </c>
      <c r="G53" s="46">
        <v>0</v>
      </c>
      <c r="H53" s="46">
        <v>0</v>
      </c>
      <c r="I53" s="46">
        <v>1285377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4"/>
        <v>1312988</v>
      </c>
      <c r="P53" s="47">
        <f>(O53/P$71)</f>
        <v>97.627184177262251</v>
      </c>
      <c r="Q53" s="9"/>
    </row>
    <row r="54" spans="1:17">
      <c r="A54" s="12"/>
      <c r="B54" s="25">
        <v>347.2</v>
      </c>
      <c r="C54" s="20" t="s">
        <v>61</v>
      </c>
      <c r="D54" s="46">
        <v>52893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4"/>
        <v>52893</v>
      </c>
      <c r="P54" s="47">
        <f>(O54/P$71)</f>
        <v>3.9328574615213028</v>
      </c>
      <c r="Q54" s="9"/>
    </row>
    <row r="55" spans="1:17">
      <c r="A55" s="12"/>
      <c r="B55" s="25">
        <v>347.4</v>
      </c>
      <c r="C55" s="20" t="s">
        <v>62</v>
      </c>
      <c r="D55" s="46">
        <v>6530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4"/>
        <v>6530</v>
      </c>
      <c r="P55" s="47">
        <f>(O55/P$71)</f>
        <v>0.4855379582125065</v>
      </c>
      <c r="Q55" s="9"/>
    </row>
    <row r="56" spans="1:17">
      <c r="A56" s="12"/>
      <c r="B56" s="25">
        <v>347.5</v>
      </c>
      <c r="C56" s="20" t="s">
        <v>63</v>
      </c>
      <c r="D56" s="46">
        <v>16133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4"/>
        <v>16133</v>
      </c>
      <c r="P56" s="47">
        <f>(O56/P$71)</f>
        <v>1.1995687411703473</v>
      </c>
      <c r="Q56" s="9"/>
    </row>
    <row r="57" spans="1:17" ht="15.75">
      <c r="A57" s="29" t="s">
        <v>53</v>
      </c>
      <c r="B57" s="30"/>
      <c r="C57" s="31"/>
      <c r="D57" s="32">
        <f>SUM(D58:D60)</f>
        <v>92771</v>
      </c>
      <c r="E57" s="32">
        <f>SUM(E58:E60)</f>
        <v>0</v>
      </c>
      <c r="F57" s="32">
        <f>SUM(F58:F60)</f>
        <v>0</v>
      </c>
      <c r="G57" s="32">
        <f>SUM(G58:G60)</f>
        <v>0</v>
      </c>
      <c r="H57" s="32">
        <f>SUM(H58:H60)</f>
        <v>0</v>
      </c>
      <c r="I57" s="32">
        <f>SUM(I58:I60)</f>
        <v>0</v>
      </c>
      <c r="J57" s="32">
        <f>SUM(J58:J60)</f>
        <v>0</v>
      </c>
      <c r="K57" s="32">
        <f>SUM(K58:K60)</f>
        <v>0</v>
      </c>
      <c r="L57" s="32">
        <f>SUM(L58:L60)</f>
        <v>0</v>
      </c>
      <c r="M57" s="32">
        <f>SUM(M58:M60)</f>
        <v>0</v>
      </c>
      <c r="N57" s="32">
        <f>SUM(N58:N60)</f>
        <v>0</v>
      </c>
      <c r="O57" s="32">
        <f>SUM(D57:N57)</f>
        <v>92771</v>
      </c>
      <c r="P57" s="45">
        <f>(O57/P$71)</f>
        <v>6.8979849802959325</v>
      </c>
      <c r="Q57" s="10"/>
    </row>
    <row r="58" spans="1:17">
      <c r="A58" s="13"/>
      <c r="B58" s="39">
        <v>351.1</v>
      </c>
      <c r="C58" s="21" t="s">
        <v>98</v>
      </c>
      <c r="D58" s="46">
        <v>28016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>SUM(D58:N58)</f>
        <v>28016</v>
      </c>
      <c r="P58" s="47">
        <f>(O58/P$71)</f>
        <v>2.0831288571641013</v>
      </c>
      <c r="Q58" s="9"/>
    </row>
    <row r="59" spans="1:17">
      <c r="A59" s="13"/>
      <c r="B59" s="39">
        <v>354</v>
      </c>
      <c r="C59" s="21" t="s">
        <v>68</v>
      </c>
      <c r="D59" s="46">
        <v>45004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ref="O59:O60" si="5">SUM(D59:N59)</f>
        <v>45004</v>
      </c>
      <c r="P59" s="47">
        <f>(O59/P$71)</f>
        <v>3.3462710982229162</v>
      </c>
      <c r="Q59" s="9"/>
    </row>
    <row r="60" spans="1:17">
      <c r="A60" s="13"/>
      <c r="B60" s="39">
        <v>359</v>
      </c>
      <c r="C60" s="21" t="s">
        <v>69</v>
      </c>
      <c r="D60" s="46">
        <v>19751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5"/>
        <v>19751</v>
      </c>
      <c r="P60" s="47">
        <f>(O60/P$71)</f>
        <v>1.4685850249089152</v>
      </c>
      <c r="Q60" s="9"/>
    </row>
    <row r="61" spans="1:17" ht="15.75">
      <c r="A61" s="29" t="s">
        <v>4</v>
      </c>
      <c r="B61" s="30"/>
      <c r="C61" s="31"/>
      <c r="D61" s="32">
        <f>SUM(D62:D65)</f>
        <v>393611</v>
      </c>
      <c r="E61" s="32">
        <f>SUM(E62:E65)</f>
        <v>24584</v>
      </c>
      <c r="F61" s="32">
        <f>SUM(F62:F65)</f>
        <v>0</v>
      </c>
      <c r="G61" s="32">
        <f>SUM(G62:G65)</f>
        <v>218157</v>
      </c>
      <c r="H61" s="32">
        <f>SUM(H62:H65)</f>
        <v>0</v>
      </c>
      <c r="I61" s="32">
        <f>SUM(I62:I65)</f>
        <v>302404</v>
      </c>
      <c r="J61" s="32">
        <f>SUM(J62:J65)</f>
        <v>195732</v>
      </c>
      <c r="K61" s="32">
        <f>SUM(K62:K65)</f>
        <v>0</v>
      </c>
      <c r="L61" s="32">
        <f>SUM(L62:L65)</f>
        <v>0</v>
      </c>
      <c r="M61" s="32">
        <f>SUM(M62:M65)</f>
        <v>0</v>
      </c>
      <c r="N61" s="32">
        <f>SUM(N62:N65)</f>
        <v>0</v>
      </c>
      <c r="O61" s="32">
        <f>SUM(D61:N61)</f>
        <v>1134488</v>
      </c>
      <c r="P61" s="45">
        <f>(O61/P$71)</f>
        <v>84.354821919845335</v>
      </c>
      <c r="Q61" s="10"/>
    </row>
    <row r="62" spans="1:17">
      <c r="A62" s="12"/>
      <c r="B62" s="25">
        <v>361.1</v>
      </c>
      <c r="C62" s="20" t="s">
        <v>70</v>
      </c>
      <c r="D62" s="46">
        <v>266090</v>
      </c>
      <c r="E62" s="46">
        <v>0</v>
      </c>
      <c r="F62" s="46">
        <v>0</v>
      </c>
      <c r="G62" s="46">
        <v>218157</v>
      </c>
      <c r="H62" s="46">
        <v>0</v>
      </c>
      <c r="I62" s="46">
        <v>123723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>SUM(D62:N62)</f>
        <v>607970</v>
      </c>
      <c r="P62" s="47">
        <f>(O62/P$71)</f>
        <v>45.20559149379136</v>
      </c>
      <c r="Q62" s="9"/>
    </row>
    <row r="63" spans="1:17">
      <c r="A63" s="12"/>
      <c r="B63" s="25">
        <v>364</v>
      </c>
      <c r="C63" s="20" t="s">
        <v>124</v>
      </c>
      <c r="D63" s="46">
        <v>27389</v>
      </c>
      <c r="E63" s="46">
        <v>0</v>
      </c>
      <c r="F63" s="46">
        <v>0</v>
      </c>
      <c r="G63" s="46">
        <v>0</v>
      </c>
      <c r="H63" s="46">
        <v>0</v>
      </c>
      <c r="I63" s="46">
        <v>36941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ref="O63:O68" si="6">SUM(D63:N63)</f>
        <v>64330</v>
      </c>
      <c r="P63" s="47">
        <f>(O63/P$71)</f>
        <v>4.7832552606141725</v>
      </c>
      <c r="Q63" s="9"/>
    </row>
    <row r="64" spans="1:17">
      <c r="A64" s="12"/>
      <c r="B64" s="25">
        <v>366</v>
      </c>
      <c r="C64" s="20" t="s">
        <v>74</v>
      </c>
      <c r="D64" s="46">
        <v>8550</v>
      </c>
      <c r="E64" s="46">
        <v>15837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6"/>
        <v>24387</v>
      </c>
      <c r="P64" s="47">
        <f>(O64/P$71)</f>
        <v>1.8132946687486058</v>
      </c>
      <c r="Q64" s="9"/>
    </row>
    <row r="65" spans="1:120">
      <c r="A65" s="12"/>
      <c r="B65" s="25">
        <v>369.9</v>
      </c>
      <c r="C65" s="20" t="s">
        <v>75</v>
      </c>
      <c r="D65" s="46">
        <v>91582</v>
      </c>
      <c r="E65" s="46">
        <v>8747</v>
      </c>
      <c r="F65" s="46">
        <v>0</v>
      </c>
      <c r="G65" s="46">
        <v>0</v>
      </c>
      <c r="H65" s="46">
        <v>0</v>
      </c>
      <c r="I65" s="46">
        <v>141740</v>
      </c>
      <c r="J65" s="46">
        <v>195732</v>
      </c>
      <c r="K65" s="46">
        <v>0</v>
      </c>
      <c r="L65" s="46">
        <v>0</v>
      </c>
      <c r="M65" s="46">
        <v>0</v>
      </c>
      <c r="N65" s="46">
        <v>0</v>
      </c>
      <c r="O65" s="46">
        <f t="shared" si="6"/>
        <v>437801</v>
      </c>
      <c r="P65" s="47">
        <f>(O65/P$71)</f>
        <v>32.552680496691202</v>
      </c>
      <c r="Q65" s="9"/>
    </row>
    <row r="66" spans="1:120" ht="15.75">
      <c r="A66" s="29" t="s">
        <v>54</v>
      </c>
      <c r="B66" s="30"/>
      <c r="C66" s="31"/>
      <c r="D66" s="32">
        <f>SUM(D67:D68)</f>
        <v>308604</v>
      </c>
      <c r="E66" s="32">
        <f>SUM(E67:E68)</f>
        <v>488298</v>
      </c>
      <c r="F66" s="32">
        <f>SUM(F67:F68)</f>
        <v>0</v>
      </c>
      <c r="G66" s="32">
        <f>SUM(G67:G68)</f>
        <v>0</v>
      </c>
      <c r="H66" s="32">
        <f>SUM(H67:H68)</f>
        <v>0</v>
      </c>
      <c r="I66" s="32">
        <f>SUM(I67:I68)</f>
        <v>0</v>
      </c>
      <c r="J66" s="32">
        <f>SUM(J67:J68)</f>
        <v>0</v>
      </c>
      <c r="K66" s="32">
        <f>SUM(K67:K68)</f>
        <v>0</v>
      </c>
      <c r="L66" s="32">
        <f>SUM(L67:L68)</f>
        <v>0</v>
      </c>
      <c r="M66" s="32">
        <f>SUM(M67:M68)</f>
        <v>0</v>
      </c>
      <c r="N66" s="32">
        <f>SUM(N67:N68)</f>
        <v>0</v>
      </c>
      <c r="O66" s="32">
        <f t="shared" si="6"/>
        <v>796902</v>
      </c>
      <c r="P66" s="45">
        <f>(O66/P$71)</f>
        <v>59.253624804818202</v>
      </c>
      <c r="Q66" s="9"/>
    </row>
    <row r="67" spans="1:120">
      <c r="A67" s="12"/>
      <c r="B67" s="25">
        <v>381</v>
      </c>
      <c r="C67" s="20" t="s">
        <v>76</v>
      </c>
      <c r="D67" s="46">
        <v>0</v>
      </c>
      <c r="E67" s="46">
        <v>75298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6"/>
        <v>75298</v>
      </c>
      <c r="P67" s="47">
        <f>(O67/P$71)</f>
        <v>5.5987805784816711</v>
      </c>
      <c r="Q67" s="9"/>
    </row>
    <row r="68" spans="1:120" ht="15.75" thickBot="1">
      <c r="A68" s="12"/>
      <c r="B68" s="25">
        <v>382</v>
      </c>
      <c r="C68" s="20" t="s">
        <v>86</v>
      </c>
      <c r="D68" s="46">
        <v>308604</v>
      </c>
      <c r="E68" s="46">
        <v>413000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6"/>
        <v>721604</v>
      </c>
      <c r="P68" s="47">
        <f>(O68/P$71)</f>
        <v>53.654844226336529</v>
      </c>
      <c r="Q68" s="9"/>
    </row>
    <row r="69" spans="1:120" ht="16.5" thickBot="1">
      <c r="A69" s="14" t="s">
        <v>65</v>
      </c>
      <c r="B69" s="23"/>
      <c r="C69" s="22"/>
      <c r="D69" s="15">
        <f>SUM(D5,D16,D26,D46,D57,D61,D66)</f>
        <v>13631529</v>
      </c>
      <c r="E69" s="15">
        <f>SUM(E5,E16,E26,E46,E57,E61,E66)</f>
        <v>4553345</v>
      </c>
      <c r="F69" s="15">
        <f>SUM(F5,F16,F26,F46,F57,F61,F66)</f>
        <v>0</v>
      </c>
      <c r="G69" s="15">
        <f>SUM(G5,G16,G26,G46,G57,G61,G66)</f>
        <v>389623</v>
      </c>
      <c r="H69" s="15">
        <f>SUM(H5,H16,H26,H46,H57,H61,H66)</f>
        <v>0</v>
      </c>
      <c r="I69" s="15">
        <f>SUM(I5,I16,I26,I46,I57,I61,I66)</f>
        <v>12310714</v>
      </c>
      <c r="J69" s="15">
        <f>SUM(J5,J16,J26,J46,J57,J61,J66)</f>
        <v>195732</v>
      </c>
      <c r="K69" s="15">
        <f>SUM(K5,K16,K26,K46,K57,K61,K66)</f>
        <v>0</v>
      </c>
      <c r="L69" s="15">
        <f>SUM(L5,L16,L26,L46,L57,L61,L66)</f>
        <v>0</v>
      </c>
      <c r="M69" s="15">
        <f>SUM(M5,M16,M26,M46,M57,M61,M66)</f>
        <v>0</v>
      </c>
      <c r="N69" s="15">
        <f>SUM(N5,N16,N26,N46,N57,N61,N66)</f>
        <v>0</v>
      </c>
      <c r="O69" s="15">
        <f>SUM(D69:N69)</f>
        <v>31080943</v>
      </c>
      <c r="P69" s="38">
        <f>(O69/P$71)</f>
        <v>2311.0226039110717</v>
      </c>
      <c r="Q69" s="6"/>
      <c r="R69" s="2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</row>
    <row r="70" spans="1:120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9"/>
    </row>
    <row r="71" spans="1:120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48" t="s">
        <v>184</v>
      </c>
      <c r="N71" s="48"/>
      <c r="O71" s="48"/>
      <c r="P71" s="43">
        <v>13449</v>
      </c>
    </row>
    <row r="72" spans="1:120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1"/>
    </row>
    <row r="73" spans="1:120" ht="15.75" customHeight="1" thickBot="1">
      <c r="A73" s="52" t="s">
        <v>100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4"/>
    </row>
  </sheetData>
  <mergeCells count="10">
    <mergeCell ref="M71:O71"/>
    <mergeCell ref="A72:P72"/>
    <mergeCell ref="A73:P7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79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4451983</v>
      </c>
      <c r="E5" s="27">
        <f t="shared" si="0"/>
        <v>305461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875628</v>
      </c>
      <c r="N5" s="28">
        <f>SUM(D5:M5)</f>
        <v>5633072</v>
      </c>
      <c r="O5" s="33">
        <f t="shared" ref="O5:O36" si="1">(N5/O$70)</f>
        <v>455.27131657641638</v>
      </c>
      <c r="P5" s="6"/>
    </row>
    <row r="6" spans="1:133">
      <c r="A6" s="12"/>
      <c r="B6" s="25">
        <v>311</v>
      </c>
      <c r="C6" s="20" t="s">
        <v>3</v>
      </c>
      <c r="D6" s="46">
        <v>2679609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875628</v>
      </c>
      <c r="N6" s="46">
        <f>SUM(D6:M6)</f>
        <v>3555237</v>
      </c>
      <c r="O6" s="47">
        <f t="shared" si="1"/>
        <v>287.33831730380666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174117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174117</v>
      </c>
      <c r="O7" s="47">
        <f t="shared" si="1"/>
        <v>14.072334922815809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131344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131344</v>
      </c>
      <c r="O8" s="47">
        <f t="shared" si="1"/>
        <v>10.615372181362645</v>
      </c>
      <c r="P8" s="9"/>
    </row>
    <row r="9" spans="1:133">
      <c r="A9" s="12"/>
      <c r="B9" s="25">
        <v>314.10000000000002</v>
      </c>
      <c r="C9" s="20" t="s">
        <v>13</v>
      </c>
      <c r="D9" s="46">
        <v>870918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870918</v>
      </c>
      <c r="O9" s="47">
        <f t="shared" si="1"/>
        <v>70.388588054635093</v>
      </c>
      <c r="P9" s="9"/>
    </row>
    <row r="10" spans="1:133">
      <c r="A10" s="12"/>
      <c r="B10" s="25">
        <v>314.3</v>
      </c>
      <c r="C10" s="20" t="s">
        <v>14</v>
      </c>
      <c r="D10" s="46">
        <v>225105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225105</v>
      </c>
      <c r="O10" s="47">
        <f t="shared" si="1"/>
        <v>18.193243352461003</v>
      </c>
      <c r="P10" s="9"/>
    </row>
    <row r="11" spans="1:133">
      <c r="A11" s="12"/>
      <c r="B11" s="25">
        <v>314.39999999999998</v>
      </c>
      <c r="C11" s="20" t="s">
        <v>15</v>
      </c>
      <c r="D11" s="46">
        <v>12532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12532</v>
      </c>
      <c r="O11" s="47">
        <f t="shared" si="1"/>
        <v>1.0128505617069425</v>
      </c>
      <c r="P11" s="9"/>
    </row>
    <row r="12" spans="1:133">
      <c r="A12" s="12"/>
      <c r="B12" s="25">
        <v>314.7</v>
      </c>
      <c r="C12" s="20" t="s">
        <v>16</v>
      </c>
      <c r="D12" s="46">
        <v>2758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2758</v>
      </c>
      <c r="O12" s="47">
        <f t="shared" si="1"/>
        <v>0.22290471187262587</v>
      </c>
      <c r="P12" s="9"/>
    </row>
    <row r="13" spans="1:133">
      <c r="A13" s="12"/>
      <c r="B13" s="25">
        <v>314.8</v>
      </c>
      <c r="C13" s="20" t="s">
        <v>17</v>
      </c>
      <c r="D13" s="46">
        <v>14183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14183</v>
      </c>
      <c r="O13" s="47">
        <f t="shared" si="1"/>
        <v>1.1462862684878363</v>
      </c>
      <c r="P13" s="9"/>
    </row>
    <row r="14" spans="1:133">
      <c r="A14" s="12"/>
      <c r="B14" s="25">
        <v>315</v>
      </c>
      <c r="C14" s="20" t="s">
        <v>116</v>
      </c>
      <c r="D14" s="46">
        <v>467132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467132</v>
      </c>
      <c r="O14" s="47">
        <f t="shared" si="1"/>
        <v>37.754142083569064</v>
      </c>
      <c r="P14" s="9"/>
    </row>
    <row r="15" spans="1:133">
      <c r="A15" s="12"/>
      <c r="B15" s="25">
        <v>316</v>
      </c>
      <c r="C15" s="20" t="s">
        <v>117</v>
      </c>
      <c r="D15" s="46">
        <v>179746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179746</v>
      </c>
      <c r="O15" s="47">
        <f t="shared" si="1"/>
        <v>14.527277135698698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SUM(D17:D25)</f>
        <v>994151</v>
      </c>
      <c r="E16" s="32">
        <f t="shared" si="3"/>
        <v>218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44850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1039219</v>
      </c>
      <c r="O16" s="45">
        <f t="shared" si="1"/>
        <v>83.990867210862362</v>
      </c>
      <c r="P16" s="10"/>
    </row>
    <row r="17" spans="1:16">
      <c r="A17" s="12"/>
      <c r="B17" s="25">
        <v>322</v>
      </c>
      <c r="C17" s="20" t="s">
        <v>0</v>
      </c>
      <c r="D17" s="46">
        <v>115388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115388</v>
      </c>
      <c r="O17" s="47">
        <f t="shared" si="1"/>
        <v>9.3257900266709779</v>
      </c>
      <c r="P17" s="9"/>
    </row>
    <row r="18" spans="1:16">
      <c r="A18" s="12"/>
      <c r="B18" s="25">
        <v>323.10000000000002</v>
      </c>
      <c r="C18" s="20" t="s">
        <v>21</v>
      </c>
      <c r="D18" s="46">
        <v>775261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775261</v>
      </c>
      <c r="O18" s="47">
        <f t="shared" si="1"/>
        <v>62.657479996767151</v>
      </c>
      <c r="P18" s="9"/>
    </row>
    <row r="19" spans="1:16">
      <c r="A19" s="12"/>
      <c r="B19" s="25">
        <v>323.39999999999998</v>
      </c>
      <c r="C19" s="20" t="s">
        <v>22</v>
      </c>
      <c r="D19" s="46">
        <v>10016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10016</v>
      </c>
      <c r="O19" s="47">
        <f t="shared" si="1"/>
        <v>0.8095045663945688</v>
      </c>
      <c r="P19" s="9"/>
    </row>
    <row r="20" spans="1:16">
      <c r="A20" s="12"/>
      <c r="B20" s="25">
        <v>323.7</v>
      </c>
      <c r="C20" s="20" t="s">
        <v>23</v>
      </c>
      <c r="D20" s="46">
        <v>61971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61971</v>
      </c>
      <c r="O20" s="47">
        <f t="shared" si="1"/>
        <v>5.0085670411379617</v>
      </c>
      <c r="P20" s="9"/>
    </row>
    <row r="21" spans="1:16">
      <c r="A21" s="12"/>
      <c r="B21" s="25">
        <v>324.11</v>
      </c>
      <c r="C21" s="20" t="s">
        <v>112</v>
      </c>
      <c r="D21" s="46">
        <v>11114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11114</v>
      </c>
      <c r="O21" s="47">
        <f t="shared" si="1"/>
        <v>0.89824618120100219</v>
      </c>
      <c r="P21" s="9"/>
    </row>
    <row r="22" spans="1:16">
      <c r="A22" s="12"/>
      <c r="B22" s="25">
        <v>324.20999999999998</v>
      </c>
      <c r="C22" s="20" t="s">
        <v>90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44850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44850</v>
      </c>
      <c r="O22" s="47">
        <f t="shared" si="1"/>
        <v>3.6248282550715265</v>
      </c>
      <c r="P22" s="9"/>
    </row>
    <row r="23" spans="1:16">
      <c r="A23" s="12"/>
      <c r="B23" s="25">
        <v>324.31</v>
      </c>
      <c r="C23" s="20" t="s">
        <v>102</v>
      </c>
      <c r="D23" s="46">
        <v>0</v>
      </c>
      <c r="E23" s="46">
        <v>218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218</v>
      </c>
      <c r="O23" s="47">
        <f t="shared" si="1"/>
        <v>1.7619009132789139E-2</v>
      </c>
      <c r="P23" s="9"/>
    </row>
    <row r="24" spans="1:16">
      <c r="A24" s="12"/>
      <c r="B24" s="25">
        <v>324.61</v>
      </c>
      <c r="C24" s="20" t="s">
        <v>27</v>
      </c>
      <c r="D24" s="46">
        <v>158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158</v>
      </c>
      <c r="O24" s="47">
        <f t="shared" si="1"/>
        <v>1.2769740564131576E-2</v>
      </c>
      <c r="P24" s="9"/>
    </row>
    <row r="25" spans="1:16">
      <c r="A25" s="12"/>
      <c r="B25" s="25">
        <v>329</v>
      </c>
      <c r="C25" s="20" t="s">
        <v>28</v>
      </c>
      <c r="D25" s="46">
        <v>20243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20243</v>
      </c>
      <c r="O25" s="47">
        <f t="shared" si="1"/>
        <v>1.6360623939222501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SUM(D27:D40)</f>
        <v>1414941</v>
      </c>
      <c r="E26" s="32">
        <f t="shared" si="5"/>
        <v>485359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154638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2054938</v>
      </c>
      <c r="O26" s="45">
        <f t="shared" si="1"/>
        <v>166.08243756566719</v>
      </c>
      <c r="P26" s="10"/>
    </row>
    <row r="27" spans="1:16">
      <c r="A27" s="12"/>
      <c r="B27" s="25">
        <v>331.2</v>
      </c>
      <c r="C27" s="20" t="s">
        <v>29</v>
      </c>
      <c r="D27" s="46">
        <v>1377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1377</v>
      </c>
      <c r="O27" s="47">
        <f t="shared" si="1"/>
        <v>0.11129071365069101</v>
      </c>
      <c r="P27" s="9"/>
    </row>
    <row r="28" spans="1:16">
      <c r="A28" s="12"/>
      <c r="B28" s="25">
        <v>331.35</v>
      </c>
      <c r="C28" s="20" t="s">
        <v>91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54638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54638</v>
      </c>
      <c r="O28" s="47">
        <f t="shared" si="1"/>
        <v>4.4159056009051971</v>
      </c>
      <c r="P28" s="9"/>
    </row>
    <row r="29" spans="1:16">
      <c r="A29" s="12"/>
      <c r="B29" s="25">
        <v>334.2</v>
      </c>
      <c r="C29" s="20" t="s">
        <v>31</v>
      </c>
      <c r="D29" s="46">
        <v>3339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3339</v>
      </c>
      <c r="O29" s="47">
        <f t="shared" si="1"/>
        <v>0.26986179584579328</v>
      </c>
      <c r="P29" s="9"/>
    </row>
    <row r="30" spans="1:16">
      <c r="A30" s="12"/>
      <c r="B30" s="25">
        <v>334.36</v>
      </c>
      <c r="C30" s="20" t="s">
        <v>33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100000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6">SUM(D30:M30)</f>
        <v>100000</v>
      </c>
      <c r="O30" s="47">
        <f t="shared" si="1"/>
        <v>8.0821142810959348</v>
      </c>
      <c r="P30" s="9"/>
    </row>
    <row r="31" spans="1:16">
      <c r="A31" s="12"/>
      <c r="B31" s="25">
        <v>334.39</v>
      </c>
      <c r="C31" s="20" t="s">
        <v>138</v>
      </c>
      <c r="D31" s="46">
        <v>0</v>
      </c>
      <c r="E31" s="46">
        <v>478813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478813</v>
      </c>
      <c r="O31" s="47">
        <f t="shared" si="1"/>
        <v>38.698213852743876</v>
      </c>
      <c r="P31" s="9"/>
    </row>
    <row r="32" spans="1:16">
      <c r="A32" s="12"/>
      <c r="B32" s="25">
        <v>335.12</v>
      </c>
      <c r="C32" s="20" t="s">
        <v>119</v>
      </c>
      <c r="D32" s="46">
        <v>405618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405618</v>
      </c>
      <c r="O32" s="47">
        <f t="shared" si="1"/>
        <v>32.782510304695705</v>
      </c>
      <c r="P32" s="9"/>
    </row>
    <row r="33" spans="1:16">
      <c r="A33" s="12"/>
      <c r="B33" s="25">
        <v>335.14</v>
      </c>
      <c r="C33" s="20" t="s">
        <v>120</v>
      </c>
      <c r="D33" s="46">
        <v>14333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14333</v>
      </c>
      <c r="O33" s="47">
        <f t="shared" si="1"/>
        <v>1.1584094399094804</v>
      </c>
      <c r="P33" s="9"/>
    </row>
    <row r="34" spans="1:16">
      <c r="A34" s="12"/>
      <c r="B34" s="25">
        <v>335.15</v>
      </c>
      <c r="C34" s="20" t="s">
        <v>121</v>
      </c>
      <c r="D34" s="46">
        <v>6954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6954</v>
      </c>
      <c r="O34" s="47">
        <f t="shared" si="1"/>
        <v>0.56203022710741135</v>
      </c>
      <c r="P34" s="9"/>
    </row>
    <row r="35" spans="1:16">
      <c r="A35" s="12"/>
      <c r="B35" s="25">
        <v>335.18</v>
      </c>
      <c r="C35" s="20" t="s">
        <v>122</v>
      </c>
      <c r="D35" s="46">
        <v>594501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594501</v>
      </c>
      <c r="O35" s="47">
        <f t="shared" si="1"/>
        <v>48.04825022225814</v>
      </c>
      <c r="P35" s="9"/>
    </row>
    <row r="36" spans="1:16">
      <c r="A36" s="12"/>
      <c r="B36" s="25">
        <v>335.21</v>
      </c>
      <c r="C36" s="20" t="s">
        <v>40</v>
      </c>
      <c r="D36" s="46">
        <v>2615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2615</v>
      </c>
      <c r="O36" s="47">
        <f t="shared" si="1"/>
        <v>0.2113472884506587</v>
      </c>
      <c r="P36" s="9"/>
    </row>
    <row r="37" spans="1:16">
      <c r="A37" s="12"/>
      <c r="B37" s="25">
        <v>335.49</v>
      </c>
      <c r="C37" s="20" t="s">
        <v>41</v>
      </c>
      <c r="D37" s="46">
        <v>0</v>
      </c>
      <c r="E37" s="46">
        <v>6546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6546</v>
      </c>
      <c r="O37" s="47">
        <f t="shared" ref="O37:O68" si="7">(N37/O$70)</f>
        <v>0.52905520084053992</v>
      </c>
      <c r="P37" s="9"/>
    </row>
    <row r="38" spans="1:16">
      <c r="A38" s="12"/>
      <c r="B38" s="25">
        <v>337.2</v>
      </c>
      <c r="C38" s="20" t="s">
        <v>42</v>
      </c>
      <c r="D38" s="46">
        <v>71600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71600</v>
      </c>
      <c r="O38" s="47">
        <f t="shared" si="7"/>
        <v>5.7867938252646889</v>
      </c>
      <c r="P38" s="9"/>
    </row>
    <row r="39" spans="1:16">
      <c r="A39" s="12"/>
      <c r="B39" s="25">
        <v>338</v>
      </c>
      <c r="C39" s="20" t="s">
        <v>46</v>
      </c>
      <c r="D39" s="46">
        <v>13125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13125</v>
      </c>
      <c r="O39" s="47">
        <f t="shared" si="7"/>
        <v>1.0607774993938415</v>
      </c>
      <c r="P39" s="9"/>
    </row>
    <row r="40" spans="1:16">
      <c r="A40" s="12"/>
      <c r="B40" s="25">
        <v>339</v>
      </c>
      <c r="C40" s="20" t="s">
        <v>47</v>
      </c>
      <c r="D40" s="46">
        <v>301479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301479</v>
      </c>
      <c r="O40" s="47">
        <f t="shared" si="7"/>
        <v>24.365877313505212</v>
      </c>
      <c r="P40" s="9"/>
    </row>
    <row r="41" spans="1:16" ht="15.75">
      <c r="A41" s="29" t="s">
        <v>52</v>
      </c>
      <c r="B41" s="30"/>
      <c r="C41" s="31"/>
      <c r="D41" s="32">
        <f t="shared" ref="D41:M41" si="8">SUM(D42:D50)</f>
        <v>2006369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6462558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8468927</v>
      </c>
      <c r="O41" s="45">
        <f t="shared" si="7"/>
        <v>684.46835852258948</v>
      </c>
      <c r="P41" s="10"/>
    </row>
    <row r="42" spans="1:16">
      <c r="A42" s="12"/>
      <c r="B42" s="25">
        <v>342.1</v>
      </c>
      <c r="C42" s="20" t="s">
        <v>56</v>
      </c>
      <c r="D42" s="46">
        <v>1790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0" si="9">SUM(D42:M42)</f>
        <v>1790</v>
      </c>
      <c r="O42" s="47">
        <f t="shared" si="7"/>
        <v>0.14466984563161722</v>
      </c>
      <c r="P42" s="9"/>
    </row>
    <row r="43" spans="1:16">
      <c r="A43" s="12"/>
      <c r="B43" s="25">
        <v>342.2</v>
      </c>
      <c r="C43" s="20" t="s">
        <v>57</v>
      </c>
      <c r="D43" s="46">
        <v>31032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31032</v>
      </c>
      <c r="O43" s="47">
        <f t="shared" si="7"/>
        <v>2.5080417037096905</v>
      </c>
      <c r="P43" s="9"/>
    </row>
    <row r="44" spans="1:16">
      <c r="A44" s="12"/>
      <c r="B44" s="25">
        <v>343.3</v>
      </c>
      <c r="C44" s="20" t="s">
        <v>58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2527837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2527837</v>
      </c>
      <c r="O44" s="47">
        <f t="shared" si="7"/>
        <v>204.30267517982705</v>
      </c>
      <c r="P44" s="9"/>
    </row>
    <row r="45" spans="1:16">
      <c r="A45" s="12"/>
      <c r="B45" s="25">
        <v>343.4</v>
      </c>
      <c r="C45" s="20" t="s">
        <v>59</v>
      </c>
      <c r="D45" s="46">
        <v>1787597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1787597</v>
      </c>
      <c r="O45" s="47">
        <f t="shared" si="7"/>
        <v>144.47563242544248</v>
      </c>
      <c r="P45" s="9"/>
    </row>
    <row r="46" spans="1:16">
      <c r="A46" s="12"/>
      <c r="B46" s="25">
        <v>343.5</v>
      </c>
      <c r="C46" s="20" t="s">
        <v>60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2869423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2869423</v>
      </c>
      <c r="O46" s="47">
        <f t="shared" si="7"/>
        <v>231.9100460680514</v>
      </c>
      <c r="P46" s="9"/>
    </row>
    <row r="47" spans="1:16">
      <c r="A47" s="12"/>
      <c r="B47" s="25">
        <v>343.9</v>
      </c>
      <c r="C47" s="20" t="s">
        <v>96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1065298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1065298</v>
      </c>
      <c r="O47" s="47">
        <f t="shared" si="7"/>
        <v>86.098601794229367</v>
      </c>
      <c r="P47" s="9"/>
    </row>
    <row r="48" spans="1:16">
      <c r="A48" s="12"/>
      <c r="B48" s="25">
        <v>347.2</v>
      </c>
      <c r="C48" s="20" t="s">
        <v>61</v>
      </c>
      <c r="D48" s="46">
        <v>164466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164466</v>
      </c>
      <c r="O48" s="47">
        <f t="shared" si="7"/>
        <v>13.292330073547239</v>
      </c>
      <c r="P48" s="9"/>
    </row>
    <row r="49" spans="1:16">
      <c r="A49" s="12"/>
      <c r="B49" s="25">
        <v>347.5</v>
      </c>
      <c r="C49" s="20" t="s">
        <v>63</v>
      </c>
      <c r="D49" s="46">
        <v>20370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20370</v>
      </c>
      <c r="O49" s="47">
        <f t="shared" si="7"/>
        <v>1.6463266790592419</v>
      </c>
      <c r="P49" s="9"/>
    </row>
    <row r="50" spans="1:16">
      <c r="A50" s="12"/>
      <c r="B50" s="25">
        <v>349</v>
      </c>
      <c r="C50" s="20" t="s">
        <v>1</v>
      </c>
      <c r="D50" s="46">
        <v>1114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1114</v>
      </c>
      <c r="O50" s="47">
        <f t="shared" si="7"/>
        <v>9.0034753091408709E-2</v>
      </c>
      <c r="P50" s="9"/>
    </row>
    <row r="51" spans="1:16" ht="15.75">
      <c r="A51" s="29" t="s">
        <v>53</v>
      </c>
      <c r="B51" s="30"/>
      <c r="C51" s="31"/>
      <c r="D51" s="32">
        <f t="shared" ref="D51:M51" si="10">SUM(D52:D55)</f>
        <v>62257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68" si="11">SUM(D51:M51)</f>
        <v>62257</v>
      </c>
      <c r="O51" s="45">
        <f t="shared" si="7"/>
        <v>5.0316818879818959</v>
      </c>
      <c r="P51" s="10"/>
    </row>
    <row r="52" spans="1:16">
      <c r="A52" s="13"/>
      <c r="B52" s="39">
        <v>351.5</v>
      </c>
      <c r="C52" s="21" t="s">
        <v>67</v>
      </c>
      <c r="D52" s="46">
        <v>31344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31344</v>
      </c>
      <c r="O52" s="47">
        <f t="shared" si="7"/>
        <v>2.5332579002667099</v>
      </c>
      <c r="P52" s="9"/>
    </row>
    <row r="53" spans="1:16">
      <c r="A53" s="13"/>
      <c r="B53" s="39">
        <v>351.9</v>
      </c>
      <c r="C53" s="21" t="s">
        <v>139</v>
      </c>
      <c r="D53" s="46">
        <v>8984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8984</v>
      </c>
      <c r="O53" s="47">
        <f t="shared" si="7"/>
        <v>0.72609714701365879</v>
      </c>
      <c r="P53" s="9"/>
    </row>
    <row r="54" spans="1:16">
      <c r="A54" s="13"/>
      <c r="B54" s="39">
        <v>354</v>
      </c>
      <c r="C54" s="21" t="s">
        <v>68</v>
      </c>
      <c r="D54" s="46">
        <v>14594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14594</v>
      </c>
      <c r="O54" s="47">
        <f t="shared" si="7"/>
        <v>1.1795037581831407</v>
      </c>
      <c r="P54" s="9"/>
    </row>
    <row r="55" spans="1:16">
      <c r="A55" s="13"/>
      <c r="B55" s="39">
        <v>359</v>
      </c>
      <c r="C55" s="21" t="s">
        <v>69</v>
      </c>
      <c r="D55" s="46">
        <v>7335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7335</v>
      </c>
      <c r="O55" s="47">
        <f t="shared" si="7"/>
        <v>0.59282308251838678</v>
      </c>
      <c r="P55" s="9"/>
    </row>
    <row r="56" spans="1:16" ht="15.75">
      <c r="A56" s="29" t="s">
        <v>4</v>
      </c>
      <c r="B56" s="30"/>
      <c r="C56" s="31"/>
      <c r="D56" s="32">
        <f t="shared" ref="D56:M56" si="12">SUM(D57:D62)</f>
        <v>110913</v>
      </c>
      <c r="E56" s="32">
        <f t="shared" si="12"/>
        <v>350</v>
      </c>
      <c r="F56" s="32">
        <f t="shared" si="12"/>
        <v>0</v>
      </c>
      <c r="G56" s="32">
        <f t="shared" si="12"/>
        <v>0</v>
      </c>
      <c r="H56" s="32">
        <f t="shared" si="12"/>
        <v>0</v>
      </c>
      <c r="I56" s="32">
        <f t="shared" si="12"/>
        <v>7541</v>
      </c>
      <c r="J56" s="32">
        <f t="shared" si="12"/>
        <v>651</v>
      </c>
      <c r="K56" s="32">
        <f t="shared" si="12"/>
        <v>0</v>
      </c>
      <c r="L56" s="32">
        <f t="shared" si="12"/>
        <v>0</v>
      </c>
      <c r="M56" s="32">
        <f t="shared" si="12"/>
        <v>0</v>
      </c>
      <c r="N56" s="32">
        <f t="shared" si="11"/>
        <v>119455</v>
      </c>
      <c r="O56" s="45">
        <f t="shared" si="7"/>
        <v>9.6544896144831487</v>
      </c>
      <c r="P56" s="10"/>
    </row>
    <row r="57" spans="1:16">
      <c r="A57" s="12"/>
      <c r="B57" s="25">
        <v>361.1</v>
      </c>
      <c r="C57" s="20" t="s">
        <v>70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-861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-861</v>
      </c>
      <c r="O57" s="47">
        <f t="shared" si="7"/>
        <v>-6.9587003960235996E-2</v>
      </c>
      <c r="P57" s="9"/>
    </row>
    <row r="58" spans="1:16">
      <c r="A58" s="12"/>
      <c r="B58" s="25">
        <v>361.3</v>
      </c>
      <c r="C58" s="20" t="s">
        <v>71</v>
      </c>
      <c r="D58" s="46">
        <v>-197</v>
      </c>
      <c r="E58" s="46">
        <v>0</v>
      </c>
      <c r="F58" s="46">
        <v>0</v>
      </c>
      <c r="G58" s="46">
        <v>0</v>
      </c>
      <c r="H58" s="46">
        <v>0</v>
      </c>
      <c r="I58" s="46">
        <v>-131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-328</v>
      </c>
      <c r="O58" s="47">
        <f t="shared" si="7"/>
        <v>-2.6509334841994667E-2</v>
      </c>
      <c r="P58" s="9"/>
    </row>
    <row r="59" spans="1:16">
      <c r="A59" s="12"/>
      <c r="B59" s="25">
        <v>364</v>
      </c>
      <c r="C59" s="20" t="s">
        <v>124</v>
      </c>
      <c r="D59" s="46">
        <v>8482</v>
      </c>
      <c r="E59" s="46">
        <v>350</v>
      </c>
      <c r="F59" s="46">
        <v>0</v>
      </c>
      <c r="G59" s="46">
        <v>0</v>
      </c>
      <c r="H59" s="46">
        <v>0</v>
      </c>
      <c r="I59" s="46">
        <v>8090</v>
      </c>
      <c r="J59" s="46">
        <v>651</v>
      </c>
      <c r="K59" s="46">
        <v>0</v>
      </c>
      <c r="L59" s="46">
        <v>0</v>
      </c>
      <c r="M59" s="46">
        <v>0</v>
      </c>
      <c r="N59" s="46">
        <f t="shared" si="11"/>
        <v>17573</v>
      </c>
      <c r="O59" s="47">
        <f t="shared" si="7"/>
        <v>1.4202699426169887</v>
      </c>
      <c r="P59" s="9"/>
    </row>
    <row r="60" spans="1:16">
      <c r="A60" s="12"/>
      <c r="B60" s="25">
        <v>365</v>
      </c>
      <c r="C60" s="20" t="s">
        <v>140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259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259</v>
      </c>
      <c r="O60" s="47">
        <f t="shared" si="7"/>
        <v>2.0932675988038472E-2</v>
      </c>
      <c r="P60" s="9"/>
    </row>
    <row r="61" spans="1:16">
      <c r="A61" s="12"/>
      <c r="B61" s="25">
        <v>366</v>
      </c>
      <c r="C61" s="20" t="s">
        <v>74</v>
      </c>
      <c r="D61" s="46">
        <v>33819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33819</v>
      </c>
      <c r="O61" s="47">
        <f t="shared" si="7"/>
        <v>2.7332902287238343</v>
      </c>
      <c r="P61" s="9"/>
    </row>
    <row r="62" spans="1:16">
      <c r="A62" s="12"/>
      <c r="B62" s="25">
        <v>369.9</v>
      </c>
      <c r="C62" s="20" t="s">
        <v>75</v>
      </c>
      <c r="D62" s="46">
        <v>68809</v>
      </c>
      <c r="E62" s="46">
        <v>0</v>
      </c>
      <c r="F62" s="46">
        <v>0</v>
      </c>
      <c r="G62" s="46">
        <v>0</v>
      </c>
      <c r="H62" s="46">
        <v>0</v>
      </c>
      <c r="I62" s="46">
        <v>184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68993</v>
      </c>
      <c r="O62" s="47">
        <f t="shared" si="7"/>
        <v>5.5760931059565184</v>
      </c>
      <c r="P62" s="9"/>
    </row>
    <row r="63" spans="1:16" ht="15.75">
      <c r="A63" s="29" t="s">
        <v>54</v>
      </c>
      <c r="B63" s="30"/>
      <c r="C63" s="31"/>
      <c r="D63" s="32">
        <f t="shared" ref="D63:M63" si="13">SUM(D64:D67)</f>
        <v>5808009</v>
      </c>
      <c r="E63" s="32">
        <f t="shared" si="13"/>
        <v>139862</v>
      </c>
      <c r="F63" s="32">
        <f t="shared" si="13"/>
        <v>0</v>
      </c>
      <c r="G63" s="32">
        <f t="shared" si="13"/>
        <v>0</v>
      </c>
      <c r="H63" s="32">
        <f t="shared" si="13"/>
        <v>0</v>
      </c>
      <c r="I63" s="32">
        <f t="shared" si="13"/>
        <v>0</v>
      </c>
      <c r="J63" s="32">
        <f t="shared" si="13"/>
        <v>156456</v>
      </c>
      <c r="K63" s="32">
        <f t="shared" si="13"/>
        <v>0</v>
      </c>
      <c r="L63" s="32">
        <f t="shared" si="13"/>
        <v>26460</v>
      </c>
      <c r="M63" s="32">
        <f t="shared" si="13"/>
        <v>42</v>
      </c>
      <c r="N63" s="32">
        <f t="shared" si="11"/>
        <v>6130829</v>
      </c>
      <c r="O63" s="45">
        <f t="shared" si="7"/>
        <v>495.50060615857109</v>
      </c>
      <c r="P63" s="9"/>
    </row>
    <row r="64" spans="1:16">
      <c r="A64" s="12"/>
      <c r="B64" s="25">
        <v>381</v>
      </c>
      <c r="C64" s="20" t="s">
        <v>76</v>
      </c>
      <c r="D64" s="46">
        <v>320256</v>
      </c>
      <c r="E64" s="46">
        <v>86344</v>
      </c>
      <c r="F64" s="46">
        <v>0</v>
      </c>
      <c r="G64" s="46">
        <v>0</v>
      </c>
      <c r="H64" s="46">
        <v>0</v>
      </c>
      <c r="I64" s="46">
        <v>0</v>
      </c>
      <c r="J64" s="46">
        <v>127990</v>
      </c>
      <c r="K64" s="46">
        <v>0</v>
      </c>
      <c r="L64" s="46">
        <v>0</v>
      </c>
      <c r="M64" s="46">
        <v>42</v>
      </c>
      <c r="N64" s="46">
        <f t="shared" si="11"/>
        <v>534632</v>
      </c>
      <c r="O64" s="47">
        <f t="shared" si="7"/>
        <v>43.209569223308819</v>
      </c>
      <c r="P64" s="9"/>
    </row>
    <row r="65" spans="1:119">
      <c r="A65" s="12"/>
      <c r="B65" s="25">
        <v>382</v>
      </c>
      <c r="C65" s="20" t="s">
        <v>86</v>
      </c>
      <c r="D65" s="46">
        <v>1287753</v>
      </c>
      <c r="E65" s="46">
        <v>53518</v>
      </c>
      <c r="F65" s="46">
        <v>0</v>
      </c>
      <c r="G65" s="46">
        <v>0</v>
      </c>
      <c r="H65" s="46">
        <v>0</v>
      </c>
      <c r="I65" s="46">
        <v>0</v>
      </c>
      <c r="J65" s="46">
        <v>28466</v>
      </c>
      <c r="K65" s="46">
        <v>0</v>
      </c>
      <c r="L65" s="46">
        <v>0</v>
      </c>
      <c r="M65" s="46">
        <v>0</v>
      </c>
      <c r="N65" s="46">
        <f t="shared" si="11"/>
        <v>1369737</v>
      </c>
      <c r="O65" s="47">
        <f t="shared" si="7"/>
        <v>110.70370969045503</v>
      </c>
      <c r="P65" s="9"/>
    </row>
    <row r="66" spans="1:119">
      <c r="A66" s="12"/>
      <c r="B66" s="25">
        <v>384</v>
      </c>
      <c r="C66" s="20" t="s">
        <v>77</v>
      </c>
      <c r="D66" s="46">
        <v>4200000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4200000</v>
      </c>
      <c r="O66" s="47">
        <f t="shared" si="7"/>
        <v>339.44879980602929</v>
      </c>
      <c r="P66" s="9"/>
    </row>
    <row r="67" spans="1:119" ht="15.75" thickBot="1">
      <c r="A67" s="12"/>
      <c r="B67" s="25">
        <v>389.4</v>
      </c>
      <c r="C67" s="20" t="s">
        <v>125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26460</v>
      </c>
      <c r="M67" s="46">
        <v>0</v>
      </c>
      <c r="N67" s="46">
        <f t="shared" si="11"/>
        <v>26460</v>
      </c>
      <c r="O67" s="47">
        <f t="shared" si="7"/>
        <v>2.1385274387779845</v>
      </c>
      <c r="P67" s="9"/>
    </row>
    <row r="68" spans="1:119" ht="16.5" thickBot="1">
      <c r="A68" s="14" t="s">
        <v>65</v>
      </c>
      <c r="B68" s="23"/>
      <c r="C68" s="22"/>
      <c r="D68" s="15">
        <f t="shared" ref="D68:M68" si="14">SUM(D5,D16,D26,D41,D51,D56,D63)</f>
        <v>14848623</v>
      </c>
      <c r="E68" s="15">
        <f t="shared" si="14"/>
        <v>931250</v>
      </c>
      <c r="F68" s="15">
        <f t="shared" si="14"/>
        <v>0</v>
      </c>
      <c r="G68" s="15">
        <f t="shared" si="14"/>
        <v>0</v>
      </c>
      <c r="H68" s="15">
        <f t="shared" si="14"/>
        <v>0</v>
      </c>
      <c r="I68" s="15">
        <f t="shared" si="14"/>
        <v>6669587</v>
      </c>
      <c r="J68" s="15">
        <f t="shared" si="14"/>
        <v>157107</v>
      </c>
      <c r="K68" s="15">
        <f t="shared" si="14"/>
        <v>0</v>
      </c>
      <c r="L68" s="15">
        <f t="shared" si="14"/>
        <v>26460</v>
      </c>
      <c r="M68" s="15">
        <f t="shared" si="14"/>
        <v>875670</v>
      </c>
      <c r="N68" s="15">
        <f t="shared" si="11"/>
        <v>23508697</v>
      </c>
      <c r="O68" s="38">
        <f t="shared" si="7"/>
        <v>1899.9997575365717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141</v>
      </c>
      <c r="M70" s="48"/>
      <c r="N70" s="48"/>
      <c r="O70" s="43">
        <v>12373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100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79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3839876</v>
      </c>
      <c r="E5" s="27">
        <f t="shared" si="0"/>
        <v>303828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788529</v>
      </c>
      <c r="N5" s="28">
        <f>SUM(D5:M5)</f>
        <v>4932233</v>
      </c>
      <c r="O5" s="33">
        <f t="shared" ref="O5:O36" si="1">(N5/O$74)</f>
        <v>396.76880379695922</v>
      </c>
      <c r="P5" s="6"/>
    </row>
    <row r="6" spans="1:133">
      <c r="A6" s="12"/>
      <c r="B6" s="25">
        <v>311</v>
      </c>
      <c r="C6" s="20" t="s">
        <v>3</v>
      </c>
      <c r="D6" s="46">
        <v>2110112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788529</v>
      </c>
      <c r="N6" s="46">
        <f>SUM(D6:M6)</f>
        <v>2898641</v>
      </c>
      <c r="O6" s="47">
        <f t="shared" si="1"/>
        <v>233.17842490547824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174145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174145</v>
      </c>
      <c r="O7" s="47">
        <f t="shared" si="1"/>
        <v>14.008929289679028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129683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129683</v>
      </c>
      <c r="O8" s="47">
        <f t="shared" si="1"/>
        <v>10.432225886895663</v>
      </c>
      <c r="P8" s="9"/>
    </row>
    <row r="9" spans="1:133">
      <c r="A9" s="12"/>
      <c r="B9" s="25">
        <v>314.10000000000002</v>
      </c>
      <c r="C9" s="20" t="s">
        <v>13</v>
      </c>
      <c r="D9" s="46">
        <v>794673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794673</v>
      </c>
      <c r="O9" s="47">
        <f t="shared" si="1"/>
        <v>63.926715469391041</v>
      </c>
      <c r="P9" s="9"/>
    </row>
    <row r="10" spans="1:133">
      <c r="A10" s="12"/>
      <c r="B10" s="25">
        <v>314.3</v>
      </c>
      <c r="C10" s="20" t="s">
        <v>14</v>
      </c>
      <c r="D10" s="46">
        <v>219556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219556</v>
      </c>
      <c r="O10" s="47">
        <f t="shared" si="1"/>
        <v>17.661974097015527</v>
      </c>
      <c r="P10" s="9"/>
    </row>
    <row r="11" spans="1:133">
      <c r="A11" s="12"/>
      <c r="B11" s="25">
        <v>314.39999999999998</v>
      </c>
      <c r="C11" s="20" t="s">
        <v>15</v>
      </c>
      <c r="D11" s="46">
        <v>10353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10353</v>
      </c>
      <c r="O11" s="47">
        <f t="shared" si="1"/>
        <v>0.83283726168449845</v>
      </c>
      <c r="P11" s="9"/>
    </row>
    <row r="12" spans="1:133">
      <c r="A12" s="12"/>
      <c r="B12" s="25">
        <v>314.7</v>
      </c>
      <c r="C12" s="20" t="s">
        <v>16</v>
      </c>
      <c r="D12" s="46">
        <v>2492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2492</v>
      </c>
      <c r="O12" s="47">
        <f t="shared" si="1"/>
        <v>0.20046657549674202</v>
      </c>
      <c r="P12" s="9"/>
    </row>
    <row r="13" spans="1:133">
      <c r="A13" s="12"/>
      <c r="B13" s="25">
        <v>314.8</v>
      </c>
      <c r="C13" s="20" t="s">
        <v>17</v>
      </c>
      <c r="D13" s="46">
        <v>12198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12198</v>
      </c>
      <c r="O13" s="47">
        <f t="shared" si="1"/>
        <v>0.98125653607915697</v>
      </c>
      <c r="P13" s="9"/>
    </row>
    <row r="14" spans="1:133">
      <c r="A14" s="12"/>
      <c r="B14" s="25">
        <v>315</v>
      </c>
      <c r="C14" s="20" t="s">
        <v>116</v>
      </c>
      <c r="D14" s="46">
        <v>506888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506888</v>
      </c>
      <c r="O14" s="47">
        <f t="shared" si="1"/>
        <v>40.776124205614998</v>
      </c>
      <c r="P14" s="9"/>
    </row>
    <row r="15" spans="1:133">
      <c r="A15" s="12"/>
      <c r="B15" s="25">
        <v>316</v>
      </c>
      <c r="C15" s="20" t="s">
        <v>117</v>
      </c>
      <c r="D15" s="46">
        <v>183604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183604</v>
      </c>
      <c r="O15" s="47">
        <f t="shared" si="1"/>
        <v>14.769849569624327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SUM(D17:D25)</f>
        <v>799274</v>
      </c>
      <c r="E16" s="32">
        <f t="shared" si="3"/>
        <v>764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10566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810604</v>
      </c>
      <c r="O16" s="45">
        <f t="shared" si="1"/>
        <v>65.208269648459492</v>
      </c>
      <c r="P16" s="10"/>
    </row>
    <row r="17" spans="1:16">
      <c r="A17" s="12"/>
      <c r="B17" s="25">
        <v>322</v>
      </c>
      <c r="C17" s="20" t="s">
        <v>0</v>
      </c>
      <c r="D17" s="46">
        <v>107185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107185</v>
      </c>
      <c r="O17" s="47">
        <f t="shared" si="1"/>
        <v>8.6223956238436159</v>
      </c>
      <c r="P17" s="9"/>
    </row>
    <row r="18" spans="1:16">
      <c r="A18" s="12"/>
      <c r="B18" s="25">
        <v>323.10000000000002</v>
      </c>
      <c r="C18" s="20" t="s">
        <v>21</v>
      </c>
      <c r="D18" s="46">
        <v>588317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588317</v>
      </c>
      <c r="O18" s="47">
        <f t="shared" si="1"/>
        <v>47.326602847719414</v>
      </c>
      <c r="P18" s="9"/>
    </row>
    <row r="19" spans="1:16">
      <c r="A19" s="12"/>
      <c r="B19" s="25">
        <v>323.39999999999998</v>
      </c>
      <c r="C19" s="20" t="s">
        <v>22</v>
      </c>
      <c r="D19" s="46">
        <v>11339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11339</v>
      </c>
      <c r="O19" s="47">
        <f t="shared" si="1"/>
        <v>0.91215509613064116</v>
      </c>
      <c r="P19" s="9"/>
    </row>
    <row r="20" spans="1:16">
      <c r="A20" s="12"/>
      <c r="B20" s="25">
        <v>323.7</v>
      </c>
      <c r="C20" s="20" t="s">
        <v>23</v>
      </c>
      <c r="D20" s="46">
        <v>60689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60689</v>
      </c>
      <c r="O20" s="47">
        <f t="shared" si="1"/>
        <v>4.882069020995897</v>
      </c>
      <c r="P20" s="9"/>
    </row>
    <row r="21" spans="1:16">
      <c r="A21" s="12"/>
      <c r="B21" s="25">
        <v>324.11</v>
      </c>
      <c r="C21" s="20" t="s">
        <v>112</v>
      </c>
      <c r="D21" s="46">
        <v>892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892</v>
      </c>
      <c r="O21" s="47">
        <f t="shared" si="1"/>
        <v>7.1756093636875559E-2</v>
      </c>
      <c r="P21" s="9"/>
    </row>
    <row r="22" spans="1:16">
      <c r="A22" s="12"/>
      <c r="B22" s="25">
        <v>324.20999999999998</v>
      </c>
      <c r="C22" s="20" t="s">
        <v>90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10566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10566</v>
      </c>
      <c r="O22" s="47">
        <f t="shared" si="1"/>
        <v>0.84997184458209318</v>
      </c>
      <c r="P22" s="9"/>
    </row>
    <row r="23" spans="1:16">
      <c r="A23" s="12"/>
      <c r="B23" s="25">
        <v>324.31</v>
      </c>
      <c r="C23" s="20" t="s">
        <v>102</v>
      </c>
      <c r="D23" s="46">
        <v>0</v>
      </c>
      <c r="E23" s="46">
        <v>764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764</v>
      </c>
      <c r="O23" s="47">
        <f t="shared" si="1"/>
        <v>6.1459255088086237E-2</v>
      </c>
      <c r="P23" s="9"/>
    </row>
    <row r="24" spans="1:16">
      <c r="A24" s="12"/>
      <c r="B24" s="25">
        <v>324.61</v>
      </c>
      <c r="C24" s="20" t="s">
        <v>27</v>
      </c>
      <c r="D24" s="46">
        <v>660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660</v>
      </c>
      <c r="O24" s="47">
        <f t="shared" si="1"/>
        <v>5.3093073767194916E-2</v>
      </c>
      <c r="P24" s="9"/>
    </row>
    <row r="25" spans="1:16">
      <c r="A25" s="12"/>
      <c r="B25" s="25">
        <v>329</v>
      </c>
      <c r="C25" s="20" t="s">
        <v>28</v>
      </c>
      <c r="D25" s="46">
        <v>30192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5">SUM(D25:M25)</f>
        <v>30192</v>
      </c>
      <c r="O25" s="47">
        <f t="shared" si="1"/>
        <v>2.4287667926956802</v>
      </c>
      <c r="P25" s="9"/>
    </row>
    <row r="26" spans="1:16" ht="15.75">
      <c r="A26" s="29" t="s">
        <v>30</v>
      </c>
      <c r="B26" s="30"/>
      <c r="C26" s="31"/>
      <c r="D26" s="32">
        <f t="shared" ref="D26:M26" si="6">SUM(D27:D42)</f>
        <v>1515415</v>
      </c>
      <c r="E26" s="32">
        <f t="shared" si="6"/>
        <v>40628</v>
      </c>
      <c r="F26" s="32">
        <f t="shared" si="6"/>
        <v>0</v>
      </c>
      <c r="G26" s="32">
        <f t="shared" si="6"/>
        <v>84655</v>
      </c>
      <c r="H26" s="32">
        <f t="shared" si="6"/>
        <v>0</v>
      </c>
      <c r="I26" s="32">
        <f t="shared" si="6"/>
        <v>183892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1706378</v>
      </c>
      <c r="N26" s="44">
        <f t="shared" si="5"/>
        <v>3530968</v>
      </c>
      <c r="O26" s="45">
        <f t="shared" si="1"/>
        <v>284.04537044485562</v>
      </c>
      <c r="P26" s="10"/>
    </row>
    <row r="27" spans="1:16">
      <c r="A27" s="12"/>
      <c r="B27" s="25">
        <v>331.2</v>
      </c>
      <c r="C27" s="20" t="s">
        <v>29</v>
      </c>
      <c r="D27" s="46">
        <v>196009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196009</v>
      </c>
      <c r="O27" s="47">
        <f t="shared" si="1"/>
        <v>15.767758024294103</v>
      </c>
      <c r="P27" s="9"/>
    </row>
    <row r="28" spans="1:16">
      <c r="A28" s="12"/>
      <c r="B28" s="25">
        <v>331.35</v>
      </c>
      <c r="C28" s="20" t="s">
        <v>91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183892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183892</v>
      </c>
      <c r="O28" s="47">
        <f t="shared" si="1"/>
        <v>14.793017456359102</v>
      </c>
      <c r="P28" s="9"/>
    </row>
    <row r="29" spans="1:16">
      <c r="A29" s="12"/>
      <c r="B29" s="25">
        <v>331.39</v>
      </c>
      <c r="C29" s="20" t="s">
        <v>32</v>
      </c>
      <c r="D29" s="46">
        <v>0</v>
      </c>
      <c r="E29" s="46">
        <v>0</v>
      </c>
      <c r="F29" s="46">
        <v>0</v>
      </c>
      <c r="G29" s="46">
        <v>74484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74484</v>
      </c>
      <c r="O29" s="47">
        <f t="shared" si="1"/>
        <v>5.9917947067814339</v>
      </c>
      <c r="P29" s="9"/>
    </row>
    <row r="30" spans="1:16">
      <c r="A30" s="12"/>
      <c r="B30" s="25">
        <v>334.2</v>
      </c>
      <c r="C30" s="20" t="s">
        <v>31</v>
      </c>
      <c r="D30" s="46">
        <v>21999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21999</v>
      </c>
      <c r="O30" s="47">
        <f t="shared" si="1"/>
        <v>1.7696886815220014</v>
      </c>
      <c r="P30" s="9"/>
    </row>
    <row r="31" spans="1:16">
      <c r="A31" s="12"/>
      <c r="B31" s="25">
        <v>334.49</v>
      </c>
      <c r="C31" s="20" t="s">
        <v>34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1706378</v>
      </c>
      <c r="N31" s="46">
        <f t="shared" ref="N31:N38" si="7">SUM(D31:M31)</f>
        <v>1706378</v>
      </c>
      <c r="O31" s="47">
        <f t="shared" si="1"/>
        <v>137.267959134422</v>
      </c>
      <c r="P31" s="9"/>
    </row>
    <row r="32" spans="1:16">
      <c r="A32" s="12"/>
      <c r="B32" s="25">
        <v>334.9</v>
      </c>
      <c r="C32" s="20" t="s">
        <v>118</v>
      </c>
      <c r="D32" s="46">
        <v>0</v>
      </c>
      <c r="E32" s="46">
        <v>34294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34294</v>
      </c>
      <c r="O32" s="47">
        <f t="shared" si="1"/>
        <v>2.7587482905639127</v>
      </c>
      <c r="P32" s="9"/>
    </row>
    <row r="33" spans="1:16">
      <c r="A33" s="12"/>
      <c r="B33" s="25">
        <v>335.12</v>
      </c>
      <c r="C33" s="20" t="s">
        <v>119</v>
      </c>
      <c r="D33" s="46">
        <v>387208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387208</v>
      </c>
      <c r="O33" s="47">
        <f t="shared" si="1"/>
        <v>31.148580162496984</v>
      </c>
      <c r="P33" s="9"/>
    </row>
    <row r="34" spans="1:16">
      <c r="A34" s="12"/>
      <c r="B34" s="25">
        <v>335.14</v>
      </c>
      <c r="C34" s="20" t="s">
        <v>120</v>
      </c>
      <c r="D34" s="46">
        <v>15905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15905</v>
      </c>
      <c r="O34" s="47">
        <f t="shared" si="1"/>
        <v>1.2794626337382351</v>
      </c>
      <c r="P34" s="9"/>
    </row>
    <row r="35" spans="1:16">
      <c r="A35" s="12"/>
      <c r="B35" s="25">
        <v>335.15</v>
      </c>
      <c r="C35" s="20" t="s">
        <v>121</v>
      </c>
      <c r="D35" s="46">
        <v>6253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6253</v>
      </c>
      <c r="O35" s="47">
        <f t="shared" si="1"/>
        <v>0.50301665191859057</v>
      </c>
      <c r="P35" s="9"/>
    </row>
    <row r="36" spans="1:16">
      <c r="A36" s="12"/>
      <c r="B36" s="25">
        <v>335.18</v>
      </c>
      <c r="C36" s="20" t="s">
        <v>122</v>
      </c>
      <c r="D36" s="46">
        <v>564315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564315</v>
      </c>
      <c r="O36" s="47">
        <f t="shared" si="1"/>
        <v>45.39578473171909</v>
      </c>
      <c r="P36" s="9"/>
    </row>
    <row r="37" spans="1:16">
      <c r="A37" s="12"/>
      <c r="B37" s="25">
        <v>335.21</v>
      </c>
      <c r="C37" s="20" t="s">
        <v>40</v>
      </c>
      <c r="D37" s="46">
        <v>2550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2550</v>
      </c>
      <c r="O37" s="47">
        <f t="shared" ref="O37:O68" si="8">(N37/O$74)</f>
        <v>0.20513233046416218</v>
      </c>
      <c r="P37" s="9"/>
    </row>
    <row r="38" spans="1:16">
      <c r="A38" s="12"/>
      <c r="B38" s="25">
        <v>335.49</v>
      </c>
      <c r="C38" s="20" t="s">
        <v>41</v>
      </c>
      <c r="D38" s="46">
        <v>0</v>
      </c>
      <c r="E38" s="46">
        <v>6334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6334</v>
      </c>
      <c r="O38" s="47">
        <f t="shared" si="8"/>
        <v>0.50953262006274636</v>
      </c>
      <c r="P38" s="9"/>
    </row>
    <row r="39" spans="1:16">
      <c r="A39" s="12"/>
      <c r="B39" s="25">
        <v>337.2</v>
      </c>
      <c r="C39" s="20" t="s">
        <v>42</v>
      </c>
      <c r="D39" s="46">
        <v>69926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69926</v>
      </c>
      <c r="O39" s="47">
        <f t="shared" si="8"/>
        <v>5.6251307215831385</v>
      </c>
      <c r="P39" s="9"/>
    </row>
    <row r="40" spans="1:16">
      <c r="A40" s="12"/>
      <c r="B40" s="25">
        <v>337.4</v>
      </c>
      <c r="C40" s="20" t="s">
        <v>43</v>
      </c>
      <c r="D40" s="46">
        <v>0</v>
      </c>
      <c r="E40" s="46">
        <v>0</v>
      </c>
      <c r="F40" s="46">
        <v>0</v>
      </c>
      <c r="G40" s="46">
        <v>10171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10171</v>
      </c>
      <c r="O40" s="47">
        <f t="shared" si="8"/>
        <v>0.81819644437293859</v>
      </c>
      <c r="P40" s="9"/>
    </row>
    <row r="41" spans="1:16">
      <c r="A41" s="12"/>
      <c r="B41" s="25">
        <v>338</v>
      </c>
      <c r="C41" s="20" t="s">
        <v>46</v>
      </c>
      <c r="D41" s="46">
        <v>11946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11946</v>
      </c>
      <c r="O41" s="47">
        <f t="shared" si="8"/>
        <v>0.96098463518622801</v>
      </c>
      <c r="P41" s="9"/>
    </row>
    <row r="42" spans="1:16">
      <c r="A42" s="12"/>
      <c r="B42" s="25">
        <v>339</v>
      </c>
      <c r="C42" s="20" t="s">
        <v>47</v>
      </c>
      <c r="D42" s="46">
        <v>239304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239304</v>
      </c>
      <c r="O42" s="47">
        <f t="shared" si="8"/>
        <v>19.250583219370927</v>
      </c>
      <c r="P42" s="9"/>
    </row>
    <row r="43" spans="1:16" ht="15.75">
      <c r="A43" s="29" t="s">
        <v>52</v>
      </c>
      <c r="B43" s="30"/>
      <c r="C43" s="31"/>
      <c r="D43" s="32">
        <f t="shared" ref="D43:M43" si="9">SUM(D44:D56)</f>
        <v>1963384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6229250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8192634</v>
      </c>
      <c r="O43" s="45">
        <f t="shared" si="8"/>
        <v>659.04866865095323</v>
      </c>
      <c r="P43" s="10"/>
    </row>
    <row r="44" spans="1:16">
      <c r="A44" s="12"/>
      <c r="B44" s="25">
        <v>341.9</v>
      </c>
      <c r="C44" s="20" t="s">
        <v>123</v>
      </c>
      <c r="D44" s="46">
        <v>890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6" si="10">SUM(D44:M44)</f>
        <v>890</v>
      </c>
      <c r="O44" s="47">
        <f t="shared" si="8"/>
        <v>7.1595205534550718E-2</v>
      </c>
      <c r="P44" s="9"/>
    </row>
    <row r="45" spans="1:16">
      <c r="A45" s="12"/>
      <c r="B45" s="25">
        <v>342.1</v>
      </c>
      <c r="C45" s="20" t="s">
        <v>56</v>
      </c>
      <c r="D45" s="46">
        <v>7253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7253</v>
      </c>
      <c r="O45" s="47">
        <f t="shared" si="8"/>
        <v>0.58346070308100717</v>
      </c>
      <c r="P45" s="9"/>
    </row>
    <row r="46" spans="1:16">
      <c r="A46" s="12"/>
      <c r="B46" s="25">
        <v>342.2</v>
      </c>
      <c r="C46" s="20" t="s">
        <v>57</v>
      </c>
      <c r="D46" s="46">
        <v>22355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22355</v>
      </c>
      <c r="O46" s="47">
        <f t="shared" si="8"/>
        <v>1.7983267637358218</v>
      </c>
      <c r="P46" s="9"/>
    </row>
    <row r="47" spans="1:16">
      <c r="A47" s="12"/>
      <c r="B47" s="25">
        <v>343.3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2524091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2524091</v>
      </c>
      <c r="O47" s="47">
        <f t="shared" si="8"/>
        <v>203.04810554259512</v>
      </c>
      <c r="P47" s="9"/>
    </row>
    <row r="48" spans="1:16">
      <c r="A48" s="12"/>
      <c r="B48" s="25">
        <v>343.4</v>
      </c>
      <c r="C48" s="20" t="s">
        <v>59</v>
      </c>
      <c r="D48" s="46">
        <v>1743259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1743259</v>
      </c>
      <c r="O48" s="47">
        <f t="shared" si="8"/>
        <v>140.23481618534311</v>
      </c>
      <c r="P48" s="9"/>
    </row>
    <row r="49" spans="1:16">
      <c r="A49" s="12"/>
      <c r="B49" s="25">
        <v>343.5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2639563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2639563</v>
      </c>
      <c r="O49" s="47">
        <f t="shared" si="8"/>
        <v>212.33714101842168</v>
      </c>
      <c r="P49" s="9"/>
    </row>
    <row r="50" spans="1:16">
      <c r="A50" s="12"/>
      <c r="B50" s="25">
        <v>343.6</v>
      </c>
      <c r="C50" s="20" t="s">
        <v>95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5535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5535</v>
      </c>
      <c r="O50" s="47">
        <f t="shared" si="8"/>
        <v>0.44525782318397555</v>
      </c>
      <c r="P50" s="9"/>
    </row>
    <row r="51" spans="1:16">
      <c r="A51" s="12"/>
      <c r="B51" s="25">
        <v>343.9</v>
      </c>
      <c r="C51" s="20" t="s">
        <v>96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1060061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1060061</v>
      </c>
      <c r="O51" s="47">
        <f t="shared" si="8"/>
        <v>85.275601319282444</v>
      </c>
      <c r="P51" s="9"/>
    </row>
    <row r="52" spans="1:16">
      <c r="A52" s="12"/>
      <c r="B52" s="25">
        <v>347.2</v>
      </c>
      <c r="C52" s="20" t="s">
        <v>61</v>
      </c>
      <c r="D52" s="46">
        <v>131474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131474</v>
      </c>
      <c r="O52" s="47">
        <f t="shared" si="8"/>
        <v>10.576301182527551</v>
      </c>
      <c r="P52" s="9"/>
    </row>
    <row r="53" spans="1:16">
      <c r="A53" s="12"/>
      <c r="B53" s="25">
        <v>347.3</v>
      </c>
      <c r="C53" s="20" t="s">
        <v>97</v>
      </c>
      <c r="D53" s="46">
        <v>2092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2092</v>
      </c>
      <c r="O53" s="47">
        <f t="shared" si="8"/>
        <v>0.16828895503177541</v>
      </c>
      <c r="P53" s="9"/>
    </row>
    <row r="54" spans="1:16">
      <c r="A54" s="12"/>
      <c r="B54" s="25">
        <v>347.4</v>
      </c>
      <c r="C54" s="20" t="s">
        <v>62</v>
      </c>
      <c r="D54" s="46">
        <v>22898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22898</v>
      </c>
      <c r="O54" s="47">
        <f t="shared" si="8"/>
        <v>1.8420078835170139</v>
      </c>
      <c r="P54" s="9"/>
    </row>
    <row r="55" spans="1:16">
      <c r="A55" s="12"/>
      <c r="B55" s="25">
        <v>347.5</v>
      </c>
      <c r="C55" s="20" t="s">
        <v>63</v>
      </c>
      <c r="D55" s="46">
        <v>13660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13660</v>
      </c>
      <c r="O55" s="47">
        <f t="shared" si="8"/>
        <v>1.0988657388786098</v>
      </c>
      <c r="P55" s="9"/>
    </row>
    <row r="56" spans="1:16">
      <c r="A56" s="12"/>
      <c r="B56" s="25">
        <v>347.9</v>
      </c>
      <c r="C56" s="20" t="s">
        <v>64</v>
      </c>
      <c r="D56" s="46">
        <v>19503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19503</v>
      </c>
      <c r="O56" s="47">
        <f t="shared" si="8"/>
        <v>1.5689003298206097</v>
      </c>
      <c r="P56" s="9"/>
    </row>
    <row r="57" spans="1:16" ht="15.75">
      <c r="A57" s="29" t="s">
        <v>53</v>
      </c>
      <c r="B57" s="30"/>
      <c r="C57" s="31"/>
      <c r="D57" s="32">
        <f t="shared" ref="D57:M57" si="11">SUM(D58:D60)</f>
        <v>110822</v>
      </c>
      <c r="E57" s="32">
        <f t="shared" si="11"/>
        <v>0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 t="shared" ref="N57:N72" si="12">SUM(D57:M57)</f>
        <v>110822</v>
      </c>
      <c r="O57" s="45">
        <f t="shared" si="8"/>
        <v>8.9149706379213249</v>
      </c>
      <c r="P57" s="10"/>
    </row>
    <row r="58" spans="1:16">
      <c r="A58" s="13"/>
      <c r="B58" s="39">
        <v>351.5</v>
      </c>
      <c r="C58" s="21" t="s">
        <v>67</v>
      </c>
      <c r="D58" s="46">
        <v>36607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36607</v>
      </c>
      <c r="O58" s="47">
        <f t="shared" si="8"/>
        <v>2.9448153809025821</v>
      </c>
      <c r="P58" s="9"/>
    </row>
    <row r="59" spans="1:16">
      <c r="A59" s="13"/>
      <c r="B59" s="39">
        <v>354</v>
      </c>
      <c r="C59" s="21" t="s">
        <v>68</v>
      </c>
      <c r="D59" s="46">
        <v>73865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73865</v>
      </c>
      <c r="O59" s="47">
        <f t="shared" si="8"/>
        <v>5.9419998391118973</v>
      </c>
      <c r="P59" s="9"/>
    </row>
    <row r="60" spans="1:16">
      <c r="A60" s="13"/>
      <c r="B60" s="39">
        <v>359</v>
      </c>
      <c r="C60" s="21" t="s">
        <v>69</v>
      </c>
      <c r="D60" s="46">
        <v>350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350</v>
      </c>
      <c r="O60" s="47">
        <f t="shared" si="8"/>
        <v>2.8155417906845788E-2</v>
      </c>
      <c r="P60" s="9"/>
    </row>
    <row r="61" spans="1:16" ht="15.75">
      <c r="A61" s="29" t="s">
        <v>4</v>
      </c>
      <c r="B61" s="30"/>
      <c r="C61" s="31"/>
      <c r="D61" s="32">
        <f t="shared" ref="D61:M61" si="13">SUM(D62:D66)</f>
        <v>83951</v>
      </c>
      <c r="E61" s="32">
        <f t="shared" si="13"/>
        <v>0</v>
      </c>
      <c r="F61" s="32">
        <f t="shared" si="13"/>
        <v>0</v>
      </c>
      <c r="G61" s="32">
        <f t="shared" si="13"/>
        <v>0</v>
      </c>
      <c r="H61" s="32">
        <f t="shared" si="13"/>
        <v>0</v>
      </c>
      <c r="I61" s="32">
        <f t="shared" si="13"/>
        <v>-16478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 t="shared" si="12"/>
        <v>67473</v>
      </c>
      <c r="O61" s="45">
        <f t="shared" si="8"/>
        <v>5.4278014640817309</v>
      </c>
      <c r="P61" s="10"/>
    </row>
    <row r="62" spans="1:16">
      <c r="A62" s="12"/>
      <c r="B62" s="25">
        <v>361.1</v>
      </c>
      <c r="C62" s="20" t="s">
        <v>70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-594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-594</v>
      </c>
      <c r="O62" s="47">
        <f t="shared" si="8"/>
        <v>-4.7783766390475421E-2</v>
      </c>
      <c r="P62" s="9"/>
    </row>
    <row r="63" spans="1:16">
      <c r="A63" s="12"/>
      <c r="B63" s="25">
        <v>361.3</v>
      </c>
      <c r="C63" s="20" t="s">
        <v>71</v>
      </c>
      <c r="D63" s="46">
        <v>-271</v>
      </c>
      <c r="E63" s="46">
        <v>0</v>
      </c>
      <c r="F63" s="46">
        <v>0</v>
      </c>
      <c r="G63" s="46">
        <v>0</v>
      </c>
      <c r="H63" s="46">
        <v>0</v>
      </c>
      <c r="I63" s="46">
        <v>-180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-451</v>
      </c>
      <c r="O63" s="47">
        <f t="shared" si="8"/>
        <v>-3.6280267074249861E-2</v>
      </c>
      <c r="P63" s="9"/>
    </row>
    <row r="64" spans="1:16">
      <c r="A64" s="12"/>
      <c r="B64" s="25">
        <v>364</v>
      </c>
      <c r="C64" s="20" t="s">
        <v>124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-16462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-16462</v>
      </c>
      <c r="O64" s="47">
        <f t="shared" si="8"/>
        <v>-1.324269970235701</v>
      </c>
      <c r="P64" s="9"/>
    </row>
    <row r="65" spans="1:119">
      <c r="A65" s="12"/>
      <c r="B65" s="25">
        <v>366</v>
      </c>
      <c r="C65" s="20" t="s">
        <v>74</v>
      </c>
      <c r="D65" s="46">
        <v>22798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22798</v>
      </c>
      <c r="O65" s="47">
        <f t="shared" si="8"/>
        <v>1.8339634784007723</v>
      </c>
      <c r="P65" s="9"/>
    </row>
    <row r="66" spans="1:119">
      <c r="A66" s="12"/>
      <c r="B66" s="25">
        <v>369.9</v>
      </c>
      <c r="C66" s="20" t="s">
        <v>75</v>
      </c>
      <c r="D66" s="46">
        <v>61424</v>
      </c>
      <c r="E66" s="46">
        <v>0</v>
      </c>
      <c r="F66" s="46">
        <v>0</v>
      </c>
      <c r="G66" s="46">
        <v>0</v>
      </c>
      <c r="H66" s="46">
        <v>0</v>
      </c>
      <c r="I66" s="46">
        <v>758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62182</v>
      </c>
      <c r="O66" s="47">
        <f t="shared" si="8"/>
        <v>5.0021719893813854</v>
      </c>
      <c r="P66" s="9"/>
    </row>
    <row r="67" spans="1:119" ht="15.75">
      <c r="A67" s="29" t="s">
        <v>54</v>
      </c>
      <c r="B67" s="30"/>
      <c r="C67" s="31"/>
      <c r="D67" s="32">
        <f t="shared" ref="D67:M67" si="14">SUM(D68:D71)</f>
        <v>3175239</v>
      </c>
      <c r="E67" s="32">
        <f t="shared" si="14"/>
        <v>428514</v>
      </c>
      <c r="F67" s="32">
        <f t="shared" si="14"/>
        <v>0</v>
      </c>
      <c r="G67" s="32">
        <f t="shared" si="14"/>
        <v>0</v>
      </c>
      <c r="H67" s="32">
        <f t="shared" si="14"/>
        <v>0</v>
      </c>
      <c r="I67" s="32">
        <f t="shared" si="14"/>
        <v>818</v>
      </c>
      <c r="J67" s="32">
        <f t="shared" si="14"/>
        <v>162007</v>
      </c>
      <c r="K67" s="32">
        <f t="shared" si="14"/>
        <v>0</v>
      </c>
      <c r="L67" s="32">
        <f t="shared" si="14"/>
        <v>22240</v>
      </c>
      <c r="M67" s="32">
        <f t="shared" si="14"/>
        <v>2431</v>
      </c>
      <c r="N67" s="32">
        <f t="shared" si="12"/>
        <v>3791249</v>
      </c>
      <c r="O67" s="45">
        <f t="shared" si="8"/>
        <v>304.98342852546057</v>
      </c>
      <c r="P67" s="9"/>
    </row>
    <row r="68" spans="1:119">
      <c r="A68" s="12"/>
      <c r="B68" s="25">
        <v>381</v>
      </c>
      <c r="C68" s="20" t="s">
        <v>76</v>
      </c>
      <c r="D68" s="46">
        <v>434220</v>
      </c>
      <c r="E68" s="46">
        <v>395773</v>
      </c>
      <c r="F68" s="46">
        <v>0</v>
      </c>
      <c r="G68" s="46">
        <v>0</v>
      </c>
      <c r="H68" s="46">
        <v>0</v>
      </c>
      <c r="I68" s="46">
        <v>382</v>
      </c>
      <c r="J68" s="46">
        <v>111198</v>
      </c>
      <c r="K68" s="46">
        <v>0</v>
      </c>
      <c r="L68" s="46">
        <v>0</v>
      </c>
      <c r="M68" s="46">
        <v>2431</v>
      </c>
      <c r="N68" s="46">
        <f t="shared" si="12"/>
        <v>944004</v>
      </c>
      <c r="O68" s="47">
        <f t="shared" si="8"/>
        <v>75.939506073525862</v>
      </c>
      <c r="P68" s="9"/>
    </row>
    <row r="69" spans="1:119">
      <c r="A69" s="12"/>
      <c r="B69" s="25">
        <v>382</v>
      </c>
      <c r="C69" s="20" t="s">
        <v>86</v>
      </c>
      <c r="D69" s="46">
        <v>1145322</v>
      </c>
      <c r="E69" s="46">
        <v>32741</v>
      </c>
      <c r="F69" s="46">
        <v>0</v>
      </c>
      <c r="G69" s="46">
        <v>0</v>
      </c>
      <c r="H69" s="46">
        <v>0</v>
      </c>
      <c r="I69" s="46">
        <v>436</v>
      </c>
      <c r="J69" s="46">
        <v>50809</v>
      </c>
      <c r="K69" s="46">
        <v>0</v>
      </c>
      <c r="L69" s="46">
        <v>0</v>
      </c>
      <c r="M69" s="46">
        <v>0</v>
      </c>
      <c r="N69" s="46">
        <f t="shared" si="12"/>
        <v>1229308</v>
      </c>
      <c r="O69" s="47">
        <f>(N69/O$74)</f>
        <v>98.890515646367945</v>
      </c>
      <c r="P69" s="9"/>
    </row>
    <row r="70" spans="1:119">
      <c r="A70" s="12"/>
      <c r="B70" s="25">
        <v>384</v>
      </c>
      <c r="C70" s="20" t="s">
        <v>77</v>
      </c>
      <c r="D70" s="46">
        <v>1595697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1595697</v>
      </c>
      <c r="O70" s="47">
        <f>(N70/O$74)</f>
        <v>128.36433110771458</v>
      </c>
      <c r="P70" s="9"/>
    </row>
    <row r="71" spans="1:119" ht="15.75" thickBot="1">
      <c r="A71" s="12"/>
      <c r="B71" s="25">
        <v>389.4</v>
      </c>
      <c r="C71" s="20" t="s">
        <v>125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22240</v>
      </c>
      <c r="M71" s="46">
        <v>0</v>
      </c>
      <c r="N71" s="46">
        <f t="shared" si="12"/>
        <v>22240</v>
      </c>
      <c r="O71" s="47">
        <f>(N71/O$74)</f>
        <v>1.7890756978521438</v>
      </c>
      <c r="P71" s="9"/>
    </row>
    <row r="72" spans="1:119" ht="16.5" thickBot="1">
      <c r="A72" s="14" t="s">
        <v>65</v>
      </c>
      <c r="B72" s="23"/>
      <c r="C72" s="22"/>
      <c r="D72" s="15">
        <f t="shared" ref="D72:M72" si="15">SUM(D5,D16,D26,D43,D57,D61,D67)</f>
        <v>11487961</v>
      </c>
      <c r="E72" s="15">
        <f t="shared" si="15"/>
        <v>773734</v>
      </c>
      <c r="F72" s="15">
        <f t="shared" si="15"/>
        <v>0</v>
      </c>
      <c r="G72" s="15">
        <f t="shared" si="15"/>
        <v>84655</v>
      </c>
      <c r="H72" s="15">
        <f t="shared" si="15"/>
        <v>0</v>
      </c>
      <c r="I72" s="15">
        <f t="shared" si="15"/>
        <v>6408048</v>
      </c>
      <c r="J72" s="15">
        <f t="shared" si="15"/>
        <v>162007</v>
      </c>
      <c r="K72" s="15">
        <f t="shared" si="15"/>
        <v>0</v>
      </c>
      <c r="L72" s="15">
        <f t="shared" si="15"/>
        <v>22240</v>
      </c>
      <c r="M72" s="15">
        <f t="shared" si="15"/>
        <v>2497338</v>
      </c>
      <c r="N72" s="15">
        <f t="shared" si="12"/>
        <v>21435983</v>
      </c>
      <c r="O72" s="38">
        <f>(N72/O$74)</f>
        <v>1724.3973131686912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126</v>
      </c>
      <c r="M74" s="48"/>
      <c r="N74" s="48"/>
      <c r="O74" s="43">
        <v>12431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100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79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3897116</v>
      </c>
      <c r="E5" s="27">
        <f t="shared" si="0"/>
        <v>305233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905599</v>
      </c>
      <c r="N5" s="28">
        <f>SUM(D5:M5)</f>
        <v>5107948</v>
      </c>
      <c r="O5" s="33">
        <f t="shared" ref="O5:O36" si="1">(N5/O$77)</f>
        <v>415.48299983731903</v>
      </c>
      <c r="P5" s="6"/>
    </row>
    <row r="6" spans="1:133">
      <c r="A6" s="12"/>
      <c r="B6" s="25">
        <v>311</v>
      </c>
      <c r="C6" s="20" t="s">
        <v>3</v>
      </c>
      <c r="D6" s="46">
        <v>2176715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905599</v>
      </c>
      <c r="N6" s="46">
        <f>SUM(D6:M6)</f>
        <v>3082314</v>
      </c>
      <c r="O6" s="47">
        <f t="shared" si="1"/>
        <v>250.71693509028793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174785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174785</v>
      </c>
      <c r="O7" s="47">
        <f t="shared" si="1"/>
        <v>14.217097771270538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130448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130448</v>
      </c>
      <c r="O8" s="47">
        <f t="shared" si="1"/>
        <v>10.610704408654628</v>
      </c>
      <c r="P8" s="9"/>
    </row>
    <row r="9" spans="1:133">
      <c r="A9" s="12"/>
      <c r="B9" s="25">
        <v>314.10000000000002</v>
      </c>
      <c r="C9" s="20" t="s">
        <v>13</v>
      </c>
      <c r="D9" s="46">
        <v>732553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732553</v>
      </c>
      <c r="O9" s="47">
        <f t="shared" si="1"/>
        <v>59.586220920774359</v>
      </c>
      <c r="P9" s="9"/>
    </row>
    <row r="10" spans="1:133">
      <c r="A10" s="12"/>
      <c r="B10" s="25">
        <v>314.3</v>
      </c>
      <c r="C10" s="20" t="s">
        <v>14</v>
      </c>
      <c r="D10" s="46">
        <v>220632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220632</v>
      </c>
      <c r="O10" s="47">
        <f t="shared" si="1"/>
        <v>17.946315275744265</v>
      </c>
      <c r="P10" s="9"/>
    </row>
    <row r="11" spans="1:133">
      <c r="A11" s="12"/>
      <c r="B11" s="25">
        <v>314.39999999999998</v>
      </c>
      <c r="C11" s="20" t="s">
        <v>15</v>
      </c>
      <c r="D11" s="46">
        <v>11449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11449</v>
      </c>
      <c r="O11" s="47">
        <f t="shared" si="1"/>
        <v>0.93126728485440047</v>
      </c>
      <c r="P11" s="9"/>
    </row>
    <row r="12" spans="1:133">
      <c r="A12" s="12"/>
      <c r="B12" s="25">
        <v>314.7</v>
      </c>
      <c r="C12" s="20" t="s">
        <v>16</v>
      </c>
      <c r="D12" s="46">
        <v>3855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3855</v>
      </c>
      <c r="O12" s="47">
        <f t="shared" si="1"/>
        <v>0.31356759394826744</v>
      </c>
      <c r="P12" s="9"/>
    </row>
    <row r="13" spans="1:133">
      <c r="A13" s="12"/>
      <c r="B13" s="25">
        <v>314.8</v>
      </c>
      <c r="C13" s="20" t="s">
        <v>17</v>
      </c>
      <c r="D13" s="46">
        <v>19587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19587</v>
      </c>
      <c r="O13" s="47">
        <f t="shared" si="1"/>
        <v>1.5932162030258663</v>
      </c>
      <c r="P13" s="9"/>
    </row>
    <row r="14" spans="1:133">
      <c r="A14" s="12"/>
      <c r="B14" s="25">
        <v>315</v>
      </c>
      <c r="C14" s="20" t="s">
        <v>18</v>
      </c>
      <c r="D14" s="46">
        <v>556874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556874</v>
      </c>
      <c r="O14" s="47">
        <f t="shared" si="1"/>
        <v>45.296404750284694</v>
      </c>
      <c r="P14" s="9"/>
    </row>
    <row r="15" spans="1:133">
      <c r="A15" s="12"/>
      <c r="B15" s="25">
        <v>316</v>
      </c>
      <c r="C15" s="20" t="s">
        <v>19</v>
      </c>
      <c r="D15" s="46">
        <v>175451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175451</v>
      </c>
      <c r="O15" s="47">
        <f t="shared" si="1"/>
        <v>14.271270538474052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SUM(D17:D26)</f>
        <v>786938</v>
      </c>
      <c r="E16" s="32">
        <f t="shared" si="3"/>
        <v>1418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10657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799013</v>
      </c>
      <c r="O16" s="45">
        <f t="shared" si="1"/>
        <v>64.992109972344238</v>
      </c>
      <c r="P16" s="10"/>
    </row>
    <row r="17" spans="1:16">
      <c r="A17" s="12"/>
      <c r="B17" s="25">
        <v>322</v>
      </c>
      <c r="C17" s="20" t="s">
        <v>0</v>
      </c>
      <c r="D17" s="46">
        <v>97469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97469</v>
      </c>
      <c r="O17" s="47">
        <f t="shared" si="1"/>
        <v>7.9281763461851309</v>
      </c>
      <c r="P17" s="9"/>
    </row>
    <row r="18" spans="1:16">
      <c r="A18" s="12"/>
      <c r="B18" s="25">
        <v>323.10000000000002</v>
      </c>
      <c r="C18" s="20" t="s">
        <v>21</v>
      </c>
      <c r="D18" s="46">
        <v>580572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580572</v>
      </c>
      <c r="O18" s="47">
        <f t="shared" si="1"/>
        <v>47.224011713030748</v>
      </c>
      <c r="P18" s="9"/>
    </row>
    <row r="19" spans="1:16">
      <c r="A19" s="12"/>
      <c r="B19" s="25">
        <v>323.39999999999998</v>
      </c>
      <c r="C19" s="20" t="s">
        <v>22</v>
      </c>
      <c r="D19" s="46">
        <v>11848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11848</v>
      </c>
      <c r="O19" s="47">
        <f t="shared" si="1"/>
        <v>0.96372214088173092</v>
      </c>
      <c r="P19" s="9"/>
    </row>
    <row r="20" spans="1:16">
      <c r="A20" s="12"/>
      <c r="B20" s="25">
        <v>323.7</v>
      </c>
      <c r="C20" s="20" t="s">
        <v>23</v>
      </c>
      <c r="D20" s="46">
        <v>59776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59776</v>
      </c>
      <c r="O20" s="47">
        <f t="shared" si="1"/>
        <v>4.8622092077436152</v>
      </c>
      <c r="P20" s="9"/>
    </row>
    <row r="21" spans="1:16">
      <c r="A21" s="12"/>
      <c r="B21" s="25">
        <v>323.89999999999998</v>
      </c>
      <c r="C21" s="20" t="s">
        <v>111</v>
      </c>
      <c r="D21" s="46">
        <v>162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162</v>
      </c>
      <c r="O21" s="47">
        <f t="shared" si="1"/>
        <v>1.3177159590043924E-2</v>
      </c>
      <c r="P21" s="9"/>
    </row>
    <row r="22" spans="1:16">
      <c r="A22" s="12"/>
      <c r="B22" s="25">
        <v>324.11</v>
      </c>
      <c r="C22" s="20" t="s">
        <v>112</v>
      </c>
      <c r="D22" s="46">
        <v>1517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1517</v>
      </c>
      <c r="O22" s="47">
        <f t="shared" si="1"/>
        <v>0.12339352529689279</v>
      </c>
      <c r="P22" s="9"/>
    </row>
    <row r="23" spans="1:16">
      <c r="A23" s="12"/>
      <c r="B23" s="25">
        <v>324.20999999999998</v>
      </c>
      <c r="C23" s="20" t="s">
        <v>90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10657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10657</v>
      </c>
      <c r="O23" s="47">
        <f t="shared" si="1"/>
        <v>0.86684561574751906</v>
      </c>
      <c r="P23" s="9"/>
    </row>
    <row r="24" spans="1:16">
      <c r="A24" s="12"/>
      <c r="B24" s="25">
        <v>324.32</v>
      </c>
      <c r="C24" s="20" t="s">
        <v>26</v>
      </c>
      <c r="D24" s="46">
        <v>0</v>
      </c>
      <c r="E24" s="46">
        <v>1418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1418</v>
      </c>
      <c r="O24" s="47">
        <f t="shared" si="1"/>
        <v>0.11534081665853262</v>
      </c>
      <c r="P24" s="9"/>
    </row>
    <row r="25" spans="1:16">
      <c r="A25" s="12"/>
      <c r="B25" s="25">
        <v>324.61</v>
      </c>
      <c r="C25" s="20" t="s">
        <v>27</v>
      </c>
      <c r="D25" s="46">
        <v>1024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1024</v>
      </c>
      <c r="O25" s="47">
        <f t="shared" si="1"/>
        <v>8.3292663087685057E-2</v>
      </c>
      <c r="P25" s="9"/>
    </row>
    <row r="26" spans="1:16">
      <c r="A26" s="12"/>
      <c r="B26" s="25">
        <v>329</v>
      </c>
      <c r="C26" s="20" t="s">
        <v>28</v>
      </c>
      <c r="D26" s="46">
        <v>34570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5">SUM(D26:M26)</f>
        <v>34570</v>
      </c>
      <c r="O26" s="47">
        <f t="shared" si="1"/>
        <v>2.8119407841223363</v>
      </c>
      <c r="P26" s="9"/>
    </row>
    <row r="27" spans="1:16" ht="15.75">
      <c r="A27" s="29" t="s">
        <v>30</v>
      </c>
      <c r="B27" s="30"/>
      <c r="C27" s="31"/>
      <c r="D27" s="32">
        <f t="shared" ref="D27:M27" si="6">SUM(D28:D42)</f>
        <v>1582378</v>
      </c>
      <c r="E27" s="32">
        <f t="shared" si="6"/>
        <v>1168443</v>
      </c>
      <c r="F27" s="32">
        <f t="shared" si="6"/>
        <v>0</v>
      </c>
      <c r="G27" s="32">
        <f t="shared" si="6"/>
        <v>297716</v>
      </c>
      <c r="H27" s="32">
        <f t="shared" si="6"/>
        <v>0</v>
      </c>
      <c r="I27" s="32">
        <f t="shared" si="6"/>
        <v>18413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2524389</v>
      </c>
      <c r="N27" s="44">
        <f t="shared" si="5"/>
        <v>5591339</v>
      </c>
      <c r="O27" s="45">
        <f t="shared" si="1"/>
        <v>454.80226126565805</v>
      </c>
      <c r="P27" s="10"/>
    </row>
    <row r="28" spans="1:16">
      <c r="A28" s="12"/>
      <c r="B28" s="25">
        <v>331.2</v>
      </c>
      <c r="C28" s="20" t="s">
        <v>29</v>
      </c>
      <c r="D28" s="46">
        <v>321664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321664</v>
      </c>
      <c r="O28" s="47">
        <f t="shared" si="1"/>
        <v>26.164307792419066</v>
      </c>
      <c r="P28" s="9"/>
    </row>
    <row r="29" spans="1:16">
      <c r="A29" s="12"/>
      <c r="B29" s="25">
        <v>331.39</v>
      </c>
      <c r="C29" s="20" t="s">
        <v>32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18413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18413</v>
      </c>
      <c r="O29" s="47">
        <f t="shared" si="1"/>
        <v>1.4977224662436961</v>
      </c>
      <c r="P29" s="9"/>
    </row>
    <row r="30" spans="1:16">
      <c r="A30" s="12"/>
      <c r="B30" s="25">
        <v>331.9</v>
      </c>
      <c r="C30" s="20" t="s">
        <v>92</v>
      </c>
      <c r="D30" s="46">
        <v>0</v>
      </c>
      <c r="E30" s="46">
        <v>0</v>
      </c>
      <c r="F30" s="46">
        <v>0</v>
      </c>
      <c r="G30" s="46">
        <v>227716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227716</v>
      </c>
      <c r="O30" s="47">
        <f t="shared" si="1"/>
        <v>18.52253131608915</v>
      </c>
      <c r="P30" s="9"/>
    </row>
    <row r="31" spans="1:16">
      <c r="A31" s="12"/>
      <c r="B31" s="25">
        <v>334.2</v>
      </c>
      <c r="C31" s="20" t="s">
        <v>31</v>
      </c>
      <c r="D31" s="46">
        <v>14056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14056</v>
      </c>
      <c r="O31" s="47">
        <f t="shared" si="1"/>
        <v>1.1433219456645518</v>
      </c>
      <c r="P31" s="9"/>
    </row>
    <row r="32" spans="1:16">
      <c r="A32" s="12"/>
      <c r="B32" s="25">
        <v>334.49</v>
      </c>
      <c r="C32" s="20" t="s">
        <v>34</v>
      </c>
      <c r="D32" s="46">
        <v>0</v>
      </c>
      <c r="E32" s="46">
        <v>1162203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2524389</v>
      </c>
      <c r="N32" s="46">
        <f t="shared" ref="N32:N38" si="7">SUM(D32:M32)</f>
        <v>3686592</v>
      </c>
      <c r="O32" s="47">
        <f t="shared" si="1"/>
        <v>299.86920448999513</v>
      </c>
      <c r="P32" s="9"/>
    </row>
    <row r="33" spans="1:16">
      <c r="A33" s="12"/>
      <c r="B33" s="25">
        <v>335.12</v>
      </c>
      <c r="C33" s="20" t="s">
        <v>36</v>
      </c>
      <c r="D33" s="46">
        <v>373178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373178</v>
      </c>
      <c r="O33" s="47">
        <f t="shared" si="1"/>
        <v>30.35448186107044</v>
      </c>
      <c r="P33" s="9"/>
    </row>
    <row r="34" spans="1:16">
      <c r="A34" s="12"/>
      <c r="B34" s="25">
        <v>335.14</v>
      </c>
      <c r="C34" s="20" t="s">
        <v>37</v>
      </c>
      <c r="D34" s="46">
        <v>14688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14688</v>
      </c>
      <c r="O34" s="47">
        <f t="shared" si="1"/>
        <v>1.1947291361639825</v>
      </c>
      <c r="P34" s="9"/>
    </row>
    <row r="35" spans="1:16">
      <c r="A35" s="12"/>
      <c r="B35" s="25">
        <v>335.15</v>
      </c>
      <c r="C35" s="20" t="s">
        <v>38</v>
      </c>
      <c r="D35" s="46">
        <v>7195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7195</v>
      </c>
      <c r="O35" s="47">
        <f t="shared" si="1"/>
        <v>0.58524483487880263</v>
      </c>
      <c r="P35" s="9"/>
    </row>
    <row r="36" spans="1:16">
      <c r="A36" s="12"/>
      <c r="B36" s="25">
        <v>335.18</v>
      </c>
      <c r="C36" s="20" t="s">
        <v>39</v>
      </c>
      <c r="D36" s="46">
        <v>533527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533527</v>
      </c>
      <c r="O36" s="47">
        <f t="shared" si="1"/>
        <v>43.397348299983733</v>
      </c>
      <c r="P36" s="9"/>
    </row>
    <row r="37" spans="1:16">
      <c r="A37" s="12"/>
      <c r="B37" s="25">
        <v>335.21</v>
      </c>
      <c r="C37" s="20" t="s">
        <v>40</v>
      </c>
      <c r="D37" s="46">
        <v>2253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2253</v>
      </c>
      <c r="O37" s="47">
        <f t="shared" ref="O37:O68" si="8">(N37/O$77)</f>
        <v>0.18326012689116641</v>
      </c>
      <c r="P37" s="9"/>
    </row>
    <row r="38" spans="1:16">
      <c r="A38" s="12"/>
      <c r="B38" s="25">
        <v>335.49</v>
      </c>
      <c r="C38" s="20" t="s">
        <v>41</v>
      </c>
      <c r="D38" s="46">
        <v>0</v>
      </c>
      <c r="E38" s="46">
        <v>6240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6240</v>
      </c>
      <c r="O38" s="47">
        <f t="shared" si="8"/>
        <v>0.50756466569058079</v>
      </c>
      <c r="P38" s="9"/>
    </row>
    <row r="39" spans="1:16">
      <c r="A39" s="12"/>
      <c r="B39" s="25">
        <v>337.2</v>
      </c>
      <c r="C39" s="20" t="s">
        <v>42</v>
      </c>
      <c r="D39" s="46">
        <v>69082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69082</v>
      </c>
      <c r="O39" s="47">
        <f t="shared" si="8"/>
        <v>5.6191638197494713</v>
      </c>
      <c r="P39" s="9"/>
    </row>
    <row r="40" spans="1:16">
      <c r="A40" s="12"/>
      <c r="B40" s="25">
        <v>337.7</v>
      </c>
      <c r="C40" s="20" t="s">
        <v>45</v>
      </c>
      <c r="D40" s="46">
        <v>0</v>
      </c>
      <c r="E40" s="46">
        <v>0</v>
      </c>
      <c r="F40" s="46">
        <v>0</v>
      </c>
      <c r="G40" s="46">
        <v>70000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70000</v>
      </c>
      <c r="O40" s="47">
        <f t="shared" si="8"/>
        <v>5.6938343907597204</v>
      </c>
      <c r="P40" s="9"/>
    </row>
    <row r="41" spans="1:16">
      <c r="A41" s="12"/>
      <c r="B41" s="25">
        <v>338</v>
      </c>
      <c r="C41" s="20" t="s">
        <v>46</v>
      </c>
      <c r="D41" s="46">
        <v>13860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13860</v>
      </c>
      <c r="O41" s="47">
        <f t="shared" si="8"/>
        <v>1.1273792093704247</v>
      </c>
      <c r="P41" s="9"/>
    </row>
    <row r="42" spans="1:16">
      <c r="A42" s="12"/>
      <c r="B42" s="25">
        <v>339</v>
      </c>
      <c r="C42" s="20" t="s">
        <v>47</v>
      </c>
      <c r="D42" s="46">
        <v>232875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232875</v>
      </c>
      <c r="O42" s="47">
        <f t="shared" si="8"/>
        <v>18.94216691068814</v>
      </c>
      <c r="P42" s="9"/>
    </row>
    <row r="43" spans="1:16" ht="15.75">
      <c r="A43" s="29" t="s">
        <v>52</v>
      </c>
      <c r="B43" s="30"/>
      <c r="C43" s="31"/>
      <c r="D43" s="32">
        <f t="shared" ref="D43:M43" si="9">SUM(D44:D56)</f>
        <v>1961185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6190724</v>
      </c>
      <c r="J43" s="32">
        <f t="shared" si="9"/>
        <v>148630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8300539</v>
      </c>
      <c r="O43" s="45">
        <f t="shared" si="8"/>
        <v>675.16992028631853</v>
      </c>
      <c r="P43" s="10"/>
    </row>
    <row r="44" spans="1:16">
      <c r="A44" s="12"/>
      <c r="B44" s="25">
        <v>341.9</v>
      </c>
      <c r="C44" s="20" t="s">
        <v>55</v>
      </c>
      <c r="D44" s="46">
        <v>3295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148630</v>
      </c>
      <c r="K44" s="46">
        <v>0</v>
      </c>
      <c r="L44" s="46">
        <v>0</v>
      </c>
      <c r="M44" s="46">
        <v>0</v>
      </c>
      <c r="N44" s="46">
        <f t="shared" ref="N44:N56" si="10">SUM(D44:M44)</f>
        <v>151925</v>
      </c>
      <c r="O44" s="47">
        <f t="shared" si="8"/>
        <v>12.357654140231007</v>
      </c>
      <c r="P44" s="9"/>
    </row>
    <row r="45" spans="1:16">
      <c r="A45" s="12"/>
      <c r="B45" s="25">
        <v>342.1</v>
      </c>
      <c r="C45" s="20" t="s">
        <v>56</v>
      </c>
      <c r="D45" s="46">
        <v>3610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3610</v>
      </c>
      <c r="O45" s="47">
        <f t="shared" si="8"/>
        <v>0.29363917358060843</v>
      </c>
      <c r="P45" s="9"/>
    </row>
    <row r="46" spans="1:16">
      <c r="A46" s="12"/>
      <c r="B46" s="25">
        <v>342.2</v>
      </c>
      <c r="C46" s="20" t="s">
        <v>57</v>
      </c>
      <c r="D46" s="46">
        <v>22385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22385</v>
      </c>
      <c r="O46" s="47">
        <f t="shared" si="8"/>
        <v>1.820806897673662</v>
      </c>
      <c r="P46" s="9"/>
    </row>
    <row r="47" spans="1:16">
      <c r="A47" s="12"/>
      <c r="B47" s="25">
        <v>343.3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2528249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2528249</v>
      </c>
      <c r="O47" s="47">
        <f t="shared" si="8"/>
        <v>205.64901578005532</v>
      </c>
      <c r="P47" s="9"/>
    </row>
    <row r="48" spans="1:16">
      <c r="A48" s="12"/>
      <c r="B48" s="25">
        <v>343.4</v>
      </c>
      <c r="C48" s="20" t="s">
        <v>59</v>
      </c>
      <c r="D48" s="46">
        <v>1717477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1717477</v>
      </c>
      <c r="O48" s="47">
        <f t="shared" si="8"/>
        <v>139.70042297055474</v>
      </c>
      <c r="P48" s="9"/>
    </row>
    <row r="49" spans="1:16">
      <c r="A49" s="12"/>
      <c r="B49" s="25">
        <v>343.5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2617914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2617914</v>
      </c>
      <c r="O49" s="47">
        <f t="shared" si="8"/>
        <v>212.94241093216203</v>
      </c>
      <c r="P49" s="9"/>
    </row>
    <row r="50" spans="1:16">
      <c r="A50" s="12"/>
      <c r="B50" s="25">
        <v>343.6</v>
      </c>
      <c r="C50" s="20" t="s">
        <v>95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6050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6050</v>
      </c>
      <c r="O50" s="47">
        <f t="shared" si="8"/>
        <v>0.49210997234423298</v>
      </c>
      <c r="P50" s="9"/>
    </row>
    <row r="51" spans="1:16">
      <c r="A51" s="12"/>
      <c r="B51" s="25">
        <v>343.9</v>
      </c>
      <c r="C51" s="20" t="s">
        <v>96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1038511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1038511</v>
      </c>
      <c r="O51" s="47">
        <f t="shared" si="8"/>
        <v>84.472994956889536</v>
      </c>
      <c r="P51" s="9"/>
    </row>
    <row r="52" spans="1:16">
      <c r="A52" s="12"/>
      <c r="B52" s="25">
        <v>347.2</v>
      </c>
      <c r="C52" s="20" t="s">
        <v>61</v>
      </c>
      <c r="D52" s="46">
        <v>130712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130712</v>
      </c>
      <c r="O52" s="47">
        <f t="shared" si="8"/>
        <v>10.632178298356923</v>
      </c>
      <c r="P52" s="9"/>
    </row>
    <row r="53" spans="1:16">
      <c r="A53" s="12"/>
      <c r="B53" s="25">
        <v>347.4</v>
      </c>
      <c r="C53" s="20" t="s">
        <v>62</v>
      </c>
      <c r="D53" s="46">
        <v>18877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18877</v>
      </c>
      <c r="O53" s="47">
        <f t="shared" si="8"/>
        <v>1.5354644542053033</v>
      </c>
      <c r="P53" s="9"/>
    </row>
    <row r="54" spans="1:16">
      <c r="A54" s="12"/>
      <c r="B54" s="25">
        <v>347.5</v>
      </c>
      <c r="C54" s="20" t="s">
        <v>63</v>
      </c>
      <c r="D54" s="46">
        <v>33709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33709</v>
      </c>
      <c r="O54" s="47">
        <f t="shared" si="8"/>
        <v>2.7419066211159917</v>
      </c>
      <c r="P54" s="9"/>
    </row>
    <row r="55" spans="1:16">
      <c r="A55" s="12"/>
      <c r="B55" s="25">
        <v>347.9</v>
      </c>
      <c r="C55" s="20" t="s">
        <v>64</v>
      </c>
      <c r="D55" s="46">
        <v>29620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29620</v>
      </c>
      <c r="O55" s="47">
        <f t="shared" si="8"/>
        <v>2.4093053522043273</v>
      </c>
      <c r="P55" s="9"/>
    </row>
    <row r="56" spans="1:16">
      <c r="A56" s="12"/>
      <c r="B56" s="25">
        <v>349</v>
      </c>
      <c r="C56" s="20" t="s">
        <v>1</v>
      </c>
      <c r="D56" s="46">
        <v>1500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1500</v>
      </c>
      <c r="O56" s="47">
        <f t="shared" si="8"/>
        <v>0.12201073694485115</v>
      </c>
      <c r="P56" s="9"/>
    </row>
    <row r="57" spans="1:16" ht="15.75">
      <c r="A57" s="29" t="s">
        <v>53</v>
      </c>
      <c r="B57" s="30"/>
      <c r="C57" s="31"/>
      <c r="D57" s="32">
        <f t="shared" ref="D57:M57" si="11">SUM(D58:D61)</f>
        <v>83486</v>
      </c>
      <c r="E57" s="32">
        <f t="shared" si="11"/>
        <v>0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 t="shared" ref="N57:N75" si="12">SUM(D57:M57)</f>
        <v>83486</v>
      </c>
      <c r="O57" s="45">
        <f t="shared" si="8"/>
        <v>6.7907922563852283</v>
      </c>
      <c r="P57" s="10"/>
    </row>
    <row r="58" spans="1:16">
      <c r="A58" s="13"/>
      <c r="B58" s="39">
        <v>351.5</v>
      </c>
      <c r="C58" s="21" t="s">
        <v>67</v>
      </c>
      <c r="D58" s="46">
        <v>29674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29674</v>
      </c>
      <c r="O58" s="47">
        <f t="shared" si="8"/>
        <v>2.4136977387343421</v>
      </c>
      <c r="P58" s="9"/>
    </row>
    <row r="59" spans="1:16">
      <c r="A59" s="13"/>
      <c r="B59" s="39">
        <v>351.9</v>
      </c>
      <c r="C59" s="21" t="s">
        <v>113</v>
      </c>
      <c r="D59" s="46">
        <v>7891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7891</v>
      </c>
      <c r="O59" s="47">
        <f t="shared" si="8"/>
        <v>0.64185781682121357</v>
      </c>
      <c r="P59" s="9"/>
    </row>
    <row r="60" spans="1:16">
      <c r="A60" s="13"/>
      <c r="B60" s="39">
        <v>354</v>
      </c>
      <c r="C60" s="21" t="s">
        <v>68</v>
      </c>
      <c r="D60" s="46">
        <v>32980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32980</v>
      </c>
      <c r="O60" s="47">
        <f t="shared" si="8"/>
        <v>2.6826094029607939</v>
      </c>
      <c r="P60" s="9"/>
    </row>
    <row r="61" spans="1:16">
      <c r="A61" s="13"/>
      <c r="B61" s="39">
        <v>359</v>
      </c>
      <c r="C61" s="21" t="s">
        <v>69</v>
      </c>
      <c r="D61" s="46">
        <v>12941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12941</v>
      </c>
      <c r="O61" s="47">
        <f t="shared" si="8"/>
        <v>1.0526272978688791</v>
      </c>
      <c r="P61" s="9"/>
    </row>
    <row r="62" spans="1:16" ht="15.75">
      <c r="A62" s="29" t="s">
        <v>4</v>
      </c>
      <c r="B62" s="30"/>
      <c r="C62" s="31"/>
      <c r="D62" s="32">
        <f t="shared" ref="D62:M62" si="13">SUM(D63:D68)</f>
        <v>50247</v>
      </c>
      <c r="E62" s="32">
        <f t="shared" si="13"/>
        <v>0</v>
      </c>
      <c r="F62" s="32">
        <f t="shared" si="13"/>
        <v>0</v>
      </c>
      <c r="G62" s="32">
        <f t="shared" si="13"/>
        <v>0</v>
      </c>
      <c r="H62" s="32">
        <f t="shared" si="13"/>
        <v>0</v>
      </c>
      <c r="I62" s="32">
        <f t="shared" si="13"/>
        <v>28600</v>
      </c>
      <c r="J62" s="32">
        <f t="shared" si="13"/>
        <v>0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 t="shared" si="12"/>
        <v>78847</v>
      </c>
      <c r="O62" s="45">
        <f t="shared" si="8"/>
        <v>6.4134537172604524</v>
      </c>
      <c r="P62" s="10"/>
    </row>
    <row r="63" spans="1:16">
      <c r="A63" s="12"/>
      <c r="B63" s="25">
        <v>361.1</v>
      </c>
      <c r="C63" s="20" t="s">
        <v>70</v>
      </c>
      <c r="D63" s="46">
        <v>35</v>
      </c>
      <c r="E63" s="46">
        <v>0</v>
      </c>
      <c r="F63" s="46">
        <v>0</v>
      </c>
      <c r="G63" s="46">
        <v>0</v>
      </c>
      <c r="H63" s="46">
        <v>0</v>
      </c>
      <c r="I63" s="46">
        <v>-917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-882</v>
      </c>
      <c r="O63" s="47">
        <f t="shared" si="8"/>
        <v>-7.1742313323572476E-2</v>
      </c>
      <c r="P63" s="9"/>
    </row>
    <row r="64" spans="1:16">
      <c r="A64" s="12"/>
      <c r="B64" s="25">
        <v>361.3</v>
      </c>
      <c r="C64" s="20" t="s">
        <v>71</v>
      </c>
      <c r="D64" s="46">
        <v>-297</v>
      </c>
      <c r="E64" s="46">
        <v>0</v>
      </c>
      <c r="F64" s="46">
        <v>0</v>
      </c>
      <c r="G64" s="46">
        <v>0</v>
      </c>
      <c r="H64" s="46">
        <v>0</v>
      </c>
      <c r="I64" s="46">
        <v>-198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-495</v>
      </c>
      <c r="O64" s="47">
        <f t="shared" si="8"/>
        <v>-4.026354319180088E-2</v>
      </c>
      <c r="P64" s="9"/>
    </row>
    <row r="65" spans="1:119">
      <c r="A65" s="12"/>
      <c r="B65" s="25">
        <v>364</v>
      </c>
      <c r="C65" s="20" t="s">
        <v>72</v>
      </c>
      <c r="D65" s="46">
        <v>4098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4098</v>
      </c>
      <c r="O65" s="47">
        <f t="shared" si="8"/>
        <v>0.33333333333333331</v>
      </c>
      <c r="P65" s="9"/>
    </row>
    <row r="66" spans="1:119">
      <c r="A66" s="12"/>
      <c r="B66" s="25">
        <v>365</v>
      </c>
      <c r="C66" s="20" t="s">
        <v>73</v>
      </c>
      <c r="D66" s="46">
        <v>1168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1168</v>
      </c>
      <c r="O66" s="47">
        <f t="shared" si="8"/>
        <v>9.5005693834390753E-2</v>
      </c>
      <c r="P66" s="9"/>
    </row>
    <row r="67" spans="1:119">
      <c r="A67" s="12"/>
      <c r="B67" s="25">
        <v>366</v>
      </c>
      <c r="C67" s="20" t="s">
        <v>74</v>
      </c>
      <c r="D67" s="46">
        <v>17075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17075</v>
      </c>
      <c r="O67" s="47">
        <f t="shared" si="8"/>
        <v>1.3888888888888888</v>
      </c>
      <c r="P67" s="9"/>
    </row>
    <row r="68" spans="1:119">
      <c r="A68" s="12"/>
      <c r="B68" s="25">
        <v>369.9</v>
      </c>
      <c r="C68" s="20" t="s">
        <v>75</v>
      </c>
      <c r="D68" s="46">
        <v>28168</v>
      </c>
      <c r="E68" s="46">
        <v>0</v>
      </c>
      <c r="F68" s="46">
        <v>0</v>
      </c>
      <c r="G68" s="46">
        <v>0</v>
      </c>
      <c r="H68" s="46">
        <v>0</v>
      </c>
      <c r="I68" s="46">
        <v>29715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57883</v>
      </c>
      <c r="O68" s="47">
        <f t="shared" si="8"/>
        <v>4.7082316577192129</v>
      </c>
      <c r="P68" s="9"/>
    </row>
    <row r="69" spans="1:119" ht="15.75">
      <c r="A69" s="29" t="s">
        <v>54</v>
      </c>
      <c r="B69" s="30"/>
      <c r="C69" s="31"/>
      <c r="D69" s="32">
        <f t="shared" ref="D69:M69" si="14">SUM(D70:D74)</f>
        <v>7404600</v>
      </c>
      <c r="E69" s="32">
        <f t="shared" si="14"/>
        <v>752074</v>
      </c>
      <c r="F69" s="32">
        <f t="shared" si="14"/>
        <v>0</v>
      </c>
      <c r="G69" s="32">
        <f t="shared" si="14"/>
        <v>0</v>
      </c>
      <c r="H69" s="32">
        <f t="shared" si="14"/>
        <v>0</v>
      </c>
      <c r="I69" s="32">
        <f t="shared" si="14"/>
        <v>1119412</v>
      </c>
      <c r="J69" s="32">
        <f t="shared" si="14"/>
        <v>0</v>
      </c>
      <c r="K69" s="32">
        <f t="shared" si="14"/>
        <v>0</v>
      </c>
      <c r="L69" s="32">
        <f t="shared" si="14"/>
        <v>34461</v>
      </c>
      <c r="M69" s="32">
        <f t="shared" si="14"/>
        <v>564152</v>
      </c>
      <c r="N69" s="32">
        <f t="shared" si="12"/>
        <v>9874699</v>
      </c>
      <c r="O69" s="45">
        <f t="shared" ref="O69:O75" si="15">(N69/O$77)</f>
        <v>803.21286806572311</v>
      </c>
      <c r="P69" s="9"/>
    </row>
    <row r="70" spans="1:119">
      <c r="A70" s="12"/>
      <c r="B70" s="25">
        <v>381</v>
      </c>
      <c r="C70" s="20" t="s">
        <v>76</v>
      </c>
      <c r="D70" s="46">
        <v>445912</v>
      </c>
      <c r="E70" s="46">
        <v>700042</v>
      </c>
      <c r="F70" s="46">
        <v>0</v>
      </c>
      <c r="G70" s="46">
        <v>0</v>
      </c>
      <c r="H70" s="46">
        <v>0</v>
      </c>
      <c r="I70" s="46">
        <v>813886</v>
      </c>
      <c r="J70" s="46">
        <v>0</v>
      </c>
      <c r="K70" s="46">
        <v>0</v>
      </c>
      <c r="L70" s="46">
        <v>0</v>
      </c>
      <c r="M70" s="46">
        <v>564152</v>
      </c>
      <c r="N70" s="46">
        <f t="shared" si="12"/>
        <v>2523992</v>
      </c>
      <c r="O70" s="47">
        <f t="shared" si="15"/>
        <v>205.30274930860583</v>
      </c>
      <c r="P70" s="9"/>
    </row>
    <row r="71" spans="1:119">
      <c r="A71" s="12"/>
      <c r="B71" s="25">
        <v>382</v>
      </c>
      <c r="C71" s="20" t="s">
        <v>86</v>
      </c>
      <c r="D71" s="46">
        <v>1194005</v>
      </c>
      <c r="E71" s="46">
        <v>52032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1246037</v>
      </c>
      <c r="O71" s="47">
        <f t="shared" si="15"/>
        <v>101.35326175370099</v>
      </c>
      <c r="P71" s="9"/>
    </row>
    <row r="72" spans="1:119">
      <c r="A72" s="12"/>
      <c r="B72" s="25">
        <v>383</v>
      </c>
      <c r="C72" s="20" t="s">
        <v>107</v>
      </c>
      <c r="D72" s="46">
        <v>374017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374017</v>
      </c>
      <c r="O72" s="47">
        <f t="shared" si="15"/>
        <v>30.422726533268261</v>
      </c>
      <c r="P72" s="9"/>
    </row>
    <row r="73" spans="1:119">
      <c r="A73" s="12"/>
      <c r="B73" s="25">
        <v>384</v>
      </c>
      <c r="C73" s="20" t="s">
        <v>77</v>
      </c>
      <c r="D73" s="46">
        <v>5390666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2"/>
        <v>5390666</v>
      </c>
      <c r="O73" s="47">
        <f t="shared" si="15"/>
        <v>438.47942085570196</v>
      </c>
      <c r="P73" s="9"/>
    </row>
    <row r="74" spans="1:119" ht="15.75" thickBot="1">
      <c r="A74" s="12"/>
      <c r="B74" s="25">
        <v>389.4</v>
      </c>
      <c r="C74" s="20" t="s">
        <v>78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305526</v>
      </c>
      <c r="J74" s="46">
        <v>0</v>
      </c>
      <c r="K74" s="46">
        <v>0</v>
      </c>
      <c r="L74" s="46">
        <v>34461</v>
      </c>
      <c r="M74" s="46">
        <v>0</v>
      </c>
      <c r="N74" s="46">
        <f t="shared" si="12"/>
        <v>339987</v>
      </c>
      <c r="O74" s="47">
        <f t="shared" si="15"/>
        <v>27.65470961444607</v>
      </c>
      <c r="P74" s="9"/>
    </row>
    <row r="75" spans="1:119" ht="16.5" thickBot="1">
      <c r="A75" s="14" t="s">
        <v>65</v>
      </c>
      <c r="B75" s="23"/>
      <c r="C75" s="22"/>
      <c r="D75" s="15">
        <f t="shared" ref="D75:M75" si="16">SUM(D5,D16,D27,D43,D57,D62,D69)</f>
        <v>15765950</v>
      </c>
      <c r="E75" s="15">
        <f t="shared" si="16"/>
        <v>2227168</v>
      </c>
      <c r="F75" s="15">
        <f t="shared" si="16"/>
        <v>0</v>
      </c>
      <c r="G75" s="15">
        <f t="shared" si="16"/>
        <v>297716</v>
      </c>
      <c r="H75" s="15">
        <f t="shared" si="16"/>
        <v>0</v>
      </c>
      <c r="I75" s="15">
        <f t="shared" si="16"/>
        <v>7367806</v>
      </c>
      <c r="J75" s="15">
        <f t="shared" si="16"/>
        <v>148630</v>
      </c>
      <c r="K75" s="15">
        <f t="shared" si="16"/>
        <v>0</v>
      </c>
      <c r="L75" s="15">
        <f t="shared" si="16"/>
        <v>34461</v>
      </c>
      <c r="M75" s="15">
        <f t="shared" si="16"/>
        <v>3994140</v>
      </c>
      <c r="N75" s="15">
        <f t="shared" si="12"/>
        <v>29835871</v>
      </c>
      <c r="O75" s="38">
        <f t="shared" si="15"/>
        <v>2426.8644054010088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48" t="s">
        <v>114</v>
      </c>
      <c r="M77" s="48"/>
      <c r="N77" s="48"/>
      <c r="O77" s="43">
        <v>12294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100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79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4078394</v>
      </c>
      <c r="E5" s="27">
        <f t="shared" si="0"/>
        <v>304108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1099180</v>
      </c>
      <c r="N5" s="28">
        <f>SUM(D5:M5)</f>
        <v>5481682</v>
      </c>
      <c r="O5" s="33">
        <f t="shared" ref="O5:O36" si="1">(N5/O$83)</f>
        <v>446.20936100936103</v>
      </c>
      <c r="P5" s="6"/>
    </row>
    <row r="6" spans="1:133">
      <c r="A6" s="12"/>
      <c r="B6" s="25">
        <v>311</v>
      </c>
      <c r="C6" s="20" t="s">
        <v>3</v>
      </c>
      <c r="D6" s="46">
        <v>2325914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1099180</v>
      </c>
      <c r="N6" s="46">
        <f>SUM(D6:M6)</f>
        <v>3425094</v>
      </c>
      <c r="O6" s="47">
        <f t="shared" si="1"/>
        <v>278.80293040293043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174227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174227</v>
      </c>
      <c r="O7" s="47">
        <f t="shared" si="1"/>
        <v>14.182091982091983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129881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129881</v>
      </c>
      <c r="O8" s="47">
        <f t="shared" si="1"/>
        <v>10.572323972323971</v>
      </c>
      <c r="P8" s="9"/>
    </row>
    <row r="9" spans="1:133">
      <c r="A9" s="12"/>
      <c r="B9" s="25">
        <v>314.10000000000002</v>
      </c>
      <c r="C9" s="20" t="s">
        <v>13</v>
      </c>
      <c r="D9" s="46">
        <v>763292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763292</v>
      </c>
      <c r="O9" s="47">
        <f t="shared" si="1"/>
        <v>62.132030932030929</v>
      </c>
      <c r="P9" s="9"/>
    </row>
    <row r="10" spans="1:133">
      <c r="A10" s="12"/>
      <c r="B10" s="25">
        <v>314.3</v>
      </c>
      <c r="C10" s="20" t="s">
        <v>14</v>
      </c>
      <c r="D10" s="46">
        <v>212575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212575</v>
      </c>
      <c r="O10" s="47">
        <f t="shared" si="1"/>
        <v>17.303622303622305</v>
      </c>
      <c r="P10" s="9"/>
    </row>
    <row r="11" spans="1:133">
      <c r="A11" s="12"/>
      <c r="B11" s="25">
        <v>314.39999999999998</v>
      </c>
      <c r="C11" s="20" t="s">
        <v>15</v>
      </c>
      <c r="D11" s="46">
        <v>13431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13431</v>
      </c>
      <c r="O11" s="47">
        <f t="shared" si="1"/>
        <v>1.0932844932844932</v>
      </c>
      <c r="P11" s="9"/>
    </row>
    <row r="12" spans="1:133">
      <c r="A12" s="12"/>
      <c r="B12" s="25">
        <v>314.7</v>
      </c>
      <c r="C12" s="20" t="s">
        <v>16</v>
      </c>
      <c r="D12" s="46">
        <v>2766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2766</v>
      </c>
      <c r="O12" s="47">
        <f t="shared" si="1"/>
        <v>0.22515262515262516</v>
      </c>
      <c r="P12" s="9"/>
    </row>
    <row r="13" spans="1:133">
      <c r="A13" s="12"/>
      <c r="B13" s="25">
        <v>314.8</v>
      </c>
      <c r="C13" s="20" t="s">
        <v>17</v>
      </c>
      <c r="D13" s="46">
        <v>15751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15751</v>
      </c>
      <c r="O13" s="47">
        <f t="shared" si="1"/>
        <v>1.2821326821326822</v>
      </c>
      <c r="P13" s="9"/>
    </row>
    <row r="14" spans="1:133">
      <c r="A14" s="12"/>
      <c r="B14" s="25">
        <v>315</v>
      </c>
      <c r="C14" s="20" t="s">
        <v>18</v>
      </c>
      <c r="D14" s="46">
        <v>558385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558385</v>
      </c>
      <c r="O14" s="47">
        <f t="shared" si="1"/>
        <v>45.452584452584453</v>
      </c>
      <c r="P14" s="9"/>
    </row>
    <row r="15" spans="1:133">
      <c r="A15" s="12"/>
      <c r="B15" s="25">
        <v>316</v>
      </c>
      <c r="C15" s="20" t="s">
        <v>19</v>
      </c>
      <c r="D15" s="46">
        <v>186280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186280</v>
      </c>
      <c r="O15" s="47">
        <f t="shared" si="1"/>
        <v>15.163207163207163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SUM(D17:D26)</f>
        <v>845408</v>
      </c>
      <c r="E16" s="32">
        <f t="shared" si="3"/>
        <v>6691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24429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876528</v>
      </c>
      <c r="O16" s="45">
        <f t="shared" si="1"/>
        <v>71.349450549450552</v>
      </c>
      <c r="P16" s="10"/>
    </row>
    <row r="17" spans="1:16">
      <c r="A17" s="12"/>
      <c r="B17" s="25">
        <v>322</v>
      </c>
      <c r="C17" s="20" t="s">
        <v>0</v>
      </c>
      <c r="D17" s="46">
        <v>92843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92843</v>
      </c>
      <c r="O17" s="47">
        <f t="shared" si="1"/>
        <v>7.5574277574277575</v>
      </c>
      <c r="P17" s="9"/>
    </row>
    <row r="18" spans="1:16">
      <c r="A18" s="12"/>
      <c r="B18" s="25">
        <v>323.10000000000002</v>
      </c>
      <c r="C18" s="20" t="s">
        <v>21</v>
      </c>
      <c r="D18" s="46">
        <v>635672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635672</v>
      </c>
      <c r="O18" s="47">
        <f t="shared" si="1"/>
        <v>51.743752543752542</v>
      </c>
      <c r="P18" s="9"/>
    </row>
    <row r="19" spans="1:16">
      <c r="A19" s="12"/>
      <c r="B19" s="25">
        <v>323.39999999999998</v>
      </c>
      <c r="C19" s="20" t="s">
        <v>22</v>
      </c>
      <c r="D19" s="46">
        <v>16025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16025</v>
      </c>
      <c r="O19" s="47">
        <f t="shared" si="1"/>
        <v>1.3044363044363045</v>
      </c>
      <c r="P19" s="9"/>
    </row>
    <row r="20" spans="1:16">
      <c r="A20" s="12"/>
      <c r="B20" s="25">
        <v>323.7</v>
      </c>
      <c r="C20" s="20" t="s">
        <v>23</v>
      </c>
      <c r="D20" s="46">
        <v>57974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57974</v>
      </c>
      <c r="O20" s="47">
        <f t="shared" si="1"/>
        <v>4.7190883190883195</v>
      </c>
      <c r="P20" s="9"/>
    </row>
    <row r="21" spans="1:16">
      <c r="A21" s="12"/>
      <c r="B21" s="25">
        <v>324.12</v>
      </c>
      <c r="C21" s="20" t="s">
        <v>24</v>
      </c>
      <c r="D21" s="46">
        <v>3267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3267</v>
      </c>
      <c r="O21" s="47">
        <f t="shared" si="1"/>
        <v>0.26593406593406593</v>
      </c>
      <c r="P21" s="9"/>
    </row>
    <row r="22" spans="1:16">
      <c r="A22" s="12"/>
      <c r="B22" s="25">
        <v>324.20999999999998</v>
      </c>
      <c r="C22" s="20" t="s">
        <v>90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24079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24079</v>
      </c>
      <c r="O22" s="47">
        <f t="shared" si="1"/>
        <v>1.9600325600325601</v>
      </c>
      <c r="P22" s="9"/>
    </row>
    <row r="23" spans="1:16">
      <c r="A23" s="12"/>
      <c r="B23" s="25">
        <v>324.22000000000003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350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350</v>
      </c>
      <c r="O23" s="47">
        <f t="shared" si="1"/>
        <v>2.8490028490028491E-2</v>
      </c>
      <c r="P23" s="9"/>
    </row>
    <row r="24" spans="1:16">
      <c r="A24" s="12"/>
      <c r="B24" s="25">
        <v>324.31</v>
      </c>
      <c r="C24" s="20" t="s">
        <v>102</v>
      </c>
      <c r="D24" s="46">
        <v>0</v>
      </c>
      <c r="E24" s="46">
        <v>6691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6691</v>
      </c>
      <c r="O24" s="47">
        <f t="shared" si="1"/>
        <v>0.54464794464794464</v>
      </c>
      <c r="P24" s="9"/>
    </row>
    <row r="25" spans="1:16">
      <c r="A25" s="12"/>
      <c r="B25" s="25">
        <v>324.61</v>
      </c>
      <c r="C25" s="20" t="s">
        <v>27</v>
      </c>
      <c r="D25" s="46">
        <v>2205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2205</v>
      </c>
      <c r="O25" s="47">
        <f t="shared" si="1"/>
        <v>0.17948717948717949</v>
      </c>
      <c r="P25" s="9"/>
    </row>
    <row r="26" spans="1:16">
      <c r="A26" s="12"/>
      <c r="B26" s="25">
        <v>329</v>
      </c>
      <c r="C26" s="20" t="s">
        <v>28</v>
      </c>
      <c r="D26" s="46">
        <v>37422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37422</v>
      </c>
      <c r="O26" s="47">
        <f t="shared" si="1"/>
        <v>3.046153846153846</v>
      </c>
      <c r="P26" s="9"/>
    </row>
    <row r="27" spans="1:16" ht="15.75">
      <c r="A27" s="29" t="s">
        <v>30</v>
      </c>
      <c r="B27" s="30"/>
      <c r="C27" s="31"/>
      <c r="D27" s="32">
        <f t="shared" ref="D27:M27" si="5">SUM(D28:D49)</f>
        <v>1548022</v>
      </c>
      <c r="E27" s="32">
        <f t="shared" si="5"/>
        <v>40638</v>
      </c>
      <c r="F27" s="32">
        <f t="shared" si="5"/>
        <v>0</v>
      </c>
      <c r="G27" s="32">
        <f t="shared" si="5"/>
        <v>77948</v>
      </c>
      <c r="H27" s="32">
        <f t="shared" si="5"/>
        <v>0</v>
      </c>
      <c r="I27" s="32">
        <f t="shared" si="5"/>
        <v>547109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4379</v>
      </c>
      <c r="N27" s="44">
        <f>SUM(D27:M27)</f>
        <v>2218096</v>
      </c>
      <c r="O27" s="45">
        <f t="shared" si="1"/>
        <v>180.55319495319495</v>
      </c>
      <c r="P27" s="10"/>
    </row>
    <row r="28" spans="1:16">
      <c r="A28" s="12"/>
      <c r="B28" s="25">
        <v>331.2</v>
      </c>
      <c r="C28" s="20" t="s">
        <v>29</v>
      </c>
      <c r="D28" s="46">
        <v>144483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144483</v>
      </c>
      <c r="O28" s="47">
        <f t="shared" si="1"/>
        <v>11.760927960927962</v>
      </c>
      <c r="P28" s="9"/>
    </row>
    <row r="29" spans="1:16">
      <c r="A29" s="12"/>
      <c r="B29" s="25">
        <v>331.35</v>
      </c>
      <c r="C29" s="20" t="s">
        <v>91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151324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151324</v>
      </c>
      <c r="O29" s="47">
        <f t="shared" si="1"/>
        <v>12.317785917785917</v>
      </c>
      <c r="P29" s="9"/>
    </row>
    <row r="30" spans="1:16">
      <c r="A30" s="12"/>
      <c r="B30" s="25">
        <v>331.39</v>
      </c>
      <c r="C30" s="20" t="s">
        <v>32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75950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75950</v>
      </c>
      <c r="O30" s="47">
        <f t="shared" si="1"/>
        <v>6.182336182336182</v>
      </c>
      <c r="P30" s="9"/>
    </row>
    <row r="31" spans="1:16">
      <c r="A31" s="12"/>
      <c r="B31" s="25">
        <v>331.5</v>
      </c>
      <c r="C31" s="20" t="s">
        <v>103</v>
      </c>
      <c r="D31" s="46">
        <v>7979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7979</v>
      </c>
      <c r="O31" s="47">
        <f t="shared" si="1"/>
        <v>0.64949124949124948</v>
      </c>
      <c r="P31" s="9"/>
    </row>
    <row r="32" spans="1:16">
      <c r="A32" s="12"/>
      <c r="B32" s="25">
        <v>331.62</v>
      </c>
      <c r="C32" s="20" t="s">
        <v>104</v>
      </c>
      <c r="D32" s="46">
        <v>35827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35827</v>
      </c>
      <c r="O32" s="47">
        <f t="shared" si="1"/>
        <v>2.9163207163207163</v>
      </c>
      <c r="P32" s="9"/>
    </row>
    <row r="33" spans="1:16">
      <c r="A33" s="12"/>
      <c r="B33" s="25">
        <v>331.9</v>
      </c>
      <c r="C33" s="20" t="s">
        <v>92</v>
      </c>
      <c r="D33" s="46">
        <v>0</v>
      </c>
      <c r="E33" s="46">
        <v>0</v>
      </c>
      <c r="F33" s="46">
        <v>0</v>
      </c>
      <c r="G33" s="46">
        <v>77948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77948</v>
      </c>
      <c r="O33" s="47">
        <f t="shared" si="1"/>
        <v>6.3449735449735449</v>
      </c>
      <c r="P33" s="9"/>
    </row>
    <row r="34" spans="1:16">
      <c r="A34" s="12"/>
      <c r="B34" s="25">
        <v>334.2</v>
      </c>
      <c r="C34" s="20" t="s">
        <v>31</v>
      </c>
      <c r="D34" s="46">
        <v>24108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24108</v>
      </c>
      <c r="O34" s="47">
        <f t="shared" si="1"/>
        <v>1.9623931623931623</v>
      </c>
      <c r="P34" s="9"/>
    </row>
    <row r="35" spans="1:16">
      <c r="A35" s="12"/>
      <c r="B35" s="25">
        <v>334.36</v>
      </c>
      <c r="C35" s="20" t="s">
        <v>33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-84388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7">SUM(D35:M35)</f>
        <v>-84388</v>
      </c>
      <c r="O35" s="47">
        <f t="shared" si="1"/>
        <v>-6.8691900691900694</v>
      </c>
      <c r="P35" s="9"/>
    </row>
    <row r="36" spans="1:16">
      <c r="A36" s="12"/>
      <c r="B36" s="25">
        <v>334.42</v>
      </c>
      <c r="C36" s="20" t="s">
        <v>105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4379</v>
      </c>
      <c r="N36" s="46">
        <f t="shared" si="7"/>
        <v>4379</v>
      </c>
      <c r="O36" s="47">
        <f t="shared" si="1"/>
        <v>0.35645095645095642</v>
      </c>
      <c r="P36" s="9"/>
    </row>
    <row r="37" spans="1:16">
      <c r="A37" s="12"/>
      <c r="B37" s="25">
        <v>334.49</v>
      </c>
      <c r="C37" s="20" t="s">
        <v>34</v>
      </c>
      <c r="D37" s="46">
        <v>0</v>
      </c>
      <c r="E37" s="46">
        <v>27617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27617</v>
      </c>
      <c r="O37" s="47">
        <f t="shared" ref="O37:O68" si="8">(N37/O$83)</f>
        <v>2.2480260480260479</v>
      </c>
      <c r="P37" s="9"/>
    </row>
    <row r="38" spans="1:16">
      <c r="A38" s="12"/>
      <c r="B38" s="25">
        <v>335.12</v>
      </c>
      <c r="C38" s="20" t="s">
        <v>36</v>
      </c>
      <c r="D38" s="46">
        <v>372309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372309</v>
      </c>
      <c r="O38" s="47">
        <f t="shared" si="8"/>
        <v>30.305982905982905</v>
      </c>
      <c r="P38" s="9"/>
    </row>
    <row r="39" spans="1:16">
      <c r="A39" s="12"/>
      <c r="B39" s="25">
        <v>335.14</v>
      </c>
      <c r="C39" s="20" t="s">
        <v>37</v>
      </c>
      <c r="D39" s="46">
        <v>15459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15459</v>
      </c>
      <c r="O39" s="47">
        <f t="shared" si="8"/>
        <v>1.2583638583638583</v>
      </c>
      <c r="P39" s="9"/>
    </row>
    <row r="40" spans="1:16">
      <c r="A40" s="12"/>
      <c r="B40" s="25">
        <v>335.15</v>
      </c>
      <c r="C40" s="20" t="s">
        <v>38</v>
      </c>
      <c r="D40" s="46">
        <v>5742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5742</v>
      </c>
      <c r="O40" s="47">
        <f t="shared" si="8"/>
        <v>0.4673992673992674</v>
      </c>
      <c r="P40" s="9"/>
    </row>
    <row r="41" spans="1:16">
      <c r="A41" s="12"/>
      <c r="B41" s="25">
        <v>335.18</v>
      </c>
      <c r="C41" s="20" t="s">
        <v>39</v>
      </c>
      <c r="D41" s="46">
        <v>551740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551740</v>
      </c>
      <c r="O41" s="47">
        <f t="shared" si="8"/>
        <v>44.911680911680911</v>
      </c>
      <c r="P41" s="9"/>
    </row>
    <row r="42" spans="1:16">
      <c r="A42" s="12"/>
      <c r="B42" s="25">
        <v>335.21</v>
      </c>
      <c r="C42" s="20" t="s">
        <v>40</v>
      </c>
      <c r="D42" s="46">
        <v>2683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2683</v>
      </c>
      <c r="O42" s="47">
        <f t="shared" si="8"/>
        <v>0.21839641839641841</v>
      </c>
      <c r="P42" s="9"/>
    </row>
    <row r="43" spans="1:16">
      <c r="A43" s="12"/>
      <c r="B43" s="25">
        <v>335.49</v>
      </c>
      <c r="C43" s="20" t="s">
        <v>41</v>
      </c>
      <c r="D43" s="46">
        <v>0</v>
      </c>
      <c r="E43" s="46">
        <v>6252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6252</v>
      </c>
      <c r="O43" s="47">
        <f t="shared" si="8"/>
        <v>0.50891330891330888</v>
      </c>
      <c r="P43" s="9"/>
    </row>
    <row r="44" spans="1:16">
      <c r="A44" s="12"/>
      <c r="B44" s="25">
        <v>337.2</v>
      </c>
      <c r="C44" s="20" t="s">
        <v>42</v>
      </c>
      <c r="D44" s="46">
        <v>141833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0" si="9">SUM(D44:M44)</f>
        <v>141833</v>
      </c>
      <c r="O44" s="47">
        <f t="shared" si="8"/>
        <v>11.545217745217744</v>
      </c>
      <c r="P44" s="9"/>
    </row>
    <row r="45" spans="1:16">
      <c r="A45" s="12"/>
      <c r="B45" s="25">
        <v>337.3</v>
      </c>
      <c r="C45" s="20" t="s">
        <v>93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132391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132391</v>
      </c>
      <c r="O45" s="47">
        <f t="shared" si="8"/>
        <v>10.776638176638176</v>
      </c>
      <c r="P45" s="9"/>
    </row>
    <row r="46" spans="1:16">
      <c r="A46" s="12"/>
      <c r="B46" s="25">
        <v>337.4</v>
      </c>
      <c r="C46" s="20" t="s">
        <v>43</v>
      </c>
      <c r="D46" s="46">
        <v>0</v>
      </c>
      <c r="E46" s="46">
        <v>6769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6769</v>
      </c>
      <c r="O46" s="47">
        <f t="shared" si="8"/>
        <v>0.55099715099715096</v>
      </c>
      <c r="P46" s="9"/>
    </row>
    <row r="47" spans="1:16">
      <c r="A47" s="12"/>
      <c r="B47" s="25">
        <v>337.9</v>
      </c>
      <c r="C47" s="20" t="s">
        <v>106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271832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271832</v>
      </c>
      <c r="O47" s="47">
        <f t="shared" si="8"/>
        <v>22.127146927146928</v>
      </c>
      <c r="P47" s="9"/>
    </row>
    <row r="48" spans="1:16">
      <c r="A48" s="12"/>
      <c r="B48" s="25">
        <v>338</v>
      </c>
      <c r="C48" s="20" t="s">
        <v>46</v>
      </c>
      <c r="D48" s="46">
        <v>14889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14889</v>
      </c>
      <c r="O48" s="47">
        <f t="shared" si="8"/>
        <v>1.2119658119658119</v>
      </c>
      <c r="P48" s="9"/>
    </row>
    <row r="49" spans="1:16">
      <c r="A49" s="12"/>
      <c r="B49" s="25">
        <v>339</v>
      </c>
      <c r="C49" s="20" t="s">
        <v>47</v>
      </c>
      <c r="D49" s="46">
        <v>230970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230970</v>
      </c>
      <c r="O49" s="47">
        <f t="shared" si="8"/>
        <v>18.800976800976802</v>
      </c>
      <c r="P49" s="9"/>
    </row>
    <row r="50" spans="1:16" ht="15.75">
      <c r="A50" s="29" t="s">
        <v>52</v>
      </c>
      <c r="B50" s="30"/>
      <c r="C50" s="31"/>
      <c r="D50" s="32">
        <f t="shared" ref="D50:M50" si="10">SUM(D51:D62)</f>
        <v>1913487</v>
      </c>
      <c r="E50" s="32">
        <f t="shared" si="10"/>
        <v>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5960361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si="9"/>
        <v>7873848</v>
      </c>
      <c r="O50" s="45">
        <f t="shared" si="8"/>
        <v>640.9318681318681</v>
      </c>
      <c r="P50" s="10"/>
    </row>
    <row r="51" spans="1:16">
      <c r="A51" s="12"/>
      <c r="B51" s="25">
        <v>341.9</v>
      </c>
      <c r="C51" s="20" t="s">
        <v>55</v>
      </c>
      <c r="D51" s="46">
        <v>1796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2" si="11">SUM(D51:M51)</f>
        <v>1796</v>
      </c>
      <c r="O51" s="47">
        <f t="shared" si="8"/>
        <v>0.14619454619454619</v>
      </c>
      <c r="P51" s="9"/>
    </row>
    <row r="52" spans="1:16">
      <c r="A52" s="12"/>
      <c r="B52" s="25">
        <v>342.9</v>
      </c>
      <c r="C52" s="20" t="s">
        <v>94</v>
      </c>
      <c r="D52" s="46">
        <v>28048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28048</v>
      </c>
      <c r="O52" s="47">
        <f t="shared" si="8"/>
        <v>2.2831094831094831</v>
      </c>
      <c r="P52" s="9"/>
    </row>
    <row r="53" spans="1:16">
      <c r="A53" s="12"/>
      <c r="B53" s="25">
        <v>343.3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2443294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2443294</v>
      </c>
      <c r="O53" s="47">
        <f t="shared" si="8"/>
        <v>198.88433048433049</v>
      </c>
      <c r="P53" s="9"/>
    </row>
    <row r="54" spans="1:16">
      <c r="A54" s="12"/>
      <c r="B54" s="25">
        <v>343.4</v>
      </c>
      <c r="C54" s="20" t="s">
        <v>59</v>
      </c>
      <c r="D54" s="46">
        <v>1636119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1636119</v>
      </c>
      <c r="O54" s="47">
        <f t="shared" si="8"/>
        <v>133.18021978021977</v>
      </c>
      <c r="P54" s="9"/>
    </row>
    <row r="55" spans="1:16">
      <c r="A55" s="12"/>
      <c r="B55" s="25">
        <v>343.5</v>
      </c>
      <c r="C55" s="20" t="s">
        <v>60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2480249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2480249</v>
      </c>
      <c r="O55" s="47">
        <f t="shared" si="8"/>
        <v>201.89247049247049</v>
      </c>
      <c r="P55" s="9"/>
    </row>
    <row r="56" spans="1:16">
      <c r="A56" s="12"/>
      <c r="B56" s="25">
        <v>343.6</v>
      </c>
      <c r="C56" s="20" t="s">
        <v>95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1750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1750</v>
      </c>
      <c r="O56" s="47">
        <f t="shared" si="8"/>
        <v>0.14245014245014245</v>
      </c>
      <c r="P56" s="9"/>
    </row>
    <row r="57" spans="1:16">
      <c r="A57" s="12"/>
      <c r="B57" s="25">
        <v>343.9</v>
      </c>
      <c r="C57" s="20" t="s">
        <v>96</v>
      </c>
      <c r="D57" s="46">
        <v>445</v>
      </c>
      <c r="E57" s="46">
        <v>0</v>
      </c>
      <c r="F57" s="46">
        <v>0</v>
      </c>
      <c r="G57" s="46">
        <v>0</v>
      </c>
      <c r="H57" s="46">
        <v>0</v>
      </c>
      <c r="I57" s="46">
        <v>3870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4315</v>
      </c>
      <c r="O57" s="47">
        <f t="shared" si="8"/>
        <v>0.35124135124135125</v>
      </c>
      <c r="P57" s="9"/>
    </row>
    <row r="58" spans="1:16">
      <c r="A58" s="12"/>
      <c r="B58" s="25">
        <v>347.2</v>
      </c>
      <c r="C58" s="20" t="s">
        <v>61</v>
      </c>
      <c r="D58" s="46">
        <v>187078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187078</v>
      </c>
      <c r="O58" s="47">
        <f t="shared" si="8"/>
        <v>15.228164428164428</v>
      </c>
      <c r="P58" s="9"/>
    </row>
    <row r="59" spans="1:16">
      <c r="A59" s="12"/>
      <c r="B59" s="25">
        <v>347.4</v>
      </c>
      <c r="C59" s="20" t="s">
        <v>62</v>
      </c>
      <c r="D59" s="46">
        <v>8093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8093</v>
      </c>
      <c r="O59" s="47">
        <f t="shared" si="8"/>
        <v>0.65877085877085872</v>
      </c>
      <c r="P59" s="9"/>
    </row>
    <row r="60" spans="1:16">
      <c r="A60" s="12"/>
      <c r="B60" s="25">
        <v>347.5</v>
      </c>
      <c r="C60" s="20" t="s">
        <v>63</v>
      </c>
      <c r="D60" s="46">
        <v>10390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10390</v>
      </c>
      <c r="O60" s="47">
        <f t="shared" si="8"/>
        <v>0.84574684574684578</v>
      </c>
      <c r="P60" s="9"/>
    </row>
    <row r="61" spans="1:16">
      <c r="A61" s="12"/>
      <c r="B61" s="25">
        <v>347.9</v>
      </c>
      <c r="C61" s="20" t="s">
        <v>64</v>
      </c>
      <c r="D61" s="46">
        <v>40248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40248</v>
      </c>
      <c r="O61" s="47">
        <f t="shared" si="8"/>
        <v>3.2761904761904761</v>
      </c>
      <c r="P61" s="9"/>
    </row>
    <row r="62" spans="1:16">
      <c r="A62" s="12"/>
      <c r="B62" s="25">
        <v>349</v>
      </c>
      <c r="C62" s="20" t="s">
        <v>1</v>
      </c>
      <c r="D62" s="46">
        <v>1270</v>
      </c>
      <c r="E62" s="46">
        <v>0</v>
      </c>
      <c r="F62" s="46">
        <v>0</v>
      </c>
      <c r="G62" s="46">
        <v>0</v>
      </c>
      <c r="H62" s="46">
        <v>0</v>
      </c>
      <c r="I62" s="46">
        <v>1031198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1032468</v>
      </c>
      <c r="O62" s="47">
        <f t="shared" si="8"/>
        <v>84.042979242979243</v>
      </c>
      <c r="P62" s="9"/>
    </row>
    <row r="63" spans="1:16" ht="15.75">
      <c r="A63" s="29" t="s">
        <v>53</v>
      </c>
      <c r="B63" s="30"/>
      <c r="C63" s="31"/>
      <c r="D63" s="32">
        <f t="shared" ref="D63:M63" si="12">SUM(D64:D66)</f>
        <v>147471</v>
      </c>
      <c r="E63" s="32">
        <f t="shared" si="12"/>
        <v>0</v>
      </c>
      <c r="F63" s="32">
        <f t="shared" si="12"/>
        <v>0</v>
      </c>
      <c r="G63" s="32">
        <f t="shared" si="12"/>
        <v>0</v>
      </c>
      <c r="H63" s="32">
        <f t="shared" si="12"/>
        <v>0</v>
      </c>
      <c r="I63" s="32">
        <f t="shared" si="12"/>
        <v>0</v>
      </c>
      <c r="J63" s="32">
        <f t="shared" si="12"/>
        <v>0</v>
      </c>
      <c r="K63" s="32">
        <f t="shared" si="12"/>
        <v>0</v>
      </c>
      <c r="L63" s="32">
        <f t="shared" si="12"/>
        <v>0</v>
      </c>
      <c r="M63" s="32">
        <f t="shared" si="12"/>
        <v>0</v>
      </c>
      <c r="N63" s="32">
        <f t="shared" ref="N63:N81" si="13">SUM(D63:M63)</f>
        <v>147471</v>
      </c>
      <c r="O63" s="45">
        <f t="shared" si="8"/>
        <v>12.004151404151404</v>
      </c>
      <c r="P63" s="10"/>
    </row>
    <row r="64" spans="1:16">
      <c r="A64" s="13"/>
      <c r="B64" s="39">
        <v>351.1</v>
      </c>
      <c r="C64" s="21" t="s">
        <v>98</v>
      </c>
      <c r="D64" s="46">
        <v>63243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63243</v>
      </c>
      <c r="O64" s="47">
        <f t="shared" si="8"/>
        <v>5.1479853479853483</v>
      </c>
      <c r="P64" s="9"/>
    </row>
    <row r="65" spans="1:16">
      <c r="A65" s="13"/>
      <c r="B65" s="39">
        <v>354</v>
      </c>
      <c r="C65" s="21" t="s">
        <v>68</v>
      </c>
      <c r="D65" s="46">
        <v>48875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48875</v>
      </c>
      <c r="O65" s="47">
        <f t="shared" si="8"/>
        <v>3.9784289784289784</v>
      </c>
      <c r="P65" s="9"/>
    </row>
    <row r="66" spans="1:16">
      <c r="A66" s="13"/>
      <c r="B66" s="39">
        <v>359</v>
      </c>
      <c r="C66" s="21" t="s">
        <v>69</v>
      </c>
      <c r="D66" s="46">
        <v>35353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35353</v>
      </c>
      <c r="O66" s="47">
        <f t="shared" si="8"/>
        <v>2.8777370777370779</v>
      </c>
      <c r="P66" s="9"/>
    </row>
    <row r="67" spans="1:16" ht="15.75">
      <c r="A67" s="29" t="s">
        <v>4</v>
      </c>
      <c r="B67" s="30"/>
      <c r="C67" s="31"/>
      <c r="D67" s="32">
        <f t="shared" ref="D67:M67" si="14">SUM(D68:D73)</f>
        <v>114660</v>
      </c>
      <c r="E67" s="32">
        <f t="shared" si="14"/>
        <v>0</v>
      </c>
      <c r="F67" s="32">
        <f t="shared" si="14"/>
        <v>0</v>
      </c>
      <c r="G67" s="32">
        <f t="shared" si="14"/>
        <v>0</v>
      </c>
      <c r="H67" s="32">
        <f t="shared" si="14"/>
        <v>0</v>
      </c>
      <c r="I67" s="32">
        <f t="shared" si="14"/>
        <v>4031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 t="shared" si="13"/>
        <v>118691</v>
      </c>
      <c r="O67" s="45">
        <f t="shared" si="8"/>
        <v>9.6614570614570621</v>
      </c>
      <c r="P67" s="10"/>
    </row>
    <row r="68" spans="1:16">
      <c r="A68" s="12"/>
      <c r="B68" s="25">
        <v>361.1</v>
      </c>
      <c r="C68" s="20" t="s">
        <v>70</v>
      </c>
      <c r="D68" s="46">
        <v>63</v>
      </c>
      <c r="E68" s="46">
        <v>0</v>
      </c>
      <c r="F68" s="46">
        <v>0</v>
      </c>
      <c r="G68" s="46">
        <v>0</v>
      </c>
      <c r="H68" s="46">
        <v>0</v>
      </c>
      <c r="I68" s="46">
        <v>-1288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-1225</v>
      </c>
      <c r="O68" s="47">
        <f t="shared" si="8"/>
        <v>-9.9715099715099717E-2</v>
      </c>
      <c r="P68" s="9"/>
    </row>
    <row r="69" spans="1:16">
      <c r="A69" s="12"/>
      <c r="B69" s="25">
        <v>361.3</v>
      </c>
      <c r="C69" s="20" t="s">
        <v>71</v>
      </c>
      <c r="D69" s="46">
        <v>-485</v>
      </c>
      <c r="E69" s="46">
        <v>0</v>
      </c>
      <c r="F69" s="46">
        <v>0</v>
      </c>
      <c r="G69" s="46">
        <v>0</v>
      </c>
      <c r="H69" s="46">
        <v>0</v>
      </c>
      <c r="I69" s="46">
        <v>-323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-808</v>
      </c>
      <c r="O69" s="47">
        <f t="shared" ref="O69:O81" si="15">(N69/O$83)</f>
        <v>-6.5771265771265769E-2</v>
      </c>
      <c r="P69" s="9"/>
    </row>
    <row r="70" spans="1:16">
      <c r="A70" s="12"/>
      <c r="B70" s="25">
        <v>364</v>
      </c>
      <c r="C70" s="20" t="s">
        <v>72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558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558</v>
      </c>
      <c r="O70" s="47">
        <f t="shared" si="15"/>
        <v>4.5421245421245419E-2</v>
      </c>
      <c r="P70" s="9"/>
    </row>
    <row r="71" spans="1:16">
      <c r="A71" s="12"/>
      <c r="B71" s="25">
        <v>365</v>
      </c>
      <c r="C71" s="20" t="s">
        <v>73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5084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5084</v>
      </c>
      <c r="O71" s="47">
        <f t="shared" si="15"/>
        <v>0.41383801383801383</v>
      </c>
      <c r="P71" s="9"/>
    </row>
    <row r="72" spans="1:16">
      <c r="A72" s="12"/>
      <c r="B72" s="25">
        <v>366</v>
      </c>
      <c r="C72" s="20" t="s">
        <v>74</v>
      </c>
      <c r="D72" s="46">
        <v>19140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19140</v>
      </c>
      <c r="O72" s="47">
        <f t="shared" si="15"/>
        <v>1.557997557997558</v>
      </c>
      <c r="P72" s="9"/>
    </row>
    <row r="73" spans="1:16">
      <c r="A73" s="12"/>
      <c r="B73" s="25">
        <v>369.9</v>
      </c>
      <c r="C73" s="20" t="s">
        <v>75</v>
      </c>
      <c r="D73" s="46">
        <v>95942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95942</v>
      </c>
      <c r="O73" s="47">
        <f t="shared" si="15"/>
        <v>7.8096866096866098</v>
      </c>
      <c r="P73" s="9"/>
    </row>
    <row r="74" spans="1:16" ht="15.75">
      <c r="A74" s="29" t="s">
        <v>54</v>
      </c>
      <c r="B74" s="30"/>
      <c r="C74" s="31"/>
      <c r="D74" s="32">
        <f t="shared" ref="D74:M74" si="16">SUM(D75:D80)</f>
        <v>4544767</v>
      </c>
      <c r="E74" s="32">
        <f t="shared" si="16"/>
        <v>440954</v>
      </c>
      <c r="F74" s="32">
        <f t="shared" si="16"/>
        <v>0</v>
      </c>
      <c r="G74" s="32">
        <f t="shared" si="16"/>
        <v>0</v>
      </c>
      <c r="H74" s="32">
        <f t="shared" si="16"/>
        <v>0</v>
      </c>
      <c r="I74" s="32">
        <f t="shared" si="16"/>
        <v>990904</v>
      </c>
      <c r="J74" s="32">
        <f t="shared" si="16"/>
        <v>247054</v>
      </c>
      <c r="K74" s="32">
        <f t="shared" si="16"/>
        <v>0</v>
      </c>
      <c r="L74" s="32">
        <f t="shared" si="16"/>
        <v>15620</v>
      </c>
      <c r="M74" s="32">
        <f t="shared" si="16"/>
        <v>185944</v>
      </c>
      <c r="N74" s="32">
        <f t="shared" si="13"/>
        <v>6425243</v>
      </c>
      <c r="O74" s="45">
        <f t="shared" si="15"/>
        <v>523.01530321530322</v>
      </c>
      <c r="P74" s="9"/>
    </row>
    <row r="75" spans="1:16">
      <c r="A75" s="12"/>
      <c r="B75" s="25">
        <v>381</v>
      </c>
      <c r="C75" s="20" t="s">
        <v>76</v>
      </c>
      <c r="D75" s="46">
        <v>878423</v>
      </c>
      <c r="E75" s="46">
        <v>422949</v>
      </c>
      <c r="F75" s="46">
        <v>0</v>
      </c>
      <c r="G75" s="46">
        <v>0</v>
      </c>
      <c r="H75" s="46">
        <v>0</v>
      </c>
      <c r="I75" s="46">
        <v>990904</v>
      </c>
      <c r="J75" s="46">
        <v>214828</v>
      </c>
      <c r="K75" s="46">
        <v>0</v>
      </c>
      <c r="L75" s="46">
        <v>0</v>
      </c>
      <c r="M75" s="46">
        <v>185944</v>
      </c>
      <c r="N75" s="46">
        <f t="shared" si="13"/>
        <v>2693048</v>
      </c>
      <c r="O75" s="47">
        <f t="shared" si="15"/>
        <v>219.21432641432642</v>
      </c>
      <c r="P75" s="9"/>
    </row>
    <row r="76" spans="1:16">
      <c r="A76" s="12"/>
      <c r="B76" s="25">
        <v>382</v>
      </c>
      <c r="C76" s="20" t="s">
        <v>86</v>
      </c>
      <c r="D76" s="46">
        <v>1184233</v>
      </c>
      <c r="E76" s="46">
        <v>12309</v>
      </c>
      <c r="F76" s="46">
        <v>0</v>
      </c>
      <c r="G76" s="46">
        <v>0</v>
      </c>
      <c r="H76" s="46">
        <v>0</v>
      </c>
      <c r="I76" s="46">
        <v>0</v>
      </c>
      <c r="J76" s="46">
        <v>32226</v>
      </c>
      <c r="K76" s="46">
        <v>0</v>
      </c>
      <c r="L76" s="46">
        <v>0</v>
      </c>
      <c r="M76" s="46">
        <v>0</v>
      </c>
      <c r="N76" s="46">
        <f t="shared" si="13"/>
        <v>1228768</v>
      </c>
      <c r="O76" s="47">
        <f t="shared" si="15"/>
        <v>100.02181522181522</v>
      </c>
      <c r="P76" s="9"/>
    </row>
    <row r="77" spans="1:16">
      <c r="A77" s="12"/>
      <c r="B77" s="25">
        <v>383</v>
      </c>
      <c r="C77" s="20" t="s">
        <v>107</v>
      </c>
      <c r="D77" s="46">
        <v>435057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3"/>
        <v>435057</v>
      </c>
      <c r="O77" s="47">
        <f t="shared" si="15"/>
        <v>35.413675213675212</v>
      </c>
      <c r="P77" s="9"/>
    </row>
    <row r="78" spans="1:16">
      <c r="A78" s="12"/>
      <c r="B78" s="25">
        <v>384</v>
      </c>
      <c r="C78" s="20" t="s">
        <v>77</v>
      </c>
      <c r="D78" s="46">
        <v>2047054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3"/>
        <v>2047054</v>
      </c>
      <c r="O78" s="47">
        <f t="shared" si="15"/>
        <v>166.63036223036224</v>
      </c>
      <c r="P78" s="9"/>
    </row>
    <row r="79" spans="1:16">
      <c r="A79" s="12"/>
      <c r="B79" s="25">
        <v>388.2</v>
      </c>
      <c r="C79" s="20" t="s">
        <v>108</v>
      </c>
      <c r="D79" s="46">
        <v>0</v>
      </c>
      <c r="E79" s="46">
        <v>5696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3"/>
        <v>5696</v>
      </c>
      <c r="O79" s="47">
        <f t="shared" si="15"/>
        <v>0.46365486365486364</v>
      </c>
      <c r="P79" s="9"/>
    </row>
    <row r="80" spans="1:16" ht="15.75" thickBot="1">
      <c r="A80" s="12"/>
      <c r="B80" s="25">
        <v>389.4</v>
      </c>
      <c r="C80" s="20" t="s">
        <v>78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15620</v>
      </c>
      <c r="M80" s="46">
        <v>0</v>
      </c>
      <c r="N80" s="46">
        <f t="shared" si="13"/>
        <v>15620</v>
      </c>
      <c r="O80" s="47">
        <f t="shared" si="15"/>
        <v>1.2714692714692715</v>
      </c>
      <c r="P80" s="9"/>
    </row>
    <row r="81" spans="1:119" ht="16.5" thickBot="1">
      <c r="A81" s="14" t="s">
        <v>65</v>
      </c>
      <c r="B81" s="23"/>
      <c r="C81" s="22"/>
      <c r="D81" s="15">
        <f t="shared" ref="D81:M81" si="17">SUM(D5,D16,D27,D50,D63,D67,D74)</f>
        <v>13192209</v>
      </c>
      <c r="E81" s="15">
        <f t="shared" si="17"/>
        <v>792391</v>
      </c>
      <c r="F81" s="15">
        <f t="shared" si="17"/>
        <v>0</v>
      </c>
      <c r="G81" s="15">
        <f t="shared" si="17"/>
        <v>77948</v>
      </c>
      <c r="H81" s="15">
        <f t="shared" si="17"/>
        <v>0</v>
      </c>
      <c r="I81" s="15">
        <f t="shared" si="17"/>
        <v>7526834</v>
      </c>
      <c r="J81" s="15">
        <f t="shared" si="17"/>
        <v>247054</v>
      </c>
      <c r="K81" s="15">
        <f t="shared" si="17"/>
        <v>0</v>
      </c>
      <c r="L81" s="15">
        <f t="shared" si="17"/>
        <v>15620</v>
      </c>
      <c r="M81" s="15">
        <f t="shared" si="17"/>
        <v>1289503</v>
      </c>
      <c r="N81" s="15">
        <f t="shared" si="13"/>
        <v>23141559</v>
      </c>
      <c r="O81" s="38">
        <f t="shared" si="15"/>
        <v>1883.7247863247862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48" t="s">
        <v>109</v>
      </c>
      <c r="M83" s="48"/>
      <c r="N83" s="48"/>
      <c r="O83" s="43">
        <v>12285</v>
      </c>
    </row>
    <row r="84" spans="1:119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1"/>
    </row>
    <row r="85" spans="1:119" ht="15.75" customHeight="1" thickBot="1">
      <c r="A85" s="52" t="s">
        <v>100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4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79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SUM(D6:D16)</f>
        <v>4468255</v>
      </c>
      <c r="E5" s="27">
        <f t="shared" ref="E5:M5" si="0">SUM(E6:E16)</f>
        <v>305868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1885685</v>
      </c>
      <c r="N5" s="28">
        <f>SUM(D5:M5)</f>
        <v>6659808</v>
      </c>
      <c r="O5" s="33">
        <f t="shared" ref="O5:O36" si="1">(N5/O$76)</f>
        <v>543.56904995102843</v>
      </c>
      <c r="P5" s="6"/>
    </row>
    <row r="6" spans="1:133">
      <c r="A6" s="12"/>
      <c r="B6" s="25">
        <v>311</v>
      </c>
      <c r="C6" s="20" t="s">
        <v>3</v>
      </c>
      <c r="D6" s="46">
        <v>2622288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1885685</v>
      </c>
      <c r="N6" s="46">
        <f>SUM(D6:M6)</f>
        <v>4507973</v>
      </c>
      <c r="O6" s="47">
        <f t="shared" si="1"/>
        <v>367.93772445315051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174975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174975</v>
      </c>
      <c r="O7" s="47">
        <f t="shared" si="1"/>
        <v>14.281341821743389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130893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130893</v>
      </c>
      <c r="O8" s="47">
        <f t="shared" si="1"/>
        <v>10.683398628795299</v>
      </c>
      <c r="P8" s="9"/>
    </row>
    <row r="9" spans="1:133">
      <c r="A9" s="12"/>
      <c r="B9" s="25">
        <v>314.10000000000002</v>
      </c>
      <c r="C9" s="20" t="s">
        <v>13</v>
      </c>
      <c r="D9" s="46">
        <v>773158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773158</v>
      </c>
      <c r="O9" s="47">
        <f t="shared" si="1"/>
        <v>63.104635977799546</v>
      </c>
      <c r="P9" s="9"/>
    </row>
    <row r="10" spans="1:133">
      <c r="A10" s="12"/>
      <c r="B10" s="25">
        <v>314.3</v>
      </c>
      <c r="C10" s="20" t="s">
        <v>14</v>
      </c>
      <c r="D10" s="46">
        <v>213544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213544</v>
      </c>
      <c r="O10" s="47">
        <f t="shared" si="1"/>
        <v>17.429317662422463</v>
      </c>
      <c r="P10" s="9"/>
    </row>
    <row r="11" spans="1:133">
      <c r="A11" s="12"/>
      <c r="B11" s="25">
        <v>314.39999999999998</v>
      </c>
      <c r="C11" s="20" t="s">
        <v>15</v>
      </c>
      <c r="D11" s="46">
        <v>15225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15225</v>
      </c>
      <c r="O11" s="47">
        <f t="shared" si="1"/>
        <v>1.2426542605288933</v>
      </c>
      <c r="P11" s="9"/>
    </row>
    <row r="12" spans="1:133">
      <c r="A12" s="12"/>
      <c r="B12" s="25">
        <v>314.7</v>
      </c>
      <c r="C12" s="20" t="s">
        <v>16</v>
      </c>
      <c r="D12" s="46">
        <v>2826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2826</v>
      </c>
      <c r="O12" s="47">
        <f t="shared" si="1"/>
        <v>0.23065621939275222</v>
      </c>
      <c r="P12" s="9"/>
    </row>
    <row r="13" spans="1:133">
      <c r="A13" s="12"/>
      <c r="B13" s="25">
        <v>314.8</v>
      </c>
      <c r="C13" s="20" t="s">
        <v>17</v>
      </c>
      <c r="D13" s="46">
        <v>19056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19056</v>
      </c>
      <c r="O13" s="47">
        <f t="shared" si="1"/>
        <v>1.555337904015671</v>
      </c>
      <c r="P13" s="9"/>
    </row>
    <row r="14" spans="1:133">
      <c r="A14" s="12"/>
      <c r="B14" s="25">
        <v>315</v>
      </c>
      <c r="C14" s="20" t="s">
        <v>18</v>
      </c>
      <c r="D14" s="46">
        <v>598073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598073</v>
      </c>
      <c r="O14" s="47">
        <f t="shared" si="1"/>
        <v>48.814316030035911</v>
      </c>
      <c r="P14" s="9"/>
    </row>
    <row r="15" spans="1:133">
      <c r="A15" s="12"/>
      <c r="B15" s="25">
        <v>316</v>
      </c>
      <c r="C15" s="20" t="s">
        <v>19</v>
      </c>
      <c r="D15" s="46">
        <v>186366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186366</v>
      </c>
      <c r="O15" s="47">
        <f t="shared" si="1"/>
        <v>15.211067580803133</v>
      </c>
      <c r="P15" s="9"/>
    </row>
    <row r="16" spans="1:133">
      <c r="A16" s="12"/>
      <c r="B16" s="25">
        <v>319</v>
      </c>
      <c r="C16" s="20" t="s">
        <v>89</v>
      </c>
      <c r="D16" s="46">
        <v>37719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37719</v>
      </c>
      <c r="O16" s="47">
        <f t="shared" si="1"/>
        <v>3.0785994123408424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SUM(D18:D23)</f>
        <v>836256</v>
      </c>
      <c r="E17" s="32">
        <f t="shared" si="3"/>
        <v>1219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15552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9" si="4">SUM(D17:M17)</f>
        <v>853027</v>
      </c>
      <c r="O17" s="45">
        <f t="shared" si="1"/>
        <v>69.623490042442057</v>
      </c>
      <c r="P17" s="10"/>
    </row>
    <row r="18" spans="1:16">
      <c r="A18" s="12"/>
      <c r="B18" s="25">
        <v>322</v>
      </c>
      <c r="C18" s="20" t="s">
        <v>0</v>
      </c>
      <c r="D18" s="46">
        <v>111613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111613</v>
      </c>
      <c r="O18" s="47">
        <f t="shared" si="1"/>
        <v>9.109777995429317</v>
      </c>
      <c r="P18" s="9"/>
    </row>
    <row r="19" spans="1:16">
      <c r="A19" s="12"/>
      <c r="B19" s="25">
        <v>323.10000000000002</v>
      </c>
      <c r="C19" s="20" t="s">
        <v>21</v>
      </c>
      <c r="D19" s="46">
        <v>650741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650741</v>
      </c>
      <c r="O19" s="47">
        <f t="shared" si="1"/>
        <v>53.113042768527585</v>
      </c>
      <c r="P19" s="9"/>
    </row>
    <row r="20" spans="1:16">
      <c r="A20" s="12"/>
      <c r="B20" s="25">
        <v>323.39999999999998</v>
      </c>
      <c r="C20" s="20" t="s">
        <v>22</v>
      </c>
      <c r="D20" s="46">
        <v>15162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15162</v>
      </c>
      <c r="O20" s="47">
        <f t="shared" si="1"/>
        <v>1.2375122428991185</v>
      </c>
      <c r="P20" s="9"/>
    </row>
    <row r="21" spans="1:16">
      <c r="A21" s="12"/>
      <c r="B21" s="25">
        <v>323.7</v>
      </c>
      <c r="C21" s="20" t="s">
        <v>23</v>
      </c>
      <c r="D21" s="46">
        <v>58740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58740</v>
      </c>
      <c r="O21" s="47">
        <f t="shared" si="1"/>
        <v>4.7943192948090108</v>
      </c>
      <c r="P21" s="9"/>
    </row>
    <row r="22" spans="1:16">
      <c r="A22" s="12"/>
      <c r="B22" s="25">
        <v>324.20999999999998</v>
      </c>
      <c r="C22" s="20" t="s">
        <v>90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15552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15552</v>
      </c>
      <c r="O22" s="47">
        <f t="shared" si="1"/>
        <v>1.2693437806072478</v>
      </c>
      <c r="P22" s="9"/>
    </row>
    <row r="23" spans="1:16">
      <c r="A23" s="12"/>
      <c r="B23" s="25">
        <v>324.32</v>
      </c>
      <c r="C23" s="20" t="s">
        <v>26</v>
      </c>
      <c r="D23" s="46">
        <v>0</v>
      </c>
      <c r="E23" s="46">
        <v>1219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1219</v>
      </c>
      <c r="O23" s="47">
        <f t="shared" si="1"/>
        <v>9.9493960169768206E-2</v>
      </c>
      <c r="P23" s="9"/>
    </row>
    <row r="24" spans="1:16" ht="15.75">
      <c r="A24" s="29" t="s">
        <v>30</v>
      </c>
      <c r="B24" s="30"/>
      <c r="C24" s="31"/>
      <c r="D24" s="32">
        <f t="shared" ref="D24:M24" si="5">SUM(D25:D43)</f>
        <v>1389340</v>
      </c>
      <c r="E24" s="32">
        <f t="shared" si="5"/>
        <v>45273</v>
      </c>
      <c r="F24" s="32">
        <f t="shared" si="5"/>
        <v>0</v>
      </c>
      <c r="G24" s="32">
        <f t="shared" si="5"/>
        <v>85000</v>
      </c>
      <c r="H24" s="32">
        <f t="shared" si="5"/>
        <v>0</v>
      </c>
      <c r="I24" s="32">
        <f t="shared" si="5"/>
        <v>1688482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25000</v>
      </c>
      <c r="N24" s="44">
        <f t="shared" si="4"/>
        <v>3233095</v>
      </c>
      <c r="O24" s="45">
        <f t="shared" si="1"/>
        <v>263.8830395037545</v>
      </c>
      <c r="P24" s="10"/>
    </row>
    <row r="25" spans="1:16">
      <c r="A25" s="12"/>
      <c r="B25" s="25">
        <v>331.2</v>
      </c>
      <c r="C25" s="20" t="s">
        <v>29</v>
      </c>
      <c r="D25" s="46">
        <v>31755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31755</v>
      </c>
      <c r="O25" s="47">
        <f t="shared" si="1"/>
        <v>2.5918217433888344</v>
      </c>
      <c r="P25" s="9"/>
    </row>
    <row r="26" spans="1:16">
      <c r="A26" s="12"/>
      <c r="B26" s="25">
        <v>331.35</v>
      </c>
      <c r="C26" s="20" t="s">
        <v>91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183943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183943</v>
      </c>
      <c r="O26" s="47">
        <f t="shared" si="1"/>
        <v>15.013303950375448</v>
      </c>
      <c r="P26" s="9"/>
    </row>
    <row r="27" spans="1:16">
      <c r="A27" s="12"/>
      <c r="B27" s="25">
        <v>331.39</v>
      </c>
      <c r="C27" s="20" t="s">
        <v>32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-6782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-6782</v>
      </c>
      <c r="O27" s="47">
        <f t="shared" si="1"/>
        <v>-0.55354227881162255</v>
      </c>
      <c r="P27" s="9"/>
    </row>
    <row r="28" spans="1:16">
      <c r="A28" s="12"/>
      <c r="B28" s="25">
        <v>331.9</v>
      </c>
      <c r="C28" s="20" t="s">
        <v>92</v>
      </c>
      <c r="D28" s="46">
        <v>9706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9706</v>
      </c>
      <c r="O28" s="47">
        <f t="shared" si="1"/>
        <v>0.79219719229513552</v>
      </c>
      <c r="P28" s="9"/>
    </row>
    <row r="29" spans="1:16">
      <c r="A29" s="12"/>
      <c r="B29" s="25">
        <v>334.2</v>
      </c>
      <c r="C29" s="20" t="s">
        <v>31</v>
      </c>
      <c r="D29" s="46">
        <v>29948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29948</v>
      </c>
      <c r="O29" s="47">
        <f t="shared" si="1"/>
        <v>2.444335618674502</v>
      </c>
      <c r="P29" s="9"/>
    </row>
    <row r="30" spans="1:16">
      <c r="A30" s="12"/>
      <c r="B30" s="25">
        <v>334.36</v>
      </c>
      <c r="C30" s="20" t="s">
        <v>33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533712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6">SUM(D30:M30)</f>
        <v>533712</v>
      </c>
      <c r="O30" s="47">
        <f t="shared" si="1"/>
        <v>43.561214495592559</v>
      </c>
      <c r="P30" s="9"/>
    </row>
    <row r="31" spans="1:16">
      <c r="A31" s="12"/>
      <c r="B31" s="25">
        <v>334.49</v>
      </c>
      <c r="C31" s="20" t="s">
        <v>34</v>
      </c>
      <c r="D31" s="46">
        <v>0</v>
      </c>
      <c r="E31" s="46">
        <v>35670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25000</v>
      </c>
      <c r="N31" s="46">
        <f t="shared" si="6"/>
        <v>60670</v>
      </c>
      <c r="O31" s="47">
        <f t="shared" si="1"/>
        <v>4.9518445968005222</v>
      </c>
      <c r="P31" s="9"/>
    </row>
    <row r="32" spans="1:16">
      <c r="A32" s="12"/>
      <c r="B32" s="25">
        <v>335.12</v>
      </c>
      <c r="C32" s="20" t="s">
        <v>36</v>
      </c>
      <c r="D32" s="46">
        <v>370724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370724</v>
      </c>
      <c r="O32" s="47">
        <f t="shared" si="1"/>
        <v>30.258243552073132</v>
      </c>
      <c r="P32" s="9"/>
    </row>
    <row r="33" spans="1:16">
      <c r="A33" s="12"/>
      <c r="B33" s="25">
        <v>335.14</v>
      </c>
      <c r="C33" s="20" t="s">
        <v>37</v>
      </c>
      <c r="D33" s="46">
        <v>14281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14281</v>
      </c>
      <c r="O33" s="47">
        <f t="shared" si="1"/>
        <v>1.165605615409729</v>
      </c>
      <c r="P33" s="9"/>
    </row>
    <row r="34" spans="1:16">
      <c r="A34" s="12"/>
      <c r="B34" s="25">
        <v>335.15</v>
      </c>
      <c r="C34" s="20" t="s">
        <v>38</v>
      </c>
      <c r="D34" s="46">
        <v>7406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7406</v>
      </c>
      <c r="O34" s="47">
        <f t="shared" si="1"/>
        <v>0.6044727391446294</v>
      </c>
      <c r="P34" s="9"/>
    </row>
    <row r="35" spans="1:16">
      <c r="A35" s="12"/>
      <c r="B35" s="25">
        <v>335.18</v>
      </c>
      <c r="C35" s="20" t="s">
        <v>39</v>
      </c>
      <c r="D35" s="46">
        <v>552906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552906</v>
      </c>
      <c r="O35" s="47">
        <f t="shared" si="1"/>
        <v>45.127815866797256</v>
      </c>
      <c r="P35" s="9"/>
    </row>
    <row r="36" spans="1:16">
      <c r="A36" s="12"/>
      <c r="B36" s="25">
        <v>335.21</v>
      </c>
      <c r="C36" s="20" t="s">
        <v>40</v>
      </c>
      <c r="D36" s="46">
        <v>2400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2400</v>
      </c>
      <c r="O36" s="47">
        <f t="shared" si="1"/>
        <v>0.19588638589618021</v>
      </c>
      <c r="P36" s="9"/>
    </row>
    <row r="37" spans="1:16">
      <c r="A37" s="12"/>
      <c r="B37" s="25">
        <v>335.49</v>
      </c>
      <c r="C37" s="20" t="s">
        <v>41</v>
      </c>
      <c r="D37" s="46">
        <v>0</v>
      </c>
      <c r="E37" s="46">
        <v>2943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2943</v>
      </c>
      <c r="O37" s="47">
        <f t="shared" ref="O37:O68" si="7">(N37/O$76)</f>
        <v>0.24020568070519099</v>
      </c>
      <c r="P37" s="9"/>
    </row>
    <row r="38" spans="1:16">
      <c r="A38" s="12"/>
      <c r="B38" s="25">
        <v>337.2</v>
      </c>
      <c r="C38" s="20" t="s">
        <v>42</v>
      </c>
      <c r="D38" s="46">
        <v>140558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8">SUM(D38:M38)</f>
        <v>140558</v>
      </c>
      <c r="O38" s="47">
        <f t="shared" si="7"/>
        <v>11.472249428664707</v>
      </c>
      <c r="P38" s="9"/>
    </row>
    <row r="39" spans="1:16">
      <c r="A39" s="12"/>
      <c r="B39" s="25">
        <v>337.3</v>
      </c>
      <c r="C39" s="20" t="s">
        <v>93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977609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977609</v>
      </c>
      <c r="O39" s="47">
        <f t="shared" si="7"/>
        <v>79.791789095657847</v>
      </c>
      <c r="P39" s="9"/>
    </row>
    <row r="40" spans="1:16">
      <c r="A40" s="12"/>
      <c r="B40" s="25">
        <v>337.4</v>
      </c>
      <c r="C40" s="20" t="s">
        <v>43</v>
      </c>
      <c r="D40" s="46">
        <v>0</v>
      </c>
      <c r="E40" s="46">
        <v>6660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6660</v>
      </c>
      <c r="O40" s="47">
        <f t="shared" si="7"/>
        <v>0.54358472086190013</v>
      </c>
      <c r="P40" s="9"/>
    </row>
    <row r="41" spans="1:16">
      <c r="A41" s="12"/>
      <c r="B41" s="25">
        <v>337.7</v>
      </c>
      <c r="C41" s="20" t="s">
        <v>45</v>
      </c>
      <c r="D41" s="46">
        <v>0</v>
      </c>
      <c r="E41" s="46">
        <v>0</v>
      </c>
      <c r="F41" s="46">
        <v>0</v>
      </c>
      <c r="G41" s="46">
        <v>85000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85000</v>
      </c>
      <c r="O41" s="47">
        <f t="shared" si="7"/>
        <v>6.9376428338230491</v>
      </c>
      <c r="P41" s="9"/>
    </row>
    <row r="42" spans="1:16">
      <c r="A42" s="12"/>
      <c r="B42" s="25">
        <v>338</v>
      </c>
      <c r="C42" s="20" t="s">
        <v>46</v>
      </c>
      <c r="D42" s="46">
        <v>19056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19056</v>
      </c>
      <c r="O42" s="47">
        <f t="shared" si="7"/>
        <v>1.555337904015671</v>
      </c>
      <c r="P42" s="9"/>
    </row>
    <row r="43" spans="1:16">
      <c r="A43" s="12"/>
      <c r="B43" s="25">
        <v>339</v>
      </c>
      <c r="C43" s="20" t="s">
        <v>47</v>
      </c>
      <c r="D43" s="46">
        <v>210600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210600</v>
      </c>
      <c r="O43" s="47">
        <f t="shared" si="7"/>
        <v>17.189030362389815</v>
      </c>
      <c r="P43" s="9"/>
    </row>
    <row r="44" spans="1:16" ht="15.75">
      <c r="A44" s="29" t="s">
        <v>52</v>
      </c>
      <c r="B44" s="30"/>
      <c r="C44" s="31"/>
      <c r="D44" s="32">
        <f t="shared" ref="D44:M44" si="9">SUM(D45:D58)</f>
        <v>2040664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5971355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8"/>
        <v>8012019</v>
      </c>
      <c r="O44" s="45">
        <f t="shared" si="7"/>
        <v>653.9356023506366</v>
      </c>
      <c r="P44" s="10"/>
    </row>
    <row r="45" spans="1:16">
      <c r="A45" s="12"/>
      <c r="B45" s="25">
        <v>341.9</v>
      </c>
      <c r="C45" s="20" t="s">
        <v>55</v>
      </c>
      <c r="D45" s="46">
        <v>1075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8" si="10">SUM(D45:M45)</f>
        <v>1075</v>
      </c>
      <c r="O45" s="47">
        <f t="shared" si="7"/>
        <v>8.774077701599739E-2</v>
      </c>
      <c r="P45" s="9"/>
    </row>
    <row r="46" spans="1:16">
      <c r="A46" s="12"/>
      <c r="B46" s="25">
        <v>342.1</v>
      </c>
      <c r="C46" s="20" t="s">
        <v>56</v>
      </c>
      <c r="D46" s="46">
        <v>15848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15848</v>
      </c>
      <c r="O46" s="47">
        <f t="shared" si="7"/>
        <v>1.2935031015344434</v>
      </c>
      <c r="P46" s="9"/>
    </row>
    <row r="47" spans="1:16">
      <c r="A47" s="12"/>
      <c r="B47" s="25">
        <v>342.9</v>
      </c>
      <c r="C47" s="20" t="s">
        <v>94</v>
      </c>
      <c r="D47" s="46">
        <v>27588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27588</v>
      </c>
      <c r="O47" s="47">
        <f t="shared" si="7"/>
        <v>2.2517140058765914</v>
      </c>
      <c r="P47" s="9"/>
    </row>
    <row r="48" spans="1:16">
      <c r="A48" s="12"/>
      <c r="B48" s="25">
        <v>343.3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2423349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2423349</v>
      </c>
      <c r="O48" s="47">
        <f t="shared" si="7"/>
        <v>197.79211557296767</v>
      </c>
      <c r="P48" s="9"/>
    </row>
    <row r="49" spans="1:16">
      <c r="A49" s="12"/>
      <c r="B49" s="25">
        <v>343.4</v>
      </c>
      <c r="C49" s="20" t="s">
        <v>59</v>
      </c>
      <c r="D49" s="46">
        <v>1735733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1735733</v>
      </c>
      <c r="O49" s="47">
        <f t="shared" si="7"/>
        <v>141.66936010447273</v>
      </c>
      <c r="P49" s="9"/>
    </row>
    <row r="50" spans="1:16">
      <c r="A50" s="12"/>
      <c r="B50" s="25">
        <v>343.5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2507034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2507034</v>
      </c>
      <c r="O50" s="47">
        <f t="shared" si="7"/>
        <v>204.6224289911851</v>
      </c>
      <c r="P50" s="9"/>
    </row>
    <row r="51" spans="1:16">
      <c r="A51" s="12"/>
      <c r="B51" s="25">
        <v>343.6</v>
      </c>
      <c r="C51" s="20" t="s">
        <v>95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8640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8640</v>
      </c>
      <c r="O51" s="47">
        <f t="shared" si="7"/>
        <v>0.70519098922624879</v>
      </c>
      <c r="P51" s="9"/>
    </row>
    <row r="52" spans="1:16">
      <c r="A52" s="12"/>
      <c r="B52" s="25">
        <v>343.9</v>
      </c>
      <c r="C52" s="20" t="s">
        <v>96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1032332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1032332</v>
      </c>
      <c r="O52" s="47">
        <f t="shared" si="7"/>
        <v>84.258243552073125</v>
      </c>
      <c r="P52" s="9"/>
    </row>
    <row r="53" spans="1:16">
      <c r="A53" s="12"/>
      <c r="B53" s="25">
        <v>347.2</v>
      </c>
      <c r="C53" s="20" t="s">
        <v>61</v>
      </c>
      <c r="D53" s="46">
        <v>205155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205155</v>
      </c>
      <c r="O53" s="47">
        <f t="shared" si="7"/>
        <v>16.744613124387854</v>
      </c>
      <c r="P53" s="9"/>
    </row>
    <row r="54" spans="1:16">
      <c r="A54" s="12"/>
      <c r="B54" s="25">
        <v>347.3</v>
      </c>
      <c r="C54" s="20" t="s">
        <v>97</v>
      </c>
      <c r="D54" s="46">
        <v>438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438</v>
      </c>
      <c r="O54" s="47">
        <f t="shared" si="7"/>
        <v>3.574926542605289E-2</v>
      </c>
      <c r="P54" s="9"/>
    </row>
    <row r="55" spans="1:16">
      <c r="A55" s="12"/>
      <c r="B55" s="25">
        <v>347.4</v>
      </c>
      <c r="C55" s="20" t="s">
        <v>62</v>
      </c>
      <c r="D55" s="46">
        <v>5648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5648</v>
      </c>
      <c r="O55" s="47">
        <f t="shared" si="7"/>
        <v>0.46098596147567744</v>
      </c>
      <c r="P55" s="9"/>
    </row>
    <row r="56" spans="1:16">
      <c r="A56" s="12"/>
      <c r="B56" s="25">
        <v>347.5</v>
      </c>
      <c r="C56" s="20" t="s">
        <v>63</v>
      </c>
      <c r="D56" s="46">
        <v>10978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10978</v>
      </c>
      <c r="O56" s="47">
        <f t="shared" si="7"/>
        <v>0.89601697682011106</v>
      </c>
      <c r="P56" s="9"/>
    </row>
    <row r="57" spans="1:16">
      <c r="A57" s="12"/>
      <c r="B57" s="25">
        <v>347.9</v>
      </c>
      <c r="C57" s="20" t="s">
        <v>64</v>
      </c>
      <c r="D57" s="46">
        <v>25731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25731</v>
      </c>
      <c r="O57" s="47">
        <f t="shared" si="7"/>
        <v>2.1001469147894221</v>
      </c>
      <c r="P57" s="9"/>
    </row>
    <row r="58" spans="1:16">
      <c r="A58" s="12"/>
      <c r="B58" s="25">
        <v>349</v>
      </c>
      <c r="C58" s="20" t="s">
        <v>1</v>
      </c>
      <c r="D58" s="46">
        <v>12470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12470</v>
      </c>
      <c r="O58" s="47">
        <f t="shared" si="7"/>
        <v>1.0177930133855697</v>
      </c>
      <c r="P58" s="9"/>
    </row>
    <row r="59" spans="1:16" ht="15.75">
      <c r="A59" s="29" t="s">
        <v>53</v>
      </c>
      <c r="B59" s="30"/>
      <c r="C59" s="31"/>
      <c r="D59" s="32">
        <f t="shared" ref="D59:M59" si="11">SUM(D60:D62)</f>
        <v>97179</v>
      </c>
      <c r="E59" s="32">
        <f t="shared" si="11"/>
        <v>0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74" si="12">SUM(D59:M59)</f>
        <v>97179</v>
      </c>
      <c r="O59" s="45">
        <f t="shared" si="7"/>
        <v>7.9316846229187075</v>
      </c>
      <c r="P59" s="10"/>
    </row>
    <row r="60" spans="1:16">
      <c r="A60" s="13"/>
      <c r="B60" s="39">
        <v>351.1</v>
      </c>
      <c r="C60" s="21" t="s">
        <v>98</v>
      </c>
      <c r="D60" s="46">
        <v>45303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45303</v>
      </c>
      <c r="O60" s="47">
        <f t="shared" si="7"/>
        <v>3.697600391772772</v>
      </c>
      <c r="P60" s="9"/>
    </row>
    <row r="61" spans="1:16">
      <c r="A61" s="13"/>
      <c r="B61" s="39">
        <v>354</v>
      </c>
      <c r="C61" s="21" t="s">
        <v>68</v>
      </c>
      <c r="D61" s="46">
        <v>33858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33858</v>
      </c>
      <c r="O61" s="47">
        <f t="shared" si="7"/>
        <v>2.7634671890303624</v>
      </c>
      <c r="P61" s="9"/>
    </row>
    <row r="62" spans="1:16">
      <c r="A62" s="13"/>
      <c r="B62" s="39">
        <v>359</v>
      </c>
      <c r="C62" s="21" t="s">
        <v>69</v>
      </c>
      <c r="D62" s="46">
        <v>18018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18018</v>
      </c>
      <c r="O62" s="47">
        <f t="shared" si="7"/>
        <v>1.4706170421155729</v>
      </c>
      <c r="P62" s="9"/>
    </row>
    <row r="63" spans="1:16" ht="15.75">
      <c r="A63" s="29" t="s">
        <v>4</v>
      </c>
      <c r="B63" s="30"/>
      <c r="C63" s="31"/>
      <c r="D63" s="32">
        <f t="shared" ref="D63:M63" si="13">SUM(D64:D69)</f>
        <v>142527</v>
      </c>
      <c r="E63" s="32">
        <f t="shared" si="13"/>
        <v>0</v>
      </c>
      <c r="F63" s="32">
        <f t="shared" si="13"/>
        <v>0</v>
      </c>
      <c r="G63" s="32">
        <f t="shared" si="13"/>
        <v>0</v>
      </c>
      <c r="H63" s="32">
        <f t="shared" si="13"/>
        <v>0</v>
      </c>
      <c r="I63" s="32">
        <f t="shared" si="13"/>
        <v>36749</v>
      </c>
      <c r="J63" s="32">
        <f t="shared" si="13"/>
        <v>6000</v>
      </c>
      <c r="K63" s="32">
        <f t="shared" si="13"/>
        <v>0</v>
      </c>
      <c r="L63" s="32">
        <f t="shared" si="13"/>
        <v>94</v>
      </c>
      <c r="M63" s="32">
        <f t="shared" si="13"/>
        <v>2769</v>
      </c>
      <c r="N63" s="32">
        <f t="shared" si="12"/>
        <v>188139</v>
      </c>
      <c r="O63" s="45">
        <f t="shared" si="7"/>
        <v>15.355778648383938</v>
      </c>
      <c r="P63" s="10"/>
    </row>
    <row r="64" spans="1:16">
      <c r="A64" s="12"/>
      <c r="B64" s="25">
        <v>361.1</v>
      </c>
      <c r="C64" s="20" t="s">
        <v>70</v>
      </c>
      <c r="D64" s="46">
        <v>7239</v>
      </c>
      <c r="E64" s="46">
        <v>0</v>
      </c>
      <c r="F64" s="46">
        <v>0</v>
      </c>
      <c r="G64" s="46">
        <v>0</v>
      </c>
      <c r="H64" s="46">
        <v>0</v>
      </c>
      <c r="I64" s="46">
        <v>-528</v>
      </c>
      <c r="J64" s="46">
        <v>0</v>
      </c>
      <c r="K64" s="46">
        <v>0</v>
      </c>
      <c r="L64" s="46">
        <v>94</v>
      </c>
      <c r="M64" s="46">
        <v>2769</v>
      </c>
      <c r="N64" s="46">
        <f t="shared" si="12"/>
        <v>9574</v>
      </c>
      <c r="O64" s="47">
        <f t="shared" si="7"/>
        <v>0.7814234410708456</v>
      </c>
      <c r="P64" s="9"/>
    </row>
    <row r="65" spans="1:119">
      <c r="A65" s="12"/>
      <c r="B65" s="25">
        <v>361.3</v>
      </c>
      <c r="C65" s="20" t="s">
        <v>71</v>
      </c>
      <c r="D65" s="46">
        <v>-443</v>
      </c>
      <c r="E65" s="46">
        <v>0</v>
      </c>
      <c r="F65" s="46">
        <v>0</v>
      </c>
      <c r="G65" s="46">
        <v>0</v>
      </c>
      <c r="H65" s="46">
        <v>0</v>
      </c>
      <c r="I65" s="46">
        <v>-294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-737</v>
      </c>
      <c r="O65" s="47">
        <f t="shared" si="7"/>
        <v>-6.0153444335618672E-2</v>
      </c>
      <c r="P65" s="9"/>
    </row>
    <row r="66" spans="1:119">
      <c r="A66" s="12"/>
      <c r="B66" s="25">
        <v>364</v>
      </c>
      <c r="C66" s="20" t="s">
        <v>72</v>
      </c>
      <c r="D66" s="46">
        <v>55310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6000</v>
      </c>
      <c r="K66" s="46">
        <v>0</v>
      </c>
      <c r="L66" s="46">
        <v>0</v>
      </c>
      <c r="M66" s="46">
        <v>0</v>
      </c>
      <c r="N66" s="46">
        <f t="shared" si="12"/>
        <v>61310</v>
      </c>
      <c r="O66" s="47">
        <f t="shared" si="7"/>
        <v>5.0040809663728369</v>
      </c>
      <c r="P66" s="9"/>
    </row>
    <row r="67" spans="1:119">
      <c r="A67" s="12"/>
      <c r="B67" s="25">
        <v>365</v>
      </c>
      <c r="C67" s="20" t="s">
        <v>73</v>
      </c>
      <c r="D67" s="46">
        <v>9551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9551</v>
      </c>
      <c r="O67" s="47">
        <f t="shared" si="7"/>
        <v>0.77954619653934054</v>
      </c>
      <c r="P67" s="9"/>
    </row>
    <row r="68" spans="1:119">
      <c r="A68" s="12"/>
      <c r="B68" s="25">
        <v>366</v>
      </c>
      <c r="C68" s="20" t="s">
        <v>74</v>
      </c>
      <c r="D68" s="46">
        <v>33907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33907</v>
      </c>
      <c r="O68" s="47">
        <f t="shared" si="7"/>
        <v>2.7674665360757427</v>
      </c>
      <c r="P68" s="9"/>
    </row>
    <row r="69" spans="1:119">
      <c r="A69" s="12"/>
      <c r="B69" s="25">
        <v>369.9</v>
      </c>
      <c r="C69" s="20" t="s">
        <v>75</v>
      </c>
      <c r="D69" s="46">
        <v>36963</v>
      </c>
      <c r="E69" s="46">
        <v>0</v>
      </c>
      <c r="F69" s="46">
        <v>0</v>
      </c>
      <c r="G69" s="46">
        <v>0</v>
      </c>
      <c r="H69" s="46">
        <v>0</v>
      </c>
      <c r="I69" s="46">
        <v>37571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74534</v>
      </c>
      <c r="O69" s="47">
        <f t="shared" ref="O69:O74" si="14">(N69/O$76)</f>
        <v>6.0834149526607897</v>
      </c>
      <c r="P69" s="9"/>
    </row>
    <row r="70" spans="1:119" ht="15.75">
      <c r="A70" s="29" t="s">
        <v>54</v>
      </c>
      <c r="B70" s="30"/>
      <c r="C70" s="31"/>
      <c r="D70" s="32">
        <f t="shared" ref="D70:M70" si="15">SUM(D71:D73)</f>
        <v>2621981</v>
      </c>
      <c r="E70" s="32">
        <f t="shared" si="15"/>
        <v>705205</v>
      </c>
      <c r="F70" s="32">
        <f t="shared" si="15"/>
        <v>0</v>
      </c>
      <c r="G70" s="32">
        <f t="shared" si="15"/>
        <v>0</v>
      </c>
      <c r="H70" s="32">
        <f t="shared" si="15"/>
        <v>0</v>
      </c>
      <c r="I70" s="32">
        <f t="shared" si="15"/>
        <v>23504</v>
      </c>
      <c r="J70" s="32">
        <f t="shared" si="15"/>
        <v>191496</v>
      </c>
      <c r="K70" s="32">
        <f t="shared" si="15"/>
        <v>0</v>
      </c>
      <c r="L70" s="32">
        <f t="shared" si="15"/>
        <v>53976</v>
      </c>
      <c r="M70" s="32">
        <f t="shared" si="15"/>
        <v>0</v>
      </c>
      <c r="N70" s="32">
        <f t="shared" si="12"/>
        <v>3596162</v>
      </c>
      <c r="O70" s="45">
        <f t="shared" si="14"/>
        <v>293.51632386549136</v>
      </c>
      <c r="P70" s="9"/>
    </row>
    <row r="71" spans="1:119">
      <c r="A71" s="12"/>
      <c r="B71" s="25">
        <v>381</v>
      </c>
      <c r="C71" s="20" t="s">
        <v>76</v>
      </c>
      <c r="D71" s="46">
        <v>1493049</v>
      </c>
      <c r="E71" s="46">
        <v>615940</v>
      </c>
      <c r="F71" s="46">
        <v>0</v>
      </c>
      <c r="G71" s="46">
        <v>0</v>
      </c>
      <c r="H71" s="46">
        <v>0</v>
      </c>
      <c r="I71" s="46">
        <v>0</v>
      </c>
      <c r="J71" s="46">
        <v>143750</v>
      </c>
      <c r="K71" s="46">
        <v>0</v>
      </c>
      <c r="L71" s="46">
        <v>0</v>
      </c>
      <c r="M71" s="46">
        <v>0</v>
      </c>
      <c r="N71" s="46">
        <f t="shared" si="12"/>
        <v>2252739</v>
      </c>
      <c r="O71" s="47">
        <f t="shared" si="14"/>
        <v>183.86704211557296</v>
      </c>
      <c r="P71" s="9"/>
    </row>
    <row r="72" spans="1:119">
      <c r="A72" s="12"/>
      <c r="B72" s="25">
        <v>382</v>
      </c>
      <c r="C72" s="20" t="s">
        <v>86</v>
      </c>
      <c r="D72" s="46">
        <v>1128932</v>
      </c>
      <c r="E72" s="46">
        <v>89265</v>
      </c>
      <c r="F72" s="46">
        <v>0</v>
      </c>
      <c r="G72" s="46">
        <v>0</v>
      </c>
      <c r="H72" s="46">
        <v>0</v>
      </c>
      <c r="I72" s="46">
        <v>23504</v>
      </c>
      <c r="J72" s="46">
        <v>47746</v>
      </c>
      <c r="K72" s="46">
        <v>0</v>
      </c>
      <c r="L72" s="46">
        <v>0</v>
      </c>
      <c r="M72" s="46">
        <v>0</v>
      </c>
      <c r="N72" s="46">
        <f t="shared" si="12"/>
        <v>1289447</v>
      </c>
      <c r="O72" s="47">
        <f t="shared" si="14"/>
        <v>105.24379693111329</v>
      </c>
      <c r="P72" s="9"/>
    </row>
    <row r="73" spans="1:119" ht="15.75" thickBot="1">
      <c r="A73" s="12"/>
      <c r="B73" s="25">
        <v>389.4</v>
      </c>
      <c r="C73" s="20" t="s">
        <v>78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53976</v>
      </c>
      <c r="M73" s="46">
        <v>0</v>
      </c>
      <c r="N73" s="46">
        <f t="shared" si="12"/>
        <v>53976</v>
      </c>
      <c r="O73" s="47">
        <f t="shared" si="14"/>
        <v>4.4054848188050935</v>
      </c>
      <c r="P73" s="9"/>
    </row>
    <row r="74" spans="1:119" ht="16.5" thickBot="1">
      <c r="A74" s="14" t="s">
        <v>65</v>
      </c>
      <c r="B74" s="23"/>
      <c r="C74" s="22"/>
      <c r="D74" s="15">
        <f t="shared" ref="D74:M74" si="16">SUM(D5,D17,D24,D44,D59,D63,D70)</f>
        <v>11596202</v>
      </c>
      <c r="E74" s="15">
        <f t="shared" si="16"/>
        <v>1057565</v>
      </c>
      <c r="F74" s="15">
        <f t="shared" si="16"/>
        <v>0</v>
      </c>
      <c r="G74" s="15">
        <f t="shared" si="16"/>
        <v>85000</v>
      </c>
      <c r="H74" s="15">
        <f t="shared" si="16"/>
        <v>0</v>
      </c>
      <c r="I74" s="15">
        <f t="shared" si="16"/>
        <v>7735642</v>
      </c>
      <c r="J74" s="15">
        <f t="shared" si="16"/>
        <v>197496</v>
      </c>
      <c r="K74" s="15">
        <f t="shared" si="16"/>
        <v>0</v>
      </c>
      <c r="L74" s="15">
        <f t="shared" si="16"/>
        <v>54070</v>
      </c>
      <c r="M74" s="15">
        <f t="shared" si="16"/>
        <v>1913454</v>
      </c>
      <c r="N74" s="15">
        <f t="shared" si="12"/>
        <v>22639429</v>
      </c>
      <c r="O74" s="38">
        <f t="shared" si="14"/>
        <v>1847.8149689846555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48" t="s">
        <v>99</v>
      </c>
      <c r="M76" s="48"/>
      <c r="N76" s="48"/>
      <c r="O76" s="43">
        <v>12252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thickBot="1">
      <c r="A78" s="52" t="s">
        <v>100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A78:O78"/>
    <mergeCell ref="L76:N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79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4002822</v>
      </c>
      <c r="E5" s="27">
        <f t="shared" si="0"/>
        <v>2247942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6250764</v>
      </c>
      <c r="O5" s="33">
        <f t="shared" ref="O5:O36" si="1">(N5/O$75)</f>
        <v>461.9929046563193</v>
      </c>
      <c r="P5" s="6"/>
    </row>
    <row r="6" spans="1:133">
      <c r="A6" s="12"/>
      <c r="B6" s="25">
        <v>311</v>
      </c>
      <c r="C6" s="20" t="s">
        <v>3</v>
      </c>
      <c r="D6" s="46">
        <v>2308752</v>
      </c>
      <c r="E6" s="46">
        <v>1938642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4247394</v>
      </c>
      <c r="O6" s="47">
        <f t="shared" si="1"/>
        <v>313.92416851441243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176222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176222</v>
      </c>
      <c r="O7" s="47">
        <f t="shared" si="1"/>
        <v>13.024538063562455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133078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133078</v>
      </c>
      <c r="O8" s="47">
        <f t="shared" si="1"/>
        <v>9.8357723577235774</v>
      </c>
      <c r="P8" s="9"/>
    </row>
    <row r="9" spans="1:133">
      <c r="A9" s="12"/>
      <c r="B9" s="25">
        <v>314.10000000000002</v>
      </c>
      <c r="C9" s="20" t="s">
        <v>13</v>
      </c>
      <c r="D9" s="46">
        <v>710495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710495</v>
      </c>
      <c r="O9" s="47">
        <f t="shared" si="1"/>
        <v>52.512564671101259</v>
      </c>
      <c r="P9" s="9"/>
    </row>
    <row r="10" spans="1:133">
      <c r="A10" s="12"/>
      <c r="B10" s="25">
        <v>314.3</v>
      </c>
      <c r="C10" s="20" t="s">
        <v>14</v>
      </c>
      <c r="D10" s="46">
        <v>214233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214233</v>
      </c>
      <c r="O10" s="47">
        <f t="shared" si="1"/>
        <v>15.833924611973393</v>
      </c>
      <c r="P10" s="9"/>
    </row>
    <row r="11" spans="1:133">
      <c r="A11" s="12"/>
      <c r="B11" s="25">
        <v>314.39999999999998</v>
      </c>
      <c r="C11" s="20" t="s">
        <v>15</v>
      </c>
      <c r="D11" s="46">
        <v>13185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13185</v>
      </c>
      <c r="O11" s="47">
        <f t="shared" si="1"/>
        <v>0.9745011086474501</v>
      </c>
      <c r="P11" s="9"/>
    </row>
    <row r="12" spans="1:133">
      <c r="A12" s="12"/>
      <c r="B12" s="25">
        <v>314.7</v>
      </c>
      <c r="C12" s="20" t="s">
        <v>16</v>
      </c>
      <c r="D12" s="46">
        <v>2585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2585</v>
      </c>
      <c r="O12" s="47">
        <f t="shared" si="1"/>
        <v>0.1910569105691057</v>
      </c>
      <c r="P12" s="9"/>
    </row>
    <row r="13" spans="1:133">
      <c r="A13" s="12"/>
      <c r="B13" s="25">
        <v>314.8</v>
      </c>
      <c r="C13" s="20" t="s">
        <v>17</v>
      </c>
      <c r="D13" s="46">
        <v>14544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14544</v>
      </c>
      <c r="O13" s="47">
        <f t="shared" si="1"/>
        <v>1.0749445676274945</v>
      </c>
      <c r="P13" s="9"/>
    </row>
    <row r="14" spans="1:133">
      <c r="A14" s="12"/>
      <c r="B14" s="25">
        <v>315</v>
      </c>
      <c r="C14" s="20" t="s">
        <v>18</v>
      </c>
      <c r="D14" s="46">
        <v>572902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572902</v>
      </c>
      <c r="O14" s="47">
        <f t="shared" si="1"/>
        <v>42.34308943089431</v>
      </c>
      <c r="P14" s="9"/>
    </row>
    <row r="15" spans="1:133">
      <c r="A15" s="12"/>
      <c r="B15" s="25">
        <v>316</v>
      </c>
      <c r="C15" s="20" t="s">
        <v>19</v>
      </c>
      <c r="D15" s="46">
        <v>166126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166126</v>
      </c>
      <c r="O15" s="47">
        <f t="shared" si="1"/>
        <v>12.278344419807835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SUM(D17:D25)</f>
        <v>953099</v>
      </c>
      <c r="E16" s="32">
        <f t="shared" si="3"/>
        <v>10649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40829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1004577</v>
      </c>
      <c r="O16" s="45">
        <f t="shared" si="1"/>
        <v>74.248115299334813</v>
      </c>
      <c r="P16" s="10"/>
    </row>
    <row r="17" spans="1:16">
      <c r="A17" s="12"/>
      <c r="B17" s="25">
        <v>322</v>
      </c>
      <c r="C17" s="20" t="s">
        <v>0</v>
      </c>
      <c r="D17" s="46">
        <v>113212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113212</v>
      </c>
      <c r="O17" s="47">
        <f t="shared" si="1"/>
        <v>8.3674796747967477</v>
      </c>
      <c r="P17" s="9"/>
    </row>
    <row r="18" spans="1:16">
      <c r="A18" s="12"/>
      <c r="B18" s="25">
        <v>323.10000000000002</v>
      </c>
      <c r="C18" s="20" t="s">
        <v>21</v>
      </c>
      <c r="D18" s="46">
        <v>709452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709452</v>
      </c>
      <c r="O18" s="47">
        <f t="shared" si="1"/>
        <v>52.43547671840355</v>
      </c>
      <c r="P18" s="9"/>
    </row>
    <row r="19" spans="1:16">
      <c r="A19" s="12"/>
      <c r="B19" s="25">
        <v>323.39999999999998</v>
      </c>
      <c r="C19" s="20" t="s">
        <v>22</v>
      </c>
      <c r="D19" s="46">
        <v>14229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14229</v>
      </c>
      <c r="O19" s="47">
        <f t="shared" si="1"/>
        <v>1.0516629711751664</v>
      </c>
      <c r="P19" s="9"/>
    </row>
    <row r="20" spans="1:16">
      <c r="A20" s="12"/>
      <c r="B20" s="25">
        <v>323.7</v>
      </c>
      <c r="C20" s="20" t="s">
        <v>23</v>
      </c>
      <c r="D20" s="46">
        <v>64551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64551</v>
      </c>
      <c r="O20" s="47">
        <f t="shared" si="1"/>
        <v>4.7709534368070949</v>
      </c>
      <c r="P20" s="9"/>
    </row>
    <row r="21" spans="1:16">
      <c r="A21" s="12"/>
      <c r="B21" s="25">
        <v>324.07</v>
      </c>
      <c r="C21" s="20" t="s">
        <v>27</v>
      </c>
      <c r="D21" s="46">
        <v>643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643</v>
      </c>
      <c r="O21" s="47">
        <f t="shared" si="1"/>
        <v>4.7524020694752402E-2</v>
      </c>
      <c r="P21" s="9"/>
    </row>
    <row r="22" spans="1:16">
      <c r="A22" s="12"/>
      <c r="B22" s="25">
        <v>324.12</v>
      </c>
      <c r="C22" s="20" t="s">
        <v>24</v>
      </c>
      <c r="D22" s="46">
        <v>9792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9792</v>
      </c>
      <c r="O22" s="47">
        <f t="shared" si="1"/>
        <v>0.72372505543237253</v>
      </c>
      <c r="P22" s="9"/>
    </row>
    <row r="23" spans="1:16">
      <c r="A23" s="12"/>
      <c r="B23" s="25">
        <v>324.22000000000003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40829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40829</v>
      </c>
      <c r="O23" s="47">
        <f t="shared" si="1"/>
        <v>3.0176644493717664</v>
      </c>
      <c r="P23" s="9"/>
    </row>
    <row r="24" spans="1:16">
      <c r="A24" s="12"/>
      <c r="B24" s="25">
        <v>324.32</v>
      </c>
      <c r="C24" s="20" t="s">
        <v>26</v>
      </c>
      <c r="D24" s="46">
        <v>0</v>
      </c>
      <c r="E24" s="46">
        <v>10649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10649</v>
      </c>
      <c r="O24" s="47">
        <f t="shared" si="1"/>
        <v>0.78706577974870662</v>
      </c>
      <c r="P24" s="9"/>
    </row>
    <row r="25" spans="1:16">
      <c r="A25" s="12"/>
      <c r="B25" s="25">
        <v>329</v>
      </c>
      <c r="C25" s="20" t="s">
        <v>28</v>
      </c>
      <c r="D25" s="46">
        <v>41220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41220</v>
      </c>
      <c r="O25" s="47">
        <f t="shared" si="1"/>
        <v>3.0465631929046562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SUM(D27:D44)</f>
        <v>1442982</v>
      </c>
      <c r="E26" s="32">
        <f t="shared" si="5"/>
        <v>274186</v>
      </c>
      <c r="F26" s="32">
        <f t="shared" si="5"/>
        <v>0</v>
      </c>
      <c r="G26" s="32">
        <f t="shared" si="5"/>
        <v>482814</v>
      </c>
      <c r="H26" s="32">
        <f t="shared" si="5"/>
        <v>0</v>
      </c>
      <c r="I26" s="32">
        <f t="shared" si="5"/>
        <v>474386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2674368</v>
      </c>
      <c r="O26" s="45">
        <f t="shared" si="1"/>
        <v>197.6620842572062</v>
      </c>
      <c r="P26" s="10"/>
    </row>
    <row r="27" spans="1:16">
      <c r="A27" s="12"/>
      <c r="B27" s="25">
        <v>331.2</v>
      </c>
      <c r="C27" s="20" t="s">
        <v>29</v>
      </c>
      <c r="D27" s="46">
        <v>79887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8" si="6">SUM(D27:M27)</f>
        <v>79887</v>
      </c>
      <c r="O27" s="47">
        <f t="shared" si="1"/>
        <v>5.9044345898004433</v>
      </c>
      <c r="P27" s="9"/>
    </row>
    <row r="28" spans="1:16">
      <c r="A28" s="12"/>
      <c r="B28" s="25">
        <v>331.39</v>
      </c>
      <c r="C28" s="20" t="s">
        <v>32</v>
      </c>
      <c r="D28" s="46">
        <v>3208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3208</v>
      </c>
      <c r="O28" s="47">
        <f t="shared" si="1"/>
        <v>0.23710273466371026</v>
      </c>
      <c r="P28" s="9"/>
    </row>
    <row r="29" spans="1:16">
      <c r="A29" s="12"/>
      <c r="B29" s="25">
        <v>334.2</v>
      </c>
      <c r="C29" s="20" t="s">
        <v>31</v>
      </c>
      <c r="D29" s="46">
        <v>71116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71116</v>
      </c>
      <c r="O29" s="47">
        <f t="shared" si="1"/>
        <v>5.2561714708056169</v>
      </c>
      <c r="P29" s="9"/>
    </row>
    <row r="30" spans="1:16">
      <c r="A30" s="12"/>
      <c r="B30" s="25">
        <v>334.36</v>
      </c>
      <c r="C30" s="20" t="s">
        <v>33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465026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465026</v>
      </c>
      <c r="O30" s="47">
        <f t="shared" si="1"/>
        <v>34.369992609016997</v>
      </c>
      <c r="P30" s="9"/>
    </row>
    <row r="31" spans="1:16">
      <c r="A31" s="12"/>
      <c r="B31" s="25">
        <v>334.49</v>
      </c>
      <c r="C31" s="20" t="s">
        <v>34</v>
      </c>
      <c r="D31" s="46">
        <v>0</v>
      </c>
      <c r="E31" s="46">
        <v>260944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260944</v>
      </c>
      <c r="O31" s="47">
        <f t="shared" si="1"/>
        <v>19.286326681448632</v>
      </c>
      <c r="P31" s="9"/>
    </row>
    <row r="32" spans="1:16">
      <c r="A32" s="12"/>
      <c r="B32" s="25">
        <v>334.7</v>
      </c>
      <c r="C32" s="20" t="s">
        <v>35</v>
      </c>
      <c r="D32" s="46">
        <v>0</v>
      </c>
      <c r="E32" s="46">
        <v>0</v>
      </c>
      <c r="F32" s="46">
        <v>0</v>
      </c>
      <c r="G32" s="46">
        <v>200000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200000</v>
      </c>
      <c r="O32" s="47">
        <f t="shared" si="1"/>
        <v>14.781966001478196</v>
      </c>
      <c r="P32" s="9"/>
    </row>
    <row r="33" spans="1:16">
      <c r="A33" s="12"/>
      <c r="B33" s="25">
        <v>335.12</v>
      </c>
      <c r="C33" s="20" t="s">
        <v>36</v>
      </c>
      <c r="D33" s="46">
        <v>371741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371741</v>
      </c>
      <c r="O33" s="47">
        <f t="shared" si="1"/>
        <v>27.475314116777533</v>
      </c>
      <c r="P33" s="9"/>
    </row>
    <row r="34" spans="1:16">
      <c r="A34" s="12"/>
      <c r="B34" s="25">
        <v>335.14</v>
      </c>
      <c r="C34" s="20" t="s">
        <v>37</v>
      </c>
      <c r="D34" s="46">
        <v>16215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16215</v>
      </c>
      <c r="O34" s="47">
        <f t="shared" si="1"/>
        <v>1.1984478935698448</v>
      </c>
      <c r="P34" s="9"/>
    </row>
    <row r="35" spans="1:16">
      <c r="A35" s="12"/>
      <c r="B35" s="25">
        <v>335.15</v>
      </c>
      <c r="C35" s="20" t="s">
        <v>38</v>
      </c>
      <c r="D35" s="46">
        <v>7272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7272</v>
      </c>
      <c r="O35" s="47">
        <f t="shared" si="1"/>
        <v>0.53747228381374723</v>
      </c>
      <c r="P35" s="9"/>
    </row>
    <row r="36" spans="1:16">
      <c r="A36" s="12"/>
      <c r="B36" s="25">
        <v>335.18</v>
      </c>
      <c r="C36" s="20" t="s">
        <v>39</v>
      </c>
      <c r="D36" s="46">
        <v>563393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563393</v>
      </c>
      <c r="O36" s="47">
        <f t="shared" si="1"/>
        <v>41.640280857354028</v>
      </c>
      <c r="P36" s="9"/>
    </row>
    <row r="37" spans="1:16">
      <c r="A37" s="12"/>
      <c r="B37" s="25">
        <v>335.21</v>
      </c>
      <c r="C37" s="20" t="s">
        <v>40</v>
      </c>
      <c r="D37" s="46">
        <v>2400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2400</v>
      </c>
      <c r="O37" s="47">
        <f t="shared" ref="O37:O68" si="7">(N37/O$75)</f>
        <v>0.17738359201773837</v>
      </c>
      <c r="P37" s="9"/>
    </row>
    <row r="38" spans="1:16">
      <c r="A38" s="12"/>
      <c r="B38" s="25">
        <v>335.49</v>
      </c>
      <c r="C38" s="20" t="s">
        <v>41</v>
      </c>
      <c r="D38" s="46">
        <v>0</v>
      </c>
      <c r="E38" s="46">
        <v>6558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6558</v>
      </c>
      <c r="O38" s="47">
        <f t="shared" si="7"/>
        <v>0.48470066518847005</v>
      </c>
      <c r="P38" s="9"/>
    </row>
    <row r="39" spans="1:16">
      <c r="A39" s="12"/>
      <c r="B39" s="25">
        <v>337.2</v>
      </c>
      <c r="C39" s="20" t="s">
        <v>42</v>
      </c>
      <c r="D39" s="46">
        <v>138172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8">SUM(D39:M39)</f>
        <v>138172</v>
      </c>
      <c r="O39" s="47">
        <f t="shared" si="7"/>
        <v>10.212269031781227</v>
      </c>
      <c r="P39" s="9"/>
    </row>
    <row r="40" spans="1:16">
      <c r="A40" s="12"/>
      <c r="B40" s="25">
        <v>337.4</v>
      </c>
      <c r="C40" s="20" t="s">
        <v>43</v>
      </c>
      <c r="D40" s="46">
        <v>0</v>
      </c>
      <c r="E40" s="46">
        <v>6684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6684</v>
      </c>
      <c r="O40" s="47">
        <f t="shared" si="7"/>
        <v>0.49401330376940134</v>
      </c>
      <c r="P40" s="9"/>
    </row>
    <row r="41" spans="1:16">
      <c r="A41" s="12"/>
      <c r="B41" s="25">
        <v>337.6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9360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9360</v>
      </c>
      <c r="O41" s="47">
        <f t="shared" si="7"/>
        <v>0.69179600886917958</v>
      </c>
      <c r="P41" s="9"/>
    </row>
    <row r="42" spans="1:16">
      <c r="A42" s="12"/>
      <c r="B42" s="25">
        <v>337.7</v>
      </c>
      <c r="C42" s="20" t="s">
        <v>45</v>
      </c>
      <c r="D42" s="46">
        <v>0</v>
      </c>
      <c r="E42" s="46">
        <v>0</v>
      </c>
      <c r="F42" s="46">
        <v>0</v>
      </c>
      <c r="G42" s="46">
        <v>282814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282814</v>
      </c>
      <c r="O42" s="47">
        <f t="shared" si="7"/>
        <v>20.902734663710273</v>
      </c>
      <c r="P42" s="9"/>
    </row>
    <row r="43" spans="1:16">
      <c r="A43" s="12"/>
      <c r="B43" s="25">
        <v>338</v>
      </c>
      <c r="C43" s="20" t="s">
        <v>46</v>
      </c>
      <c r="D43" s="46">
        <v>15158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15158</v>
      </c>
      <c r="O43" s="47">
        <f t="shared" si="7"/>
        <v>1.1203252032520326</v>
      </c>
      <c r="P43" s="9"/>
    </row>
    <row r="44" spans="1:16">
      <c r="A44" s="12"/>
      <c r="B44" s="25">
        <v>339</v>
      </c>
      <c r="C44" s="20" t="s">
        <v>47</v>
      </c>
      <c r="D44" s="46">
        <v>174420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174420</v>
      </c>
      <c r="O44" s="47">
        <f t="shared" si="7"/>
        <v>12.891352549889135</v>
      </c>
      <c r="P44" s="9"/>
    </row>
    <row r="45" spans="1:16" ht="15.75">
      <c r="A45" s="29" t="s">
        <v>52</v>
      </c>
      <c r="B45" s="30"/>
      <c r="C45" s="31"/>
      <c r="D45" s="32">
        <f t="shared" ref="D45:M45" si="9">SUM(D46:D56)</f>
        <v>2098138</v>
      </c>
      <c r="E45" s="32">
        <f t="shared" si="9"/>
        <v>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5799495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7897633</v>
      </c>
      <c r="O45" s="45">
        <f t="shared" si="7"/>
        <v>583.71271249076131</v>
      </c>
      <c r="P45" s="10"/>
    </row>
    <row r="46" spans="1:16">
      <c r="A46" s="12"/>
      <c r="B46" s="25">
        <v>341.9</v>
      </c>
      <c r="C46" s="20" t="s">
        <v>55</v>
      </c>
      <c r="D46" s="46">
        <v>935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4" si="10">SUM(D46:M46)</f>
        <v>935</v>
      </c>
      <c r="O46" s="47">
        <f t="shared" si="7"/>
        <v>6.910569105691057E-2</v>
      </c>
      <c r="P46" s="9"/>
    </row>
    <row r="47" spans="1:16">
      <c r="A47" s="12"/>
      <c r="B47" s="25">
        <v>342.1</v>
      </c>
      <c r="C47" s="20" t="s">
        <v>56</v>
      </c>
      <c r="D47" s="46">
        <v>22502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22502</v>
      </c>
      <c r="O47" s="47">
        <f t="shared" si="7"/>
        <v>1.6631189948263119</v>
      </c>
      <c r="P47" s="9"/>
    </row>
    <row r="48" spans="1:16">
      <c r="A48" s="12"/>
      <c r="B48" s="25">
        <v>342.2</v>
      </c>
      <c r="C48" s="20" t="s">
        <v>57</v>
      </c>
      <c r="D48" s="46">
        <v>45752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45752</v>
      </c>
      <c r="O48" s="47">
        <f t="shared" si="7"/>
        <v>3.3815225424981521</v>
      </c>
      <c r="P48" s="9"/>
    </row>
    <row r="49" spans="1:16">
      <c r="A49" s="12"/>
      <c r="B49" s="25">
        <v>343.3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2169651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2169651</v>
      </c>
      <c r="O49" s="47">
        <f t="shared" si="7"/>
        <v>160.35853658536584</v>
      </c>
      <c r="P49" s="9"/>
    </row>
    <row r="50" spans="1:16">
      <c r="A50" s="12"/>
      <c r="B50" s="25">
        <v>343.4</v>
      </c>
      <c r="C50" s="20" t="s">
        <v>59</v>
      </c>
      <c r="D50" s="46">
        <v>1789064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1789064</v>
      </c>
      <c r="O50" s="47">
        <f t="shared" si="7"/>
        <v>132.22941611234293</v>
      </c>
      <c r="P50" s="9"/>
    </row>
    <row r="51" spans="1:16">
      <c r="A51" s="12"/>
      <c r="B51" s="25">
        <v>343.5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2586312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2586312</v>
      </c>
      <c r="O51" s="47">
        <f t="shared" si="7"/>
        <v>191.15388026607539</v>
      </c>
      <c r="P51" s="9"/>
    </row>
    <row r="52" spans="1:16">
      <c r="A52" s="12"/>
      <c r="B52" s="25">
        <v>347.2</v>
      </c>
      <c r="C52" s="20" t="s">
        <v>61</v>
      </c>
      <c r="D52" s="46">
        <v>192246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192246</v>
      </c>
      <c r="O52" s="47">
        <f t="shared" si="7"/>
        <v>14.208869179600887</v>
      </c>
      <c r="P52" s="9"/>
    </row>
    <row r="53" spans="1:16">
      <c r="A53" s="12"/>
      <c r="B53" s="25">
        <v>347.4</v>
      </c>
      <c r="C53" s="20" t="s">
        <v>62</v>
      </c>
      <c r="D53" s="46">
        <v>5875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5875</v>
      </c>
      <c r="O53" s="47">
        <f t="shared" si="7"/>
        <v>0.43422025129342201</v>
      </c>
      <c r="P53" s="9"/>
    </row>
    <row r="54" spans="1:16">
      <c r="A54" s="12"/>
      <c r="B54" s="25">
        <v>347.5</v>
      </c>
      <c r="C54" s="20" t="s">
        <v>63</v>
      </c>
      <c r="D54" s="46">
        <v>9708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9708</v>
      </c>
      <c r="O54" s="47">
        <f t="shared" si="7"/>
        <v>0.71751662971175167</v>
      </c>
      <c r="P54" s="9"/>
    </row>
    <row r="55" spans="1:16">
      <c r="A55" s="12"/>
      <c r="B55" s="25">
        <v>347.9</v>
      </c>
      <c r="C55" s="20" t="s">
        <v>64</v>
      </c>
      <c r="D55" s="46">
        <v>32056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73" si="11">SUM(D55:M55)</f>
        <v>32056</v>
      </c>
      <c r="O55" s="47">
        <f t="shared" si="7"/>
        <v>2.3692535107169252</v>
      </c>
      <c r="P55" s="9"/>
    </row>
    <row r="56" spans="1:16">
      <c r="A56" s="12"/>
      <c r="B56" s="25">
        <v>349</v>
      </c>
      <c r="C56" s="20" t="s">
        <v>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1043532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1043532</v>
      </c>
      <c r="O56" s="47">
        <f t="shared" si="7"/>
        <v>77.127272727272725</v>
      </c>
      <c r="P56" s="9"/>
    </row>
    <row r="57" spans="1:16" ht="15.75">
      <c r="A57" s="29" t="s">
        <v>53</v>
      </c>
      <c r="B57" s="30"/>
      <c r="C57" s="31"/>
      <c r="D57" s="32">
        <f t="shared" ref="D57:M57" si="12">SUM(D58:D60)</f>
        <v>84149</v>
      </c>
      <c r="E57" s="32">
        <f t="shared" si="12"/>
        <v>0</v>
      </c>
      <c r="F57" s="32">
        <f t="shared" si="12"/>
        <v>0</v>
      </c>
      <c r="G57" s="32">
        <f t="shared" si="12"/>
        <v>0</v>
      </c>
      <c r="H57" s="32">
        <f t="shared" si="12"/>
        <v>0</v>
      </c>
      <c r="I57" s="32">
        <f t="shared" si="12"/>
        <v>0</v>
      </c>
      <c r="J57" s="32">
        <f t="shared" si="12"/>
        <v>0</v>
      </c>
      <c r="K57" s="32">
        <f t="shared" si="12"/>
        <v>0</v>
      </c>
      <c r="L57" s="32">
        <f t="shared" si="12"/>
        <v>0</v>
      </c>
      <c r="M57" s="32">
        <f t="shared" si="12"/>
        <v>0</v>
      </c>
      <c r="N57" s="32">
        <f t="shared" si="11"/>
        <v>84149</v>
      </c>
      <c r="O57" s="45">
        <f t="shared" si="7"/>
        <v>6.2194382852919441</v>
      </c>
      <c r="P57" s="10"/>
    </row>
    <row r="58" spans="1:16">
      <c r="A58" s="13"/>
      <c r="B58" s="39">
        <v>351.5</v>
      </c>
      <c r="C58" s="21" t="s">
        <v>67</v>
      </c>
      <c r="D58" s="46">
        <v>54649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54649</v>
      </c>
      <c r="O58" s="47">
        <f t="shared" si="7"/>
        <v>4.0390983000739098</v>
      </c>
      <c r="P58" s="9"/>
    </row>
    <row r="59" spans="1:16">
      <c r="A59" s="13"/>
      <c r="B59" s="39">
        <v>354</v>
      </c>
      <c r="C59" s="21" t="s">
        <v>68</v>
      </c>
      <c r="D59" s="46">
        <v>15956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15956</v>
      </c>
      <c r="O59" s="47">
        <f t="shared" si="7"/>
        <v>1.1793052475979304</v>
      </c>
      <c r="P59" s="9"/>
    </row>
    <row r="60" spans="1:16">
      <c r="A60" s="13"/>
      <c r="B60" s="39">
        <v>359</v>
      </c>
      <c r="C60" s="21" t="s">
        <v>69</v>
      </c>
      <c r="D60" s="46">
        <v>13544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13544</v>
      </c>
      <c r="O60" s="47">
        <f t="shared" si="7"/>
        <v>1.0010347376201034</v>
      </c>
      <c r="P60" s="9"/>
    </row>
    <row r="61" spans="1:16" ht="15.75">
      <c r="A61" s="29" t="s">
        <v>4</v>
      </c>
      <c r="B61" s="30"/>
      <c r="C61" s="31"/>
      <c r="D61" s="32">
        <f t="shared" ref="D61:M61" si="13">SUM(D62:D67)</f>
        <v>263358</v>
      </c>
      <c r="E61" s="32">
        <f t="shared" si="13"/>
        <v>2689</v>
      </c>
      <c r="F61" s="32">
        <f t="shared" si="13"/>
        <v>0</v>
      </c>
      <c r="G61" s="32">
        <f t="shared" si="13"/>
        <v>0</v>
      </c>
      <c r="H61" s="32">
        <f t="shared" si="13"/>
        <v>0</v>
      </c>
      <c r="I61" s="32">
        <f t="shared" si="13"/>
        <v>220493</v>
      </c>
      <c r="J61" s="32">
        <f t="shared" si="13"/>
        <v>0</v>
      </c>
      <c r="K61" s="32">
        <f t="shared" si="13"/>
        <v>0</v>
      </c>
      <c r="L61" s="32">
        <f t="shared" si="13"/>
        <v>133</v>
      </c>
      <c r="M61" s="32">
        <f t="shared" si="13"/>
        <v>0</v>
      </c>
      <c r="N61" s="32">
        <f t="shared" si="11"/>
        <v>486673</v>
      </c>
      <c r="O61" s="45">
        <f t="shared" si="7"/>
        <v>35.969918699186991</v>
      </c>
      <c r="P61" s="10"/>
    </row>
    <row r="62" spans="1:16">
      <c r="A62" s="12"/>
      <c r="B62" s="25">
        <v>361.1</v>
      </c>
      <c r="C62" s="20" t="s">
        <v>70</v>
      </c>
      <c r="D62" s="46">
        <v>57448</v>
      </c>
      <c r="E62" s="46">
        <v>2689</v>
      </c>
      <c r="F62" s="46">
        <v>0</v>
      </c>
      <c r="G62" s="46">
        <v>0</v>
      </c>
      <c r="H62" s="46">
        <v>0</v>
      </c>
      <c r="I62" s="46">
        <v>34440</v>
      </c>
      <c r="J62" s="46">
        <v>0</v>
      </c>
      <c r="K62" s="46">
        <v>0</v>
      </c>
      <c r="L62" s="46">
        <v>133</v>
      </c>
      <c r="M62" s="46">
        <v>0</v>
      </c>
      <c r="N62" s="46">
        <f t="shared" si="11"/>
        <v>94710</v>
      </c>
      <c r="O62" s="47">
        <f t="shared" si="7"/>
        <v>7</v>
      </c>
      <c r="P62" s="9"/>
    </row>
    <row r="63" spans="1:16">
      <c r="A63" s="12"/>
      <c r="B63" s="25">
        <v>361.3</v>
      </c>
      <c r="C63" s="20" t="s">
        <v>71</v>
      </c>
      <c r="D63" s="46">
        <v>-345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-345</v>
      </c>
      <c r="O63" s="47">
        <f t="shared" si="7"/>
        <v>-2.5498891352549888E-2</v>
      </c>
      <c r="P63" s="9"/>
    </row>
    <row r="64" spans="1:16">
      <c r="A64" s="12"/>
      <c r="B64" s="25">
        <v>364</v>
      </c>
      <c r="C64" s="20" t="s">
        <v>72</v>
      </c>
      <c r="D64" s="46">
        <v>15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15</v>
      </c>
      <c r="O64" s="47">
        <f t="shared" si="7"/>
        <v>1.1086474501108647E-3</v>
      </c>
      <c r="P64" s="9"/>
    </row>
    <row r="65" spans="1:119">
      <c r="A65" s="12"/>
      <c r="B65" s="25">
        <v>365</v>
      </c>
      <c r="C65" s="20" t="s">
        <v>73</v>
      </c>
      <c r="D65" s="46">
        <v>187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187</v>
      </c>
      <c r="O65" s="47">
        <f t="shared" si="7"/>
        <v>1.3821138211382113E-2</v>
      </c>
      <c r="P65" s="9"/>
    </row>
    <row r="66" spans="1:119">
      <c r="A66" s="12"/>
      <c r="B66" s="25">
        <v>366</v>
      </c>
      <c r="C66" s="20" t="s">
        <v>74</v>
      </c>
      <c r="D66" s="46">
        <v>34561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34561</v>
      </c>
      <c r="O66" s="47">
        <f t="shared" si="7"/>
        <v>2.5543976348854396</v>
      </c>
      <c r="P66" s="9"/>
    </row>
    <row r="67" spans="1:119">
      <c r="A67" s="12"/>
      <c r="B67" s="25">
        <v>369.9</v>
      </c>
      <c r="C67" s="20" t="s">
        <v>75</v>
      </c>
      <c r="D67" s="46">
        <v>171492</v>
      </c>
      <c r="E67" s="46">
        <v>0</v>
      </c>
      <c r="F67" s="46">
        <v>0</v>
      </c>
      <c r="G67" s="46">
        <v>0</v>
      </c>
      <c r="H67" s="46">
        <v>0</v>
      </c>
      <c r="I67" s="46">
        <v>186053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357545</v>
      </c>
      <c r="O67" s="47">
        <f t="shared" si="7"/>
        <v>26.426090169992609</v>
      </c>
      <c r="P67" s="9"/>
    </row>
    <row r="68" spans="1:119" ht="15.75">
      <c r="A68" s="29" t="s">
        <v>54</v>
      </c>
      <c r="B68" s="30"/>
      <c r="C68" s="31"/>
      <c r="D68" s="32">
        <f t="shared" ref="D68:M68" si="14">SUM(D69:D72)</f>
        <v>5700510</v>
      </c>
      <c r="E68" s="32">
        <f t="shared" si="14"/>
        <v>1057932</v>
      </c>
      <c r="F68" s="32">
        <f t="shared" si="14"/>
        <v>0</v>
      </c>
      <c r="G68" s="32">
        <f t="shared" si="14"/>
        <v>0</v>
      </c>
      <c r="H68" s="32">
        <f t="shared" si="14"/>
        <v>0</v>
      </c>
      <c r="I68" s="32">
        <f t="shared" si="14"/>
        <v>0</v>
      </c>
      <c r="J68" s="32">
        <f t="shared" si="14"/>
        <v>182304</v>
      </c>
      <c r="K68" s="32">
        <f t="shared" si="14"/>
        <v>0</v>
      </c>
      <c r="L68" s="32">
        <f t="shared" si="14"/>
        <v>32930</v>
      </c>
      <c r="M68" s="32">
        <f t="shared" si="14"/>
        <v>0</v>
      </c>
      <c r="N68" s="32">
        <f t="shared" si="11"/>
        <v>6973676</v>
      </c>
      <c r="O68" s="45">
        <f t="shared" si="7"/>
        <v>515.42320768662228</v>
      </c>
      <c r="P68" s="9"/>
    </row>
    <row r="69" spans="1:119">
      <c r="A69" s="12"/>
      <c r="B69" s="25">
        <v>381</v>
      </c>
      <c r="C69" s="20" t="s">
        <v>76</v>
      </c>
      <c r="D69" s="46">
        <v>1827946</v>
      </c>
      <c r="E69" s="46">
        <v>842430</v>
      </c>
      <c r="F69" s="46">
        <v>0</v>
      </c>
      <c r="G69" s="46">
        <v>0</v>
      </c>
      <c r="H69" s="46">
        <v>0</v>
      </c>
      <c r="I69" s="46">
        <v>0</v>
      </c>
      <c r="J69" s="46">
        <v>134190</v>
      </c>
      <c r="K69" s="46">
        <v>0</v>
      </c>
      <c r="L69" s="46">
        <v>0</v>
      </c>
      <c r="M69" s="46">
        <v>0</v>
      </c>
      <c r="N69" s="46">
        <f t="shared" si="11"/>
        <v>2804566</v>
      </c>
      <c r="O69" s="47">
        <f>(N69/O$75)</f>
        <v>207.2849963045085</v>
      </c>
      <c r="P69" s="9"/>
    </row>
    <row r="70" spans="1:119">
      <c r="A70" s="12"/>
      <c r="B70" s="25">
        <v>382</v>
      </c>
      <c r="C70" s="20" t="s">
        <v>86</v>
      </c>
      <c r="D70" s="46">
        <v>1372564</v>
      </c>
      <c r="E70" s="46">
        <v>215502</v>
      </c>
      <c r="F70" s="46">
        <v>0</v>
      </c>
      <c r="G70" s="46">
        <v>0</v>
      </c>
      <c r="H70" s="46">
        <v>0</v>
      </c>
      <c r="I70" s="46">
        <v>0</v>
      </c>
      <c r="J70" s="46">
        <v>48114</v>
      </c>
      <c r="K70" s="46">
        <v>0</v>
      </c>
      <c r="L70" s="46">
        <v>0</v>
      </c>
      <c r="M70" s="46">
        <v>0</v>
      </c>
      <c r="N70" s="46">
        <f t="shared" si="11"/>
        <v>1636180</v>
      </c>
      <c r="O70" s="47">
        <f>(N70/O$75)</f>
        <v>120.92978566149299</v>
      </c>
      <c r="P70" s="9"/>
    </row>
    <row r="71" spans="1:119">
      <c r="A71" s="12"/>
      <c r="B71" s="25">
        <v>384</v>
      </c>
      <c r="C71" s="20" t="s">
        <v>77</v>
      </c>
      <c r="D71" s="46">
        <v>2500000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1"/>
        <v>2500000</v>
      </c>
      <c r="O71" s="47">
        <f>(N71/O$75)</f>
        <v>184.77457501847746</v>
      </c>
      <c r="P71" s="9"/>
    </row>
    <row r="72" spans="1:119" ht="15.75" thickBot="1">
      <c r="A72" s="12"/>
      <c r="B72" s="25">
        <v>389.4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32930</v>
      </c>
      <c r="M72" s="46">
        <v>0</v>
      </c>
      <c r="N72" s="46">
        <f t="shared" si="11"/>
        <v>32930</v>
      </c>
      <c r="O72" s="47">
        <f>(N72/O$75)</f>
        <v>2.4338507021433853</v>
      </c>
      <c r="P72" s="9"/>
    </row>
    <row r="73" spans="1:119" ht="16.5" thickBot="1">
      <c r="A73" s="14" t="s">
        <v>65</v>
      </c>
      <c r="B73" s="23"/>
      <c r="C73" s="22"/>
      <c r="D73" s="15">
        <f t="shared" ref="D73:M73" si="15">SUM(D5,D16,D26,D45,D57,D61,D68)</f>
        <v>14545058</v>
      </c>
      <c r="E73" s="15">
        <f t="shared" si="15"/>
        <v>3593398</v>
      </c>
      <c r="F73" s="15">
        <f t="shared" si="15"/>
        <v>0</v>
      </c>
      <c r="G73" s="15">
        <f t="shared" si="15"/>
        <v>482814</v>
      </c>
      <c r="H73" s="15">
        <f t="shared" si="15"/>
        <v>0</v>
      </c>
      <c r="I73" s="15">
        <f t="shared" si="15"/>
        <v>6535203</v>
      </c>
      <c r="J73" s="15">
        <f t="shared" si="15"/>
        <v>182304</v>
      </c>
      <c r="K73" s="15">
        <f t="shared" si="15"/>
        <v>0</v>
      </c>
      <c r="L73" s="15">
        <f t="shared" si="15"/>
        <v>33063</v>
      </c>
      <c r="M73" s="15">
        <f t="shared" si="15"/>
        <v>0</v>
      </c>
      <c r="N73" s="15">
        <f t="shared" si="11"/>
        <v>25371840</v>
      </c>
      <c r="O73" s="38">
        <f>(N73/O$75)</f>
        <v>1875.2283813747229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8" t="s">
        <v>85</v>
      </c>
      <c r="M75" s="48"/>
      <c r="N75" s="48"/>
      <c r="O75" s="43">
        <v>13530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thickBot="1">
      <c r="A77" s="52" t="s">
        <v>100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A77:O77"/>
    <mergeCell ref="A76:O76"/>
    <mergeCell ref="L75:N7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79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3968870</v>
      </c>
      <c r="E5" s="27">
        <f t="shared" si="0"/>
        <v>309415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2146978</v>
      </c>
      <c r="N5" s="28">
        <f>SUM(D5:M5)</f>
        <v>6425263</v>
      </c>
      <c r="O5" s="33">
        <f t="shared" ref="O5:O36" si="1">(N5/O$75)</f>
        <v>466.78263712313839</v>
      </c>
      <c r="P5" s="6"/>
    </row>
    <row r="6" spans="1:133">
      <c r="A6" s="12"/>
      <c r="B6" s="25">
        <v>311</v>
      </c>
      <c r="C6" s="20" t="s">
        <v>3</v>
      </c>
      <c r="D6" s="46">
        <v>2245261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2146978</v>
      </c>
      <c r="N6" s="46">
        <f>SUM(D6:M6)</f>
        <v>4392239</v>
      </c>
      <c r="O6" s="47">
        <f t="shared" si="1"/>
        <v>319.08746821649112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178653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178653</v>
      </c>
      <c r="O7" s="47">
        <f t="shared" si="1"/>
        <v>12.978786778060298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130762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130762</v>
      </c>
      <c r="O8" s="47">
        <f t="shared" si="1"/>
        <v>9.4996004358881212</v>
      </c>
      <c r="P8" s="9"/>
    </row>
    <row r="9" spans="1:133">
      <c r="A9" s="12"/>
      <c r="B9" s="25">
        <v>314.10000000000002</v>
      </c>
      <c r="C9" s="20" t="s">
        <v>13</v>
      </c>
      <c r="D9" s="46">
        <v>699932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699932</v>
      </c>
      <c r="O9" s="47">
        <f t="shared" si="1"/>
        <v>50.848674173628766</v>
      </c>
      <c r="P9" s="9"/>
    </row>
    <row r="10" spans="1:133">
      <c r="A10" s="12"/>
      <c r="B10" s="25">
        <v>314.3</v>
      </c>
      <c r="C10" s="20" t="s">
        <v>14</v>
      </c>
      <c r="D10" s="46">
        <v>179390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179390</v>
      </c>
      <c r="O10" s="47">
        <f t="shared" si="1"/>
        <v>13.032328369051942</v>
      </c>
      <c r="P10" s="9"/>
    </row>
    <row r="11" spans="1:133">
      <c r="A11" s="12"/>
      <c r="B11" s="25">
        <v>314.39999999999998</v>
      </c>
      <c r="C11" s="20" t="s">
        <v>15</v>
      </c>
      <c r="D11" s="46">
        <v>12039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12039</v>
      </c>
      <c r="O11" s="47">
        <f t="shared" si="1"/>
        <v>0.87460951689066468</v>
      </c>
      <c r="P11" s="9"/>
    </row>
    <row r="12" spans="1:133">
      <c r="A12" s="12"/>
      <c r="B12" s="25">
        <v>314.7</v>
      </c>
      <c r="C12" s="20" t="s">
        <v>16</v>
      </c>
      <c r="D12" s="46">
        <v>4120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4120</v>
      </c>
      <c r="O12" s="47">
        <f t="shared" si="1"/>
        <v>0.29930984380675629</v>
      </c>
      <c r="P12" s="9"/>
    </row>
    <row r="13" spans="1:133">
      <c r="A13" s="12"/>
      <c r="B13" s="25">
        <v>314.8</v>
      </c>
      <c r="C13" s="20" t="s">
        <v>17</v>
      </c>
      <c r="D13" s="46">
        <v>15431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15431</v>
      </c>
      <c r="O13" s="47">
        <f t="shared" si="1"/>
        <v>1.1210316018888484</v>
      </c>
      <c r="P13" s="9"/>
    </row>
    <row r="14" spans="1:133">
      <c r="A14" s="12"/>
      <c r="B14" s="25">
        <v>315</v>
      </c>
      <c r="C14" s="20" t="s">
        <v>18</v>
      </c>
      <c r="D14" s="46">
        <v>650967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650967</v>
      </c>
      <c r="O14" s="47">
        <f t="shared" si="1"/>
        <v>47.291463857609877</v>
      </c>
      <c r="P14" s="9"/>
    </row>
    <row r="15" spans="1:133">
      <c r="A15" s="12"/>
      <c r="B15" s="25">
        <v>316</v>
      </c>
      <c r="C15" s="20" t="s">
        <v>19</v>
      </c>
      <c r="D15" s="46">
        <v>161730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161730</v>
      </c>
      <c r="O15" s="47">
        <f t="shared" si="1"/>
        <v>11.749364329822013</v>
      </c>
      <c r="P15" s="9"/>
    </row>
    <row r="16" spans="1:133" ht="15.75">
      <c r="A16" s="29" t="s">
        <v>128</v>
      </c>
      <c r="B16" s="30"/>
      <c r="C16" s="31"/>
      <c r="D16" s="32">
        <f t="shared" ref="D16:M16" si="3">SUM(D17:D21)</f>
        <v>981059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2" si="4">SUM(D16:M16)</f>
        <v>981059</v>
      </c>
      <c r="O16" s="45">
        <f t="shared" si="1"/>
        <v>71.271994188158374</v>
      </c>
      <c r="P16" s="10"/>
    </row>
    <row r="17" spans="1:16">
      <c r="A17" s="12"/>
      <c r="B17" s="25">
        <v>322</v>
      </c>
      <c r="C17" s="20" t="s">
        <v>0</v>
      </c>
      <c r="D17" s="46">
        <v>136293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136293</v>
      </c>
      <c r="O17" s="47">
        <f t="shared" si="1"/>
        <v>9.9014166363966574</v>
      </c>
      <c r="P17" s="9"/>
    </row>
    <row r="18" spans="1:16">
      <c r="A18" s="12"/>
      <c r="B18" s="25">
        <v>323.10000000000002</v>
      </c>
      <c r="C18" s="20" t="s">
        <v>21</v>
      </c>
      <c r="D18" s="46">
        <v>723698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723698</v>
      </c>
      <c r="O18" s="47">
        <f t="shared" si="1"/>
        <v>52.575227025063569</v>
      </c>
      <c r="P18" s="9"/>
    </row>
    <row r="19" spans="1:16">
      <c r="A19" s="12"/>
      <c r="B19" s="25">
        <v>323.39999999999998</v>
      </c>
      <c r="C19" s="20" t="s">
        <v>22</v>
      </c>
      <c r="D19" s="46">
        <v>19292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19292</v>
      </c>
      <c r="O19" s="47">
        <f t="shared" si="1"/>
        <v>1.4015256084271703</v>
      </c>
      <c r="P19" s="9"/>
    </row>
    <row r="20" spans="1:16">
      <c r="A20" s="12"/>
      <c r="B20" s="25">
        <v>323.7</v>
      </c>
      <c r="C20" s="20" t="s">
        <v>23</v>
      </c>
      <c r="D20" s="46">
        <v>63867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63867</v>
      </c>
      <c r="O20" s="47">
        <f t="shared" si="1"/>
        <v>4.6398111151471122</v>
      </c>
      <c r="P20" s="9"/>
    </row>
    <row r="21" spans="1:16">
      <c r="A21" s="12"/>
      <c r="B21" s="25">
        <v>329</v>
      </c>
      <c r="C21" s="20" t="s">
        <v>129</v>
      </c>
      <c r="D21" s="46">
        <v>37909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37909</v>
      </c>
      <c r="O21" s="47">
        <f t="shared" si="1"/>
        <v>2.7540138031238648</v>
      </c>
      <c r="P21" s="9"/>
    </row>
    <row r="22" spans="1:16" ht="15.75">
      <c r="A22" s="29" t="s">
        <v>30</v>
      </c>
      <c r="B22" s="30"/>
      <c r="C22" s="31"/>
      <c r="D22" s="32">
        <f t="shared" ref="D22:M22" si="5">SUM(D23:D41)</f>
        <v>1641518</v>
      </c>
      <c r="E22" s="32">
        <f t="shared" si="5"/>
        <v>109863</v>
      </c>
      <c r="F22" s="32">
        <f t="shared" si="5"/>
        <v>0</v>
      </c>
      <c r="G22" s="32">
        <f t="shared" si="5"/>
        <v>264284</v>
      </c>
      <c r="H22" s="32">
        <f t="shared" si="5"/>
        <v>0</v>
      </c>
      <c r="I22" s="32">
        <f t="shared" si="5"/>
        <v>1517303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65000</v>
      </c>
      <c r="N22" s="44">
        <f t="shared" si="4"/>
        <v>3597968</v>
      </c>
      <c r="O22" s="45">
        <f t="shared" si="1"/>
        <v>261.38525245187071</v>
      </c>
      <c r="P22" s="10"/>
    </row>
    <row r="23" spans="1:16">
      <c r="A23" s="12"/>
      <c r="B23" s="25">
        <v>331.2</v>
      </c>
      <c r="C23" s="20" t="s">
        <v>29</v>
      </c>
      <c r="D23" s="46">
        <v>1282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5" si="6">SUM(D23:M23)</f>
        <v>1282</v>
      </c>
      <c r="O23" s="47">
        <f t="shared" si="1"/>
        <v>9.3134762077733385E-2</v>
      </c>
      <c r="P23" s="9"/>
    </row>
    <row r="24" spans="1:16">
      <c r="A24" s="12"/>
      <c r="B24" s="25">
        <v>331.5</v>
      </c>
      <c r="C24" s="20" t="s">
        <v>103</v>
      </c>
      <c r="D24" s="46">
        <v>228369</v>
      </c>
      <c r="E24" s="46">
        <v>68000</v>
      </c>
      <c r="F24" s="46">
        <v>0</v>
      </c>
      <c r="G24" s="46">
        <v>0</v>
      </c>
      <c r="H24" s="46">
        <v>0</v>
      </c>
      <c r="I24" s="46">
        <v>59166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355535</v>
      </c>
      <c r="O24" s="47">
        <f t="shared" si="1"/>
        <v>25.828913912095896</v>
      </c>
      <c r="P24" s="9"/>
    </row>
    <row r="25" spans="1:16">
      <c r="A25" s="12"/>
      <c r="B25" s="25">
        <v>334.2</v>
      </c>
      <c r="C25" s="20" t="s">
        <v>31</v>
      </c>
      <c r="D25" s="46">
        <v>27992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27992</v>
      </c>
      <c r="O25" s="47">
        <f t="shared" si="1"/>
        <v>2.0335633853977479</v>
      </c>
      <c r="P25" s="9"/>
    </row>
    <row r="26" spans="1:16">
      <c r="A26" s="12"/>
      <c r="B26" s="25">
        <v>334.36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335799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335799</v>
      </c>
      <c r="O26" s="47">
        <f t="shared" si="1"/>
        <v>24.395132582637125</v>
      </c>
      <c r="P26" s="9"/>
    </row>
    <row r="27" spans="1:16">
      <c r="A27" s="12"/>
      <c r="B27" s="25">
        <v>334.49</v>
      </c>
      <c r="C27" s="20" t="s">
        <v>34</v>
      </c>
      <c r="D27" s="46">
        <v>0</v>
      </c>
      <c r="E27" s="46">
        <v>35377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35377</v>
      </c>
      <c r="O27" s="47">
        <f t="shared" si="1"/>
        <v>2.5700690156193242</v>
      </c>
      <c r="P27" s="9"/>
    </row>
    <row r="28" spans="1:16">
      <c r="A28" s="12"/>
      <c r="B28" s="25">
        <v>334.5</v>
      </c>
      <c r="C28" s="20" t="s">
        <v>130</v>
      </c>
      <c r="D28" s="46">
        <v>10631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10631</v>
      </c>
      <c r="O28" s="47">
        <f t="shared" si="1"/>
        <v>0.77232110424990918</v>
      </c>
      <c r="P28" s="9"/>
    </row>
    <row r="29" spans="1:16">
      <c r="A29" s="12"/>
      <c r="B29" s="25">
        <v>335.12</v>
      </c>
      <c r="C29" s="20" t="s">
        <v>36</v>
      </c>
      <c r="D29" s="46">
        <v>389115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389115</v>
      </c>
      <c r="O29" s="47">
        <f t="shared" si="1"/>
        <v>28.268434435161641</v>
      </c>
      <c r="P29" s="9"/>
    </row>
    <row r="30" spans="1:16">
      <c r="A30" s="12"/>
      <c r="B30" s="25">
        <v>335.13</v>
      </c>
      <c r="C30" s="20" t="s">
        <v>131</v>
      </c>
      <c r="D30" s="46">
        <v>750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750</v>
      </c>
      <c r="O30" s="47">
        <f t="shared" si="1"/>
        <v>5.4486015256084271E-2</v>
      </c>
      <c r="P30" s="9"/>
    </row>
    <row r="31" spans="1:16">
      <c r="A31" s="12"/>
      <c r="B31" s="25">
        <v>335.14</v>
      </c>
      <c r="C31" s="20" t="s">
        <v>37</v>
      </c>
      <c r="D31" s="46">
        <v>15183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15183</v>
      </c>
      <c r="O31" s="47">
        <f t="shared" si="1"/>
        <v>1.1030148928441701</v>
      </c>
      <c r="P31" s="9"/>
    </row>
    <row r="32" spans="1:16">
      <c r="A32" s="12"/>
      <c r="B32" s="25">
        <v>335.15</v>
      </c>
      <c r="C32" s="20" t="s">
        <v>38</v>
      </c>
      <c r="D32" s="46">
        <v>7974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7974</v>
      </c>
      <c r="O32" s="47">
        <f t="shared" si="1"/>
        <v>0.57929531420268798</v>
      </c>
      <c r="P32" s="9"/>
    </row>
    <row r="33" spans="1:16">
      <c r="A33" s="12"/>
      <c r="B33" s="25">
        <v>335.18</v>
      </c>
      <c r="C33" s="20" t="s">
        <v>39</v>
      </c>
      <c r="D33" s="46">
        <v>640933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640933</v>
      </c>
      <c r="O33" s="47">
        <f t="shared" si="1"/>
        <v>46.562513621503811</v>
      </c>
      <c r="P33" s="9"/>
    </row>
    <row r="34" spans="1:16">
      <c r="A34" s="12"/>
      <c r="B34" s="25">
        <v>335.21</v>
      </c>
      <c r="C34" s="20" t="s">
        <v>40</v>
      </c>
      <c r="D34" s="46">
        <v>2550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2550</v>
      </c>
      <c r="O34" s="47">
        <f t="shared" si="1"/>
        <v>0.18525245187068654</v>
      </c>
      <c r="P34" s="9"/>
    </row>
    <row r="35" spans="1:16">
      <c r="A35" s="12"/>
      <c r="B35" s="25">
        <v>335.49</v>
      </c>
      <c r="C35" s="20" t="s">
        <v>41</v>
      </c>
      <c r="D35" s="46">
        <v>0</v>
      </c>
      <c r="E35" s="46">
        <v>6486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6486</v>
      </c>
      <c r="O35" s="47">
        <f t="shared" si="1"/>
        <v>0.4711950599346168</v>
      </c>
      <c r="P35" s="9"/>
    </row>
    <row r="36" spans="1:16">
      <c r="A36" s="12"/>
      <c r="B36" s="25">
        <v>337.2</v>
      </c>
      <c r="C36" s="20" t="s">
        <v>42</v>
      </c>
      <c r="D36" s="46">
        <v>151561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7">SUM(D36:M36)</f>
        <v>151561</v>
      </c>
      <c r="O36" s="47">
        <f t="shared" si="1"/>
        <v>11.010606610969852</v>
      </c>
      <c r="P36" s="9"/>
    </row>
    <row r="37" spans="1:16">
      <c r="A37" s="12"/>
      <c r="B37" s="25">
        <v>337.4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65000</v>
      </c>
      <c r="N37" s="46">
        <f t="shared" si="7"/>
        <v>65000</v>
      </c>
      <c r="O37" s="47">
        <f t="shared" ref="O37:O68" si="8">(N37/O$75)</f>
        <v>4.7221213221939706</v>
      </c>
      <c r="P37" s="9"/>
    </row>
    <row r="38" spans="1:16">
      <c r="A38" s="12"/>
      <c r="B38" s="25">
        <v>337.7</v>
      </c>
      <c r="C38" s="20" t="s">
        <v>45</v>
      </c>
      <c r="D38" s="46">
        <v>2495</v>
      </c>
      <c r="E38" s="46">
        <v>0</v>
      </c>
      <c r="F38" s="46">
        <v>0</v>
      </c>
      <c r="G38" s="46">
        <v>264284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266779</v>
      </c>
      <c r="O38" s="47">
        <f t="shared" si="8"/>
        <v>19.38096621867054</v>
      </c>
      <c r="P38" s="9"/>
    </row>
    <row r="39" spans="1:16">
      <c r="A39" s="12"/>
      <c r="B39" s="25">
        <v>337.9</v>
      </c>
      <c r="C39" s="20" t="s">
        <v>106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1122338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1122338</v>
      </c>
      <c r="O39" s="47">
        <f t="shared" si="8"/>
        <v>81.535633853977473</v>
      </c>
      <c r="P39" s="9"/>
    </row>
    <row r="40" spans="1:16">
      <c r="A40" s="12"/>
      <c r="B40" s="25">
        <v>338</v>
      </c>
      <c r="C40" s="20" t="s">
        <v>46</v>
      </c>
      <c r="D40" s="46">
        <v>16155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16155</v>
      </c>
      <c r="O40" s="47">
        <f t="shared" si="8"/>
        <v>1.1736287686160551</v>
      </c>
      <c r="P40" s="9"/>
    </row>
    <row r="41" spans="1:16">
      <c r="A41" s="12"/>
      <c r="B41" s="25">
        <v>339</v>
      </c>
      <c r="C41" s="20" t="s">
        <v>47</v>
      </c>
      <c r="D41" s="46">
        <v>146528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146528</v>
      </c>
      <c r="O41" s="47">
        <f t="shared" si="8"/>
        <v>10.644969124591356</v>
      </c>
      <c r="P41" s="9"/>
    </row>
    <row r="42" spans="1:16" ht="15.75">
      <c r="A42" s="29" t="s">
        <v>52</v>
      </c>
      <c r="B42" s="30"/>
      <c r="C42" s="31"/>
      <c r="D42" s="32">
        <f t="shared" ref="D42:M42" si="9">SUM(D43:D54)</f>
        <v>2030544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4990771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7021315</v>
      </c>
      <c r="O42" s="45">
        <f t="shared" si="8"/>
        <v>510.08463494369778</v>
      </c>
      <c r="P42" s="10"/>
    </row>
    <row r="43" spans="1:16">
      <c r="A43" s="12"/>
      <c r="B43" s="25">
        <v>341.9</v>
      </c>
      <c r="C43" s="20" t="s">
        <v>55</v>
      </c>
      <c r="D43" s="46">
        <v>1024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6" si="10">SUM(D43:M43)</f>
        <v>1024</v>
      </c>
      <c r="O43" s="47">
        <f t="shared" si="8"/>
        <v>7.4391572829640387E-2</v>
      </c>
      <c r="P43" s="9"/>
    </row>
    <row r="44" spans="1:16">
      <c r="A44" s="12"/>
      <c r="B44" s="25">
        <v>342.1</v>
      </c>
      <c r="C44" s="20" t="s">
        <v>56</v>
      </c>
      <c r="D44" s="46">
        <v>3650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3650</v>
      </c>
      <c r="O44" s="47">
        <f t="shared" si="8"/>
        <v>0.26516527424627678</v>
      </c>
      <c r="P44" s="9"/>
    </row>
    <row r="45" spans="1:16">
      <c r="A45" s="12"/>
      <c r="B45" s="25">
        <v>342.2</v>
      </c>
      <c r="C45" s="20" t="s">
        <v>57</v>
      </c>
      <c r="D45" s="46">
        <v>14714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14714</v>
      </c>
      <c r="O45" s="47">
        <f t="shared" si="8"/>
        <v>1.0689429713040319</v>
      </c>
      <c r="P45" s="9"/>
    </row>
    <row r="46" spans="1:16">
      <c r="A46" s="12"/>
      <c r="B46" s="25">
        <v>343.3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2014430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2014430</v>
      </c>
      <c r="O46" s="47">
        <f t="shared" si="8"/>
        <v>146.34435161641846</v>
      </c>
      <c r="P46" s="9"/>
    </row>
    <row r="47" spans="1:16">
      <c r="A47" s="12"/>
      <c r="B47" s="25">
        <v>343.4</v>
      </c>
      <c r="C47" s="20" t="s">
        <v>59</v>
      </c>
      <c r="D47" s="46">
        <v>1759610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1759610</v>
      </c>
      <c r="O47" s="47">
        <f t="shared" si="8"/>
        <v>127.83218307301127</v>
      </c>
      <c r="P47" s="9"/>
    </row>
    <row r="48" spans="1:16">
      <c r="A48" s="12"/>
      <c r="B48" s="25">
        <v>343.5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2076678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2076678</v>
      </c>
      <c r="O48" s="47">
        <f t="shared" si="8"/>
        <v>150.86654558663275</v>
      </c>
      <c r="P48" s="9"/>
    </row>
    <row r="49" spans="1:16">
      <c r="A49" s="12"/>
      <c r="B49" s="25">
        <v>343.6</v>
      </c>
      <c r="C49" s="20" t="s">
        <v>95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2515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2515</v>
      </c>
      <c r="O49" s="47">
        <f t="shared" si="8"/>
        <v>0.18270977115873593</v>
      </c>
      <c r="P49" s="9"/>
    </row>
    <row r="50" spans="1:16">
      <c r="A50" s="12"/>
      <c r="B50" s="25">
        <v>347.2</v>
      </c>
      <c r="C50" s="20" t="s">
        <v>61</v>
      </c>
      <c r="D50" s="46">
        <v>199233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199233</v>
      </c>
      <c r="O50" s="47">
        <f t="shared" si="8"/>
        <v>14.47388303668725</v>
      </c>
      <c r="P50" s="9"/>
    </row>
    <row r="51" spans="1:16">
      <c r="A51" s="12"/>
      <c r="B51" s="25">
        <v>347.4</v>
      </c>
      <c r="C51" s="20" t="s">
        <v>62</v>
      </c>
      <c r="D51" s="46">
        <v>3836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3836</v>
      </c>
      <c r="O51" s="47">
        <f t="shared" si="8"/>
        <v>0.2786778060297857</v>
      </c>
      <c r="P51" s="9"/>
    </row>
    <row r="52" spans="1:16">
      <c r="A52" s="12"/>
      <c r="B52" s="25">
        <v>347.5</v>
      </c>
      <c r="C52" s="20" t="s">
        <v>63</v>
      </c>
      <c r="D52" s="46">
        <v>9544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9544</v>
      </c>
      <c r="O52" s="47">
        <f t="shared" si="8"/>
        <v>0.69335270613875777</v>
      </c>
      <c r="P52" s="9"/>
    </row>
    <row r="53" spans="1:16">
      <c r="A53" s="12"/>
      <c r="B53" s="25">
        <v>347.9</v>
      </c>
      <c r="C53" s="20" t="s">
        <v>64</v>
      </c>
      <c r="D53" s="46">
        <v>38933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38933</v>
      </c>
      <c r="O53" s="47">
        <f t="shared" si="8"/>
        <v>2.8284053759535053</v>
      </c>
      <c r="P53" s="9"/>
    </row>
    <row r="54" spans="1:16">
      <c r="A54" s="12"/>
      <c r="B54" s="25">
        <v>349</v>
      </c>
      <c r="C54" s="20" t="s">
        <v>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897148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897148</v>
      </c>
      <c r="O54" s="47">
        <f t="shared" si="8"/>
        <v>65.176026153287324</v>
      </c>
      <c r="P54" s="9"/>
    </row>
    <row r="55" spans="1:16" ht="15.75">
      <c r="A55" s="29" t="s">
        <v>53</v>
      </c>
      <c r="B55" s="30"/>
      <c r="C55" s="31"/>
      <c r="D55" s="32">
        <f t="shared" ref="D55:M55" si="11">SUM(D56:D57)</f>
        <v>110969</v>
      </c>
      <c r="E55" s="32">
        <f t="shared" si="11"/>
        <v>0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si="10"/>
        <v>110969</v>
      </c>
      <c r="O55" s="45">
        <f t="shared" si="8"/>
        <v>8.0616781692698876</v>
      </c>
      <c r="P55" s="10"/>
    </row>
    <row r="56" spans="1:16">
      <c r="A56" s="13"/>
      <c r="B56" s="39">
        <v>351.1</v>
      </c>
      <c r="C56" s="21" t="s">
        <v>98</v>
      </c>
      <c r="D56" s="46">
        <v>80155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80155</v>
      </c>
      <c r="O56" s="47">
        <f t="shared" si="8"/>
        <v>5.8231020704685799</v>
      </c>
      <c r="P56" s="9"/>
    </row>
    <row r="57" spans="1:16">
      <c r="A57" s="13"/>
      <c r="B57" s="39">
        <v>354</v>
      </c>
      <c r="C57" s="21" t="s">
        <v>68</v>
      </c>
      <c r="D57" s="46">
        <v>30814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30814</v>
      </c>
      <c r="O57" s="47">
        <f t="shared" si="8"/>
        <v>2.2385760988013077</v>
      </c>
      <c r="P57" s="9"/>
    </row>
    <row r="58" spans="1:16" ht="15.75">
      <c r="A58" s="29" t="s">
        <v>4</v>
      </c>
      <c r="B58" s="30"/>
      <c r="C58" s="31"/>
      <c r="D58" s="32">
        <f t="shared" ref="D58:M58" si="12">SUM(D59:D68)</f>
        <v>177282</v>
      </c>
      <c r="E58" s="32">
        <f t="shared" si="12"/>
        <v>23724</v>
      </c>
      <c r="F58" s="32">
        <f t="shared" si="12"/>
        <v>0</v>
      </c>
      <c r="G58" s="32">
        <f t="shared" si="12"/>
        <v>0</v>
      </c>
      <c r="H58" s="32">
        <f t="shared" si="12"/>
        <v>0</v>
      </c>
      <c r="I58" s="32">
        <f t="shared" si="12"/>
        <v>54752</v>
      </c>
      <c r="J58" s="32">
        <f t="shared" si="12"/>
        <v>0</v>
      </c>
      <c r="K58" s="32">
        <f t="shared" si="12"/>
        <v>0</v>
      </c>
      <c r="L58" s="32">
        <f t="shared" si="12"/>
        <v>433</v>
      </c>
      <c r="M58" s="32">
        <f t="shared" si="12"/>
        <v>41281</v>
      </c>
      <c r="N58" s="32">
        <f>SUM(D58:M58)</f>
        <v>297472</v>
      </c>
      <c r="O58" s="45">
        <f t="shared" si="8"/>
        <v>21.610751907010535</v>
      </c>
      <c r="P58" s="10"/>
    </row>
    <row r="59" spans="1:16">
      <c r="A59" s="12"/>
      <c r="B59" s="25">
        <v>361.1</v>
      </c>
      <c r="C59" s="20" t="s">
        <v>70</v>
      </c>
      <c r="D59" s="46">
        <v>54065</v>
      </c>
      <c r="E59" s="46">
        <v>0</v>
      </c>
      <c r="F59" s="46">
        <v>0</v>
      </c>
      <c r="G59" s="46">
        <v>0</v>
      </c>
      <c r="H59" s="46">
        <v>0</v>
      </c>
      <c r="I59" s="46">
        <v>30592</v>
      </c>
      <c r="J59" s="46">
        <v>0</v>
      </c>
      <c r="K59" s="46">
        <v>0</v>
      </c>
      <c r="L59" s="46">
        <v>433</v>
      </c>
      <c r="M59" s="46">
        <v>41281</v>
      </c>
      <c r="N59" s="46">
        <f>SUM(D59:M59)</f>
        <v>126371</v>
      </c>
      <c r="O59" s="47">
        <f t="shared" si="8"/>
        <v>9.1806029785688334</v>
      </c>
      <c r="P59" s="9"/>
    </row>
    <row r="60" spans="1:16">
      <c r="A60" s="12"/>
      <c r="B60" s="25">
        <v>361.3</v>
      </c>
      <c r="C60" s="20" t="s">
        <v>71</v>
      </c>
      <c r="D60" s="46">
        <v>-541</v>
      </c>
      <c r="E60" s="46">
        <v>0</v>
      </c>
      <c r="F60" s="46">
        <v>0</v>
      </c>
      <c r="G60" s="46">
        <v>0</v>
      </c>
      <c r="H60" s="46">
        <v>0</v>
      </c>
      <c r="I60" s="46">
        <v>-361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8" si="13">SUM(D60:M60)</f>
        <v>-902</v>
      </c>
      <c r="O60" s="47">
        <f t="shared" si="8"/>
        <v>-6.5528514347984013E-2</v>
      </c>
      <c r="P60" s="9"/>
    </row>
    <row r="61" spans="1:16">
      <c r="A61" s="12"/>
      <c r="B61" s="25">
        <v>363.22</v>
      </c>
      <c r="C61" s="20" t="s">
        <v>132</v>
      </c>
      <c r="D61" s="46">
        <v>20522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20522</v>
      </c>
      <c r="O61" s="47">
        <f t="shared" si="8"/>
        <v>1.4908826734471485</v>
      </c>
      <c r="P61" s="9"/>
    </row>
    <row r="62" spans="1:16">
      <c r="A62" s="12"/>
      <c r="B62" s="25">
        <v>363.23</v>
      </c>
      <c r="C62" s="20" t="s">
        <v>133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24521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24521</v>
      </c>
      <c r="O62" s="47">
        <f t="shared" si="8"/>
        <v>1.7814021067925898</v>
      </c>
      <c r="P62" s="9"/>
    </row>
    <row r="63" spans="1:16">
      <c r="A63" s="12"/>
      <c r="B63" s="25">
        <v>363.24</v>
      </c>
      <c r="C63" s="20" t="s">
        <v>134</v>
      </c>
      <c r="D63" s="46">
        <v>0</v>
      </c>
      <c r="E63" s="46">
        <v>23699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23699</v>
      </c>
      <c r="O63" s="47">
        <f t="shared" si="8"/>
        <v>1.7216854340719216</v>
      </c>
      <c r="P63" s="9"/>
    </row>
    <row r="64" spans="1:16">
      <c r="A64" s="12"/>
      <c r="B64" s="25">
        <v>363.27</v>
      </c>
      <c r="C64" s="20" t="s">
        <v>135</v>
      </c>
      <c r="D64" s="46">
        <v>1260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1260</v>
      </c>
      <c r="O64" s="47">
        <f t="shared" si="8"/>
        <v>9.1536505630221573E-2</v>
      </c>
      <c r="P64" s="9"/>
    </row>
    <row r="65" spans="1:119">
      <c r="A65" s="12"/>
      <c r="B65" s="25">
        <v>364</v>
      </c>
      <c r="C65" s="20" t="s">
        <v>72</v>
      </c>
      <c r="D65" s="46">
        <v>-1449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-1449</v>
      </c>
      <c r="O65" s="47">
        <f t="shared" si="8"/>
        <v>-0.10526698147475481</v>
      </c>
      <c r="P65" s="9"/>
    </row>
    <row r="66" spans="1:119">
      <c r="A66" s="12"/>
      <c r="B66" s="25">
        <v>365</v>
      </c>
      <c r="C66" s="20" t="s">
        <v>73</v>
      </c>
      <c r="D66" s="46">
        <v>521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521</v>
      </c>
      <c r="O66" s="47">
        <f t="shared" si="8"/>
        <v>3.7849618597893209E-2</v>
      </c>
      <c r="P66" s="9"/>
    </row>
    <row r="67" spans="1:119">
      <c r="A67" s="12"/>
      <c r="B67" s="25">
        <v>366</v>
      </c>
      <c r="C67" s="20" t="s">
        <v>74</v>
      </c>
      <c r="D67" s="46">
        <v>55262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55262</v>
      </c>
      <c r="O67" s="47">
        <f t="shared" si="8"/>
        <v>4.0146749001089717</v>
      </c>
      <c r="P67" s="9"/>
    </row>
    <row r="68" spans="1:119">
      <c r="A68" s="12"/>
      <c r="B68" s="25">
        <v>369.9</v>
      </c>
      <c r="C68" s="20" t="s">
        <v>75</v>
      </c>
      <c r="D68" s="46">
        <v>47642</v>
      </c>
      <c r="E68" s="46">
        <v>25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47667</v>
      </c>
      <c r="O68" s="47">
        <f t="shared" si="8"/>
        <v>3.4629131856156921</v>
      </c>
      <c r="P68" s="9"/>
    </row>
    <row r="69" spans="1:119" ht="15.75">
      <c r="A69" s="29" t="s">
        <v>54</v>
      </c>
      <c r="B69" s="30"/>
      <c r="C69" s="31"/>
      <c r="D69" s="32">
        <f t="shared" ref="D69:M69" si="14">SUM(D70:D72)</f>
        <v>2856758</v>
      </c>
      <c r="E69" s="32">
        <f t="shared" si="14"/>
        <v>1096654</v>
      </c>
      <c r="F69" s="32">
        <f t="shared" si="14"/>
        <v>0</v>
      </c>
      <c r="G69" s="32">
        <f t="shared" si="14"/>
        <v>0</v>
      </c>
      <c r="H69" s="32">
        <f t="shared" si="14"/>
        <v>0</v>
      </c>
      <c r="I69" s="32">
        <f t="shared" si="14"/>
        <v>207252</v>
      </c>
      <c r="J69" s="32">
        <f t="shared" si="14"/>
        <v>152774</v>
      </c>
      <c r="K69" s="32">
        <f t="shared" si="14"/>
        <v>0</v>
      </c>
      <c r="L69" s="32">
        <f t="shared" si="14"/>
        <v>23227</v>
      </c>
      <c r="M69" s="32">
        <f t="shared" si="14"/>
        <v>105221</v>
      </c>
      <c r="N69" s="32">
        <f>SUM(D69:M69)</f>
        <v>4441886</v>
      </c>
      <c r="O69" s="45">
        <f>(N69/O$75)</f>
        <v>322.69422448238288</v>
      </c>
      <c r="P69" s="9"/>
    </row>
    <row r="70" spans="1:119">
      <c r="A70" s="12"/>
      <c r="B70" s="25">
        <v>381</v>
      </c>
      <c r="C70" s="20" t="s">
        <v>76</v>
      </c>
      <c r="D70" s="46">
        <v>1719257</v>
      </c>
      <c r="E70" s="46">
        <v>925242</v>
      </c>
      <c r="F70" s="46">
        <v>0</v>
      </c>
      <c r="G70" s="46">
        <v>0</v>
      </c>
      <c r="H70" s="46">
        <v>0</v>
      </c>
      <c r="I70" s="46">
        <v>207252</v>
      </c>
      <c r="J70" s="46">
        <v>118885</v>
      </c>
      <c r="K70" s="46">
        <v>0</v>
      </c>
      <c r="L70" s="46">
        <v>0</v>
      </c>
      <c r="M70" s="46">
        <v>0</v>
      </c>
      <c r="N70" s="46">
        <f>SUM(D70:M70)</f>
        <v>2970636</v>
      </c>
      <c r="O70" s="47">
        <f>(N70/O$75)</f>
        <v>215.81082455503088</v>
      </c>
      <c r="P70" s="9"/>
    </row>
    <row r="71" spans="1:119">
      <c r="A71" s="12"/>
      <c r="B71" s="25">
        <v>382</v>
      </c>
      <c r="C71" s="20" t="s">
        <v>86</v>
      </c>
      <c r="D71" s="46">
        <v>1137501</v>
      </c>
      <c r="E71" s="46">
        <v>171412</v>
      </c>
      <c r="F71" s="46">
        <v>0</v>
      </c>
      <c r="G71" s="46">
        <v>0</v>
      </c>
      <c r="H71" s="46">
        <v>0</v>
      </c>
      <c r="I71" s="46">
        <v>0</v>
      </c>
      <c r="J71" s="46">
        <v>33889</v>
      </c>
      <c r="K71" s="46">
        <v>0</v>
      </c>
      <c r="L71" s="46">
        <v>0</v>
      </c>
      <c r="M71" s="46">
        <v>105221</v>
      </c>
      <c r="N71" s="46">
        <f>SUM(D71:M71)</f>
        <v>1448023</v>
      </c>
      <c r="O71" s="47">
        <f>(N71/O$75)</f>
        <v>105.19600435888123</v>
      </c>
      <c r="P71" s="9"/>
    </row>
    <row r="72" spans="1:119" ht="15.75" thickBot="1">
      <c r="A72" s="12"/>
      <c r="B72" s="25">
        <v>389.4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23227</v>
      </c>
      <c r="M72" s="46">
        <v>0</v>
      </c>
      <c r="N72" s="46">
        <f>SUM(D72:M72)</f>
        <v>23227</v>
      </c>
      <c r="O72" s="47">
        <f>(N72/O$75)</f>
        <v>1.6873955684707591</v>
      </c>
      <c r="P72" s="9"/>
    </row>
    <row r="73" spans="1:119" ht="16.5" thickBot="1">
      <c r="A73" s="14" t="s">
        <v>65</v>
      </c>
      <c r="B73" s="23"/>
      <c r="C73" s="22"/>
      <c r="D73" s="15">
        <f t="shared" ref="D73:M73" si="15">SUM(D5,D16,D22,D42,D55,D58,D69)</f>
        <v>11767000</v>
      </c>
      <c r="E73" s="15">
        <f t="shared" si="15"/>
        <v>1539656</v>
      </c>
      <c r="F73" s="15">
        <f t="shared" si="15"/>
        <v>0</v>
      </c>
      <c r="G73" s="15">
        <f t="shared" si="15"/>
        <v>264284</v>
      </c>
      <c r="H73" s="15">
        <f t="shared" si="15"/>
        <v>0</v>
      </c>
      <c r="I73" s="15">
        <f t="shared" si="15"/>
        <v>6770078</v>
      </c>
      <c r="J73" s="15">
        <f t="shared" si="15"/>
        <v>152774</v>
      </c>
      <c r="K73" s="15">
        <f t="shared" si="15"/>
        <v>0</v>
      </c>
      <c r="L73" s="15">
        <f t="shared" si="15"/>
        <v>23660</v>
      </c>
      <c r="M73" s="15">
        <f t="shared" si="15"/>
        <v>2358480</v>
      </c>
      <c r="N73" s="15">
        <f>SUM(D73:M73)</f>
        <v>22875932</v>
      </c>
      <c r="O73" s="38">
        <f>(N73/O$75)</f>
        <v>1661.8911732655286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8" t="s">
        <v>136</v>
      </c>
      <c r="M75" s="48"/>
      <c r="N75" s="48"/>
      <c r="O75" s="43">
        <v>13765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100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79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8"/>
      <c r="M3" s="69"/>
      <c r="N3" s="36"/>
      <c r="O3" s="37"/>
      <c r="P3" s="70" t="s">
        <v>164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165</v>
      </c>
      <c r="N4" s="35" t="s">
        <v>10</v>
      </c>
      <c r="O4" s="35" t="s">
        <v>166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167</v>
      </c>
      <c r="B5" s="26"/>
      <c r="C5" s="26"/>
      <c r="D5" s="27">
        <f t="shared" ref="D5:N5" si="0">SUM(D6:D15)</f>
        <v>6057983</v>
      </c>
      <c r="E5" s="27">
        <f t="shared" si="0"/>
        <v>2475806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8533789</v>
      </c>
      <c r="P5" s="33">
        <f t="shared" ref="P5:P36" si="1">(O5/P$68)</f>
        <v>638.6610537344709</v>
      </c>
      <c r="Q5" s="6"/>
    </row>
    <row r="6" spans="1:134">
      <c r="A6" s="12"/>
      <c r="B6" s="25">
        <v>311</v>
      </c>
      <c r="C6" s="20" t="s">
        <v>3</v>
      </c>
      <c r="D6" s="46">
        <v>4110715</v>
      </c>
      <c r="E6" s="46">
        <v>2144334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6255049</v>
      </c>
      <c r="P6" s="47">
        <f t="shared" si="1"/>
        <v>468.12221224367607</v>
      </c>
      <c r="Q6" s="9"/>
    </row>
    <row r="7" spans="1:134">
      <c r="A7" s="12"/>
      <c r="B7" s="25">
        <v>312.41000000000003</v>
      </c>
      <c r="C7" s="20" t="s">
        <v>168</v>
      </c>
      <c r="D7" s="46">
        <v>0</v>
      </c>
      <c r="E7" s="46">
        <v>192608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192608</v>
      </c>
      <c r="P7" s="47">
        <f t="shared" si="1"/>
        <v>14.414608591528214</v>
      </c>
      <c r="Q7" s="9"/>
    </row>
    <row r="8" spans="1:134">
      <c r="A8" s="12"/>
      <c r="B8" s="25">
        <v>312.43</v>
      </c>
      <c r="C8" s="20" t="s">
        <v>169</v>
      </c>
      <c r="D8" s="46">
        <v>0</v>
      </c>
      <c r="E8" s="46">
        <v>138864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138864</v>
      </c>
      <c r="P8" s="47">
        <f t="shared" si="1"/>
        <v>10.392456219128873</v>
      </c>
      <c r="Q8" s="9"/>
    </row>
    <row r="9" spans="1:134">
      <c r="A9" s="12"/>
      <c r="B9" s="25">
        <v>314.10000000000002</v>
      </c>
      <c r="C9" s="20" t="s">
        <v>13</v>
      </c>
      <c r="D9" s="46">
        <v>1034235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1034235</v>
      </c>
      <c r="P9" s="47">
        <f t="shared" si="1"/>
        <v>77.401212393354285</v>
      </c>
      <c r="Q9" s="9"/>
    </row>
    <row r="10" spans="1:134">
      <c r="A10" s="12"/>
      <c r="B10" s="25">
        <v>314.3</v>
      </c>
      <c r="C10" s="20" t="s">
        <v>14</v>
      </c>
      <c r="D10" s="46">
        <v>286117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286117</v>
      </c>
      <c r="P10" s="47">
        <f t="shared" si="1"/>
        <v>21.412737614129622</v>
      </c>
      <c r="Q10" s="9"/>
    </row>
    <row r="11" spans="1:134">
      <c r="A11" s="12"/>
      <c r="B11" s="25">
        <v>314.39999999999998</v>
      </c>
      <c r="C11" s="20" t="s">
        <v>15</v>
      </c>
      <c r="D11" s="46">
        <v>11388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11388</v>
      </c>
      <c r="P11" s="47">
        <f t="shared" si="1"/>
        <v>0.85226762460709471</v>
      </c>
      <c r="Q11" s="9"/>
    </row>
    <row r="12" spans="1:134">
      <c r="A12" s="12"/>
      <c r="B12" s="25">
        <v>314.7</v>
      </c>
      <c r="C12" s="20" t="s">
        <v>16</v>
      </c>
      <c r="D12" s="46">
        <v>1686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1686</v>
      </c>
      <c r="P12" s="47">
        <f t="shared" si="1"/>
        <v>0.12617871576111361</v>
      </c>
      <c r="Q12" s="9"/>
    </row>
    <row r="13" spans="1:134">
      <c r="A13" s="12"/>
      <c r="B13" s="25">
        <v>314.8</v>
      </c>
      <c r="C13" s="20" t="s">
        <v>17</v>
      </c>
      <c r="D13" s="46">
        <v>14610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14610</v>
      </c>
      <c r="P13" s="47">
        <f t="shared" si="1"/>
        <v>1.0933991917377639</v>
      </c>
      <c r="Q13" s="9"/>
    </row>
    <row r="14" spans="1:134">
      <c r="A14" s="12"/>
      <c r="B14" s="25">
        <v>315.10000000000002</v>
      </c>
      <c r="C14" s="20" t="s">
        <v>170</v>
      </c>
      <c r="D14" s="46">
        <v>440424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440424</v>
      </c>
      <c r="P14" s="47">
        <f t="shared" si="1"/>
        <v>32.960933991917379</v>
      </c>
      <c r="Q14" s="9"/>
    </row>
    <row r="15" spans="1:134">
      <c r="A15" s="12"/>
      <c r="B15" s="25">
        <v>316</v>
      </c>
      <c r="C15" s="20" t="s">
        <v>117</v>
      </c>
      <c r="D15" s="46">
        <v>158808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158808</v>
      </c>
      <c r="P15" s="47">
        <f t="shared" si="1"/>
        <v>11.885047148630445</v>
      </c>
      <c r="Q15" s="9"/>
    </row>
    <row r="16" spans="1:134" ht="15.75">
      <c r="A16" s="29" t="s">
        <v>20</v>
      </c>
      <c r="B16" s="30"/>
      <c r="C16" s="31"/>
      <c r="D16" s="32">
        <f t="shared" ref="D16:N16" si="3">SUM(D17:D24)</f>
        <v>1121808</v>
      </c>
      <c r="E16" s="32">
        <f t="shared" si="3"/>
        <v>667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7895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1130370</v>
      </c>
      <c r="P16" s="45">
        <f t="shared" si="1"/>
        <v>84.595868881903911</v>
      </c>
      <c r="Q16" s="10"/>
    </row>
    <row r="17" spans="1:17">
      <c r="A17" s="12"/>
      <c r="B17" s="25">
        <v>322</v>
      </c>
      <c r="C17" s="20" t="s">
        <v>171</v>
      </c>
      <c r="D17" s="46">
        <v>215150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215150</v>
      </c>
      <c r="P17" s="47">
        <f t="shared" si="1"/>
        <v>16.101631492291574</v>
      </c>
      <c r="Q17" s="9"/>
    </row>
    <row r="18" spans="1:17">
      <c r="A18" s="12"/>
      <c r="B18" s="25">
        <v>323.10000000000002</v>
      </c>
      <c r="C18" s="20" t="s">
        <v>21</v>
      </c>
      <c r="D18" s="46">
        <v>811922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4" si="4">SUM(D18:N18)</f>
        <v>811922</v>
      </c>
      <c r="P18" s="47">
        <f t="shared" si="1"/>
        <v>60.763508456817839</v>
      </c>
      <c r="Q18" s="9"/>
    </row>
    <row r="19" spans="1:17">
      <c r="A19" s="12"/>
      <c r="B19" s="25">
        <v>323.39999999999998</v>
      </c>
      <c r="C19" s="20" t="s">
        <v>22</v>
      </c>
      <c r="D19" s="46">
        <v>12761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12761</v>
      </c>
      <c r="P19" s="47">
        <f t="shared" si="1"/>
        <v>0.95502170333782366</v>
      </c>
      <c r="Q19" s="9"/>
    </row>
    <row r="20" spans="1:17">
      <c r="A20" s="12"/>
      <c r="B20" s="25">
        <v>323.7</v>
      </c>
      <c r="C20" s="20" t="s">
        <v>23</v>
      </c>
      <c r="D20" s="46">
        <v>77786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77786</v>
      </c>
      <c r="P20" s="47">
        <f t="shared" si="1"/>
        <v>5.8214339170782816</v>
      </c>
      <c r="Q20" s="9"/>
    </row>
    <row r="21" spans="1:17">
      <c r="A21" s="12"/>
      <c r="B21" s="25">
        <v>324.11</v>
      </c>
      <c r="C21" s="20" t="s">
        <v>112</v>
      </c>
      <c r="D21" s="46">
        <v>1543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1543</v>
      </c>
      <c r="P21" s="47">
        <f t="shared" si="1"/>
        <v>0.11547672504116151</v>
      </c>
      <c r="Q21" s="9"/>
    </row>
    <row r="22" spans="1:17">
      <c r="A22" s="12"/>
      <c r="B22" s="25">
        <v>324.20999999999998</v>
      </c>
      <c r="C22" s="20" t="s">
        <v>90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7895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7895</v>
      </c>
      <c r="P22" s="47">
        <f t="shared" si="1"/>
        <v>0.59085466247567731</v>
      </c>
      <c r="Q22" s="9"/>
    </row>
    <row r="23" spans="1:17">
      <c r="A23" s="12"/>
      <c r="B23" s="25">
        <v>324.31</v>
      </c>
      <c r="C23" s="20" t="s">
        <v>102</v>
      </c>
      <c r="D23" s="46">
        <v>0</v>
      </c>
      <c r="E23" s="46">
        <v>667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667</v>
      </c>
      <c r="P23" s="47">
        <f t="shared" si="1"/>
        <v>4.991767699446191E-2</v>
      </c>
      <c r="Q23" s="9"/>
    </row>
    <row r="24" spans="1:17">
      <c r="A24" s="12"/>
      <c r="B24" s="25">
        <v>329.5</v>
      </c>
      <c r="C24" s="20" t="s">
        <v>178</v>
      </c>
      <c r="D24" s="46">
        <v>2646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2646</v>
      </c>
      <c r="P24" s="47">
        <f t="shared" si="1"/>
        <v>0.19802424786708578</v>
      </c>
      <c r="Q24" s="9"/>
    </row>
    <row r="25" spans="1:17" ht="15.75">
      <c r="A25" s="29" t="s">
        <v>173</v>
      </c>
      <c r="B25" s="30"/>
      <c r="C25" s="31"/>
      <c r="D25" s="32">
        <f t="shared" ref="D25:N25" si="5">SUM(D26:D43)</f>
        <v>2486158</v>
      </c>
      <c r="E25" s="32">
        <f t="shared" si="5"/>
        <v>638617</v>
      </c>
      <c r="F25" s="32">
        <f t="shared" si="5"/>
        <v>0</v>
      </c>
      <c r="G25" s="32">
        <f t="shared" si="5"/>
        <v>6551166</v>
      </c>
      <c r="H25" s="32">
        <f t="shared" si="5"/>
        <v>0</v>
      </c>
      <c r="I25" s="32">
        <f t="shared" si="5"/>
        <v>35100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9711041</v>
      </c>
      <c r="P25" s="45">
        <f t="shared" si="1"/>
        <v>726.76552911240833</v>
      </c>
      <c r="Q25" s="10"/>
    </row>
    <row r="26" spans="1:17">
      <c r="A26" s="12"/>
      <c r="B26" s="25">
        <v>331.2</v>
      </c>
      <c r="C26" s="20" t="s">
        <v>29</v>
      </c>
      <c r="D26" s="46">
        <v>101322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101322</v>
      </c>
      <c r="P26" s="47">
        <f t="shared" si="1"/>
        <v>7.5828468792096988</v>
      </c>
      <c r="Q26" s="9"/>
    </row>
    <row r="27" spans="1:17">
      <c r="A27" s="12"/>
      <c r="B27" s="25">
        <v>331.5</v>
      </c>
      <c r="C27" s="20" t="s">
        <v>103</v>
      </c>
      <c r="D27" s="46">
        <v>22614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7" si="6">SUM(D27:N27)</f>
        <v>22614</v>
      </c>
      <c r="P27" s="47">
        <f t="shared" si="1"/>
        <v>1.6924113156713068</v>
      </c>
      <c r="Q27" s="9"/>
    </row>
    <row r="28" spans="1:17">
      <c r="A28" s="12"/>
      <c r="B28" s="25">
        <v>331.51</v>
      </c>
      <c r="C28" s="20" t="s">
        <v>179</v>
      </c>
      <c r="D28" s="46">
        <v>0</v>
      </c>
      <c r="E28" s="46">
        <v>0</v>
      </c>
      <c r="F28" s="46">
        <v>0</v>
      </c>
      <c r="G28" s="46">
        <v>6551166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6551166</v>
      </c>
      <c r="P28" s="47">
        <f t="shared" si="1"/>
        <v>490.2833408172429</v>
      </c>
      <c r="Q28" s="9"/>
    </row>
    <row r="29" spans="1:17">
      <c r="A29" s="12"/>
      <c r="B29" s="25">
        <v>331.7</v>
      </c>
      <c r="C29" s="20" t="s">
        <v>180</v>
      </c>
      <c r="D29" s="46">
        <v>0</v>
      </c>
      <c r="E29" s="46">
        <v>94086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94086</v>
      </c>
      <c r="P29" s="47">
        <f t="shared" si="1"/>
        <v>7.0413111809609337</v>
      </c>
      <c r="Q29" s="9"/>
    </row>
    <row r="30" spans="1:17">
      <c r="A30" s="12"/>
      <c r="B30" s="25">
        <v>334.2</v>
      </c>
      <c r="C30" s="20" t="s">
        <v>31</v>
      </c>
      <c r="D30" s="46">
        <v>843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843</v>
      </c>
      <c r="P30" s="47">
        <f t="shared" si="1"/>
        <v>6.3089357880556807E-2</v>
      </c>
      <c r="Q30" s="9"/>
    </row>
    <row r="31" spans="1:17">
      <c r="A31" s="12"/>
      <c r="B31" s="25">
        <v>334.39</v>
      </c>
      <c r="C31" s="20" t="s">
        <v>138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35100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35100</v>
      </c>
      <c r="P31" s="47">
        <f t="shared" si="1"/>
        <v>2.6268522676246069</v>
      </c>
      <c r="Q31" s="9"/>
    </row>
    <row r="32" spans="1:17">
      <c r="A32" s="12"/>
      <c r="B32" s="25">
        <v>334.5</v>
      </c>
      <c r="C32" s="20" t="s">
        <v>130</v>
      </c>
      <c r="D32" s="46">
        <v>3426</v>
      </c>
      <c r="E32" s="46">
        <v>410519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413945</v>
      </c>
      <c r="P32" s="47">
        <f t="shared" si="1"/>
        <v>30.97926957042359</v>
      </c>
      <c r="Q32" s="9"/>
    </row>
    <row r="33" spans="1:17">
      <c r="A33" s="12"/>
      <c r="B33" s="25">
        <v>335.125</v>
      </c>
      <c r="C33" s="20" t="s">
        <v>174</v>
      </c>
      <c r="D33" s="46">
        <v>538259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538259</v>
      </c>
      <c r="P33" s="47">
        <f t="shared" si="1"/>
        <v>40.282816943571319</v>
      </c>
      <c r="Q33" s="9"/>
    </row>
    <row r="34" spans="1:17">
      <c r="A34" s="12"/>
      <c r="B34" s="25">
        <v>335.14</v>
      </c>
      <c r="C34" s="20" t="s">
        <v>120</v>
      </c>
      <c r="D34" s="46">
        <v>15844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15844</v>
      </c>
      <c r="P34" s="47">
        <f t="shared" si="1"/>
        <v>1.1857506361323156</v>
      </c>
      <c r="Q34" s="9"/>
    </row>
    <row r="35" spans="1:17">
      <c r="A35" s="12"/>
      <c r="B35" s="25">
        <v>335.15</v>
      </c>
      <c r="C35" s="20" t="s">
        <v>121</v>
      </c>
      <c r="D35" s="46">
        <v>8435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8435</v>
      </c>
      <c r="P35" s="47">
        <f t="shared" si="1"/>
        <v>0.63126777428528669</v>
      </c>
      <c r="Q35" s="9"/>
    </row>
    <row r="36" spans="1:17">
      <c r="A36" s="12"/>
      <c r="B36" s="25">
        <v>335.18</v>
      </c>
      <c r="C36" s="20" t="s">
        <v>175</v>
      </c>
      <c r="D36" s="46">
        <v>906581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906581</v>
      </c>
      <c r="P36" s="47">
        <f t="shared" si="1"/>
        <v>67.847702439754528</v>
      </c>
      <c r="Q36" s="9"/>
    </row>
    <row r="37" spans="1:17">
      <c r="A37" s="12"/>
      <c r="B37" s="25">
        <v>335.23</v>
      </c>
      <c r="C37" s="20" t="s">
        <v>153</v>
      </c>
      <c r="D37" s="46">
        <v>4037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4037</v>
      </c>
      <c r="P37" s="47">
        <f t="shared" ref="P37:P66" si="7">(O37/P$68)</f>
        <v>0.30212543032480166</v>
      </c>
      <c r="Q37" s="9"/>
    </row>
    <row r="38" spans="1:17">
      <c r="A38" s="12"/>
      <c r="B38" s="25">
        <v>335.48</v>
      </c>
      <c r="C38" s="20" t="s">
        <v>41</v>
      </c>
      <c r="D38" s="46">
        <v>0</v>
      </c>
      <c r="E38" s="46">
        <v>134012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1" si="8">SUM(D38:N38)</f>
        <v>134012</v>
      </c>
      <c r="P38" s="47">
        <f t="shared" si="7"/>
        <v>10.029336925609938</v>
      </c>
      <c r="Q38" s="9"/>
    </row>
    <row r="39" spans="1:17">
      <c r="A39" s="12"/>
      <c r="B39" s="25">
        <v>335.9</v>
      </c>
      <c r="C39" s="20" t="s">
        <v>161</v>
      </c>
      <c r="D39" s="46">
        <v>747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747</v>
      </c>
      <c r="P39" s="47">
        <f t="shared" si="7"/>
        <v>5.590480466995959E-2</v>
      </c>
      <c r="Q39" s="9"/>
    </row>
    <row r="40" spans="1:17">
      <c r="A40" s="12"/>
      <c r="B40" s="25">
        <v>337.2</v>
      </c>
      <c r="C40" s="20" t="s">
        <v>42</v>
      </c>
      <c r="D40" s="46">
        <v>27928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27928</v>
      </c>
      <c r="P40" s="47">
        <f t="shared" si="7"/>
        <v>2.0901062715162402</v>
      </c>
      <c r="Q40" s="9"/>
    </row>
    <row r="41" spans="1:17">
      <c r="A41" s="12"/>
      <c r="B41" s="25">
        <v>337.4</v>
      </c>
      <c r="C41" s="20" t="s">
        <v>43</v>
      </c>
      <c r="D41" s="46">
        <v>60600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60600</v>
      </c>
      <c r="P41" s="47">
        <f t="shared" si="7"/>
        <v>4.5352492141894922</v>
      </c>
      <c r="Q41" s="9"/>
    </row>
    <row r="42" spans="1:17">
      <c r="A42" s="12"/>
      <c r="B42" s="25">
        <v>338</v>
      </c>
      <c r="C42" s="20" t="s">
        <v>46</v>
      </c>
      <c r="D42" s="46">
        <v>12058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12058</v>
      </c>
      <c r="P42" s="47">
        <f t="shared" si="7"/>
        <v>0.90240981888938787</v>
      </c>
      <c r="Q42" s="9"/>
    </row>
    <row r="43" spans="1:17">
      <c r="A43" s="12"/>
      <c r="B43" s="25">
        <v>339</v>
      </c>
      <c r="C43" s="20" t="s">
        <v>47</v>
      </c>
      <c r="D43" s="46">
        <v>783464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783464</v>
      </c>
      <c r="P43" s="47">
        <f t="shared" si="7"/>
        <v>58.633737464451428</v>
      </c>
      <c r="Q43" s="9"/>
    </row>
    <row r="44" spans="1:17" ht="15.75">
      <c r="A44" s="29" t="s">
        <v>52</v>
      </c>
      <c r="B44" s="30"/>
      <c r="C44" s="31"/>
      <c r="D44" s="32">
        <f t="shared" ref="D44:N44" si="9">SUM(D45:D54)</f>
        <v>2404903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8627640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9"/>
        <v>0</v>
      </c>
      <c r="O44" s="32">
        <f>SUM(D44:N44)</f>
        <v>11032543</v>
      </c>
      <c r="P44" s="45">
        <f t="shared" si="7"/>
        <v>825.66554408022751</v>
      </c>
      <c r="Q44" s="10"/>
    </row>
    <row r="45" spans="1:17">
      <c r="A45" s="12"/>
      <c r="B45" s="25">
        <v>341.9</v>
      </c>
      <c r="C45" s="20" t="s">
        <v>123</v>
      </c>
      <c r="D45" s="46">
        <v>21447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4" si="10">SUM(D45:N45)</f>
        <v>21447</v>
      </c>
      <c r="P45" s="47">
        <f t="shared" si="7"/>
        <v>1.6050740907049843</v>
      </c>
      <c r="Q45" s="9"/>
    </row>
    <row r="46" spans="1:17">
      <c r="A46" s="12"/>
      <c r="B46" s="25">
        <v>342.1</v>
      </c>
      <c r="C46" s="20" t="s">
        <v>56</v>
      </c>
      <c r="D46" s="46">
        <v>152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152</v>
      </c>
      <c r="P46" s="47">
        <f t="shared" si="7"/>
        <v>1.1375542583445593E-2</v>
      </c>
      <c r="Q46" s="9"/>
    </row>
    <row r="47" spans="1:17">
      <c r="A47" s="12"/>
      <c r="B47" s="25">
        <v>342.2</v>
      </c>
      <c r="C47" s="20" t="s">
        <v>57</v>
      </c>
      <c r="D47" s="46">
        <v>25119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25119</v>
      </c>
      <c r="P47" s="47">
        <f t="shared" si="7"/>
        <v>1.8798832510103278</v>
      </c>
      <c r="Q47" s="9"/>
    </row>
    <row r="48" spans="1:17">
      <c r="A48" s="12"/>
      <c r="B48" s="25">
        <v>343.3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3230365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3230365</v>
      </c>
      <c r="P48" s="47">
        <f t="shared" si="7"/>
        <v>241.75759616823828</v>
      </c>
      <c r="Q48" s="9"/>
    </row>
    <row r="49" spans="1:17">
      <c r="A49" s="12"/>
      <c r="B49" s="25">
        <v>343.4</v>
      </c>
      <c r="C49" s="20" t="s">
        <v>59</v>
      </c>
      <c r="D49" s="46">
        <v>2262043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2262043</v>
      </c>
      <c r="P49" s="47">
        <f t="shared" si="7"/>
        <v>169.28925310582247</v>
      </c>
      <c r="Q49" s="9"/>
    </row>
    <row r="50" spans="1:17">
      <c r="A50" s="12"/>
      <c r="B50" s="25">
        <v>343.5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4288101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4288101</v>
      </c>
      <c r="P50" s="47">
        <f t="shared" si="7"/>
        <v>320.91760215536596</v>
      </c>
      <c r="Q50" s="9"/>
    </row>
    <row r="51" spans="1:17">
      <c r="A51" s="12"/>
      <c r="B51" s="25">
        <v>343.9</v>
      </c>
      <c r="C51" s="20" t="s">
        <v>96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1109174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1109174</v>
      </c>
      <c r="P51" s="47">
        <f t="shared" si="7"/>
        <v>83.0095794042808</v>
      </c>
      <c r="Q51" s="9"/>
    </row>
    <row r="52" spans="1:17">
      <c r="A52" s="12"/>
      <c r="B52" s="25">
        <v>347.2</v>
      </c>
      <c r="C52" s="20" t="s">
        <v>61</v>
      </c>
      <c r="D52" s="46">
        <v>66010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66010</v>
      </c>
      <c r="P52" s="47">
        <f t="shared" si="7"/>
        <v>4.9401287232450235</v>
      </c>
      <c r="Q52" s="9"/>
    </row>
    <row r="53" spans="1:17">
      <c r="A53" s="12"/>
      <c r="B53" s="25">
        <v>347.4</v>
      </c>
      <c r="C53" s="20" t="s">
        <v>62</v>
      </c>
      <c r="D53" s="46">
        <v>7990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7990</v>
      </c>
      <c r="P53" s="47">
        <f t="shared" si="7"/>
        <v>0.59796437659033075</v>
      </c>
      <c r="Q53" s="9"/>
    </row>
    <row r="54" spans="1:17">
      <c r="A54" s="12"/>
      <c r="B54" s="25">
        <v>347.5</v>
      </c>
      <c r="C54" s="20" t="s">
        <v>63</v>
      </c>
      <c r="D54" s="46">
        <v>22142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22142</v>
      </c>
      <c r="P54" s="47">
        <f t="shared" si="7"/>
        <v>1.6570872623858703</v>
      </c>
      <c r="Q54" s="9"/>
    </row>
    <row r="55" spans="1:17" ht="15.75">
      <c r="A55" s="29" t="s">
        <v>53</v>
      </c>
      <c r="B55" s="30"/>
      <c r="C55" s="31"/>
      <c r="D55" s="32">
        <f t="shared" ref="D55:N55" si="11">SUM(D56:D58)</f>
        <v>184650</v>
      </c>
      <c r="E55" s="32">
        <f t="shared" si="11"/>
        <v>0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si="11"/>
        <v>0</v>
      </c>
      <c r="O55" s="32">
        <f>SUM(D55:N55)</f>
        <v>184650</v>
      </c>
      <c r="P55" s="45">
        <f t="shared" si="7"/>
        <v>13.819039066008083</v>
      </c>
      <c r="Q55" s="10"/>
    </row>
    <row r="56" spans="1:17">
      <c r="A56" s="13"/>
      <c r="B56" s="39">
        <v>351.1</v>
      </c>
      <c r="C56" s="21" t="s">
        <v>98</v>
      </c>
      <c r="D56" s="46">
        <v>34410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>SUM(D56:N56)</f>
        <v>34410</v>
      </c>
      <c r="P56" s="47">
        <f t="shared" si="7"/>
        <v>2.5752132914234398</v>
      </c>
      <c r="Q56" s="9"/>
    </row>
    <row r="57" spans="1:17">
      <c r="A57" s="13"/>
      <c r="B57" s="39">
        <v>354</v>
      </c>
      <c r="C57" s="21" t="s">
        <v>68</v>
      </c>
      <c r="D57" s="46">
        <v>132438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:O58" si="12">SUM(D57:N57)</f>
        <v>132438</v>
      </c>
      <c r="P57" s="47">
        <f t="shared" si="7"/>
        <v>9.9115401885945218</v>
      </c>
      <c r="Q57" s="9"/>
    </row>
    <row r="58" spans="1:17">
      <c r="A58" s="13"/>
      <c r="B58" s="39">
        <v>359</v>
      </c>
      <c r="C58" s="21" t="s">
        <v>69</v>
      </c>
      <c r="D58" s="46">
        <v>17802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17802</v>
      </c>
      <c r="P58" s="47">
        <f t="shared" si="7"/>
        <v>1.3322855859901213</v>
      </c>
      <c r="Q58" s="9"/>
    </row>
    <row r="59" spans="1:17" ht="15.75">
      <c r="A59" s="29" t="s">
        <v>4</v>
      </c>
      <c r="B59" s="30"/>
      <c r="C59" s="31"/>
      <c r="D59" s="32">
        <f t="shared" ref="D59:N59" si="13">SUM(D60:D63)</f>
        <v>122761</v>
      </c>
      <c r="E59" s="32">
        <f t="shared" si="13"/>
        <v>19682</v>
      </c>
      <c r="F59" s="32">
        <f t="shared" si="13"/>
        <v>0</v>
      </c>
      <c r="G59" s="32">
        <f t="shared" si="13"/>
        <v>2725000</v>
      </c>
      <c r="H59" s="32">
        <f t="shared" si="13"/>
        <v>0</v>
      </c>
      <c r="I59" s="32">
        <f t="shared" si="13"/>
        <v>21427</v>
      </c>
      <c r="J59" s="32">
        <f t="shared" si="13"/>
        <v>170869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 t="shared" si="13"/>
        <v>0</v>
      </c>
      <c r="O59" s="32">
        <f>SUM(D59:N59)</f>
        <v>3059739</v>
      </c>
      <c r="P59" s="45">
        <f t="shared" si="7"/>
        <v>228.98810058374494</v>
      </c>
      <c r="Q59" s="10"/>
    </row>
    <row r="60" spans="1:17">
      <c r="A60" s="12"/>
      <c r="B60" s="25">
        <v>361.1</v>
      </c>
      <c r="C60" s="20" t="s">
        <v>70</v>
      </c>
      <c r="D60" s="46">
        <v>18292</v>
      </c>
      <c r="E60" s="46">
        <v>0</v>
      </c>
      <c r="F60" s="46">
        <v>0</v>
      </c>
      <c r="G60" s="46">
        <v>0</v>
      </c>
      <c r="H60" s="46">
        <v>0</v>
      </c>
      <c r="I60" s="46">
        <v>18332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36624</v>
      </c>
      <c r="P60" s="47">
        <f t="shared" si="7"/>
        <v>2.7409070498428378</v>
      </c>
      <c r="Q60" s="9"/>
    </row>
    <row r="61" spans="1:17">
      <c r="A61" s="12"/>
      <c r="B61" s="25">
        <v>364</v>
      </c>
      <c r="C61" s="20" t="s">
        <v>124</v>
      </c>
      <c r="D61" s="46">
        <v>0</v>
      </c>
      <c r="E61" s="46">
        <v>0</v>
      </c>
      <c r="F61" s="46">
        <v>0</v>
      </c>
      <c r="G61" s="46">
        <v>2725000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ref="O61:O65" si="14">SUM(D61:N61)</f>
        <v>2725000</v>
      </c>
      <c r="P61" s="47">
        <f t="shared" si="7"/>
        <v>203.93653644663974</v>
      </c>
      <c r="Q61" s="9"/>
    </row>
    <row r="62" spans="1:17">
      <c r="A62" s="12"/>
      <c r="B62" s="25">
        <v>365</v>
      </c>
      <c r="C62" s="20" t="s">
        <v>140</v>
      </c>
      <c r="D62" s="46">
        <v>4800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4800</v>
      </c>
      <c r="P62" s="47">
        <f t="shared" si="7"/>
        <v>0.35922766052986083</v>
      </c>
      <c r="Q62" s="9"/>
    </row>
    <row r="63" spans="1:17">
      <c r="A63" s="12"/>
      <c r="B63" s="25">
        <v>369.9</v>
      </c>
      <c r="C63" s="20" t="s">
        <v>75</v>
      </c>
      <c r="D63" s="46">
        <v>99669</v>
      </c>
      <c r="E63" s="46">
        <v>19682</v>
      </c>
      <c r="F63" s="46">
        <v>0</v>
      </c>
      <c r="G63" s="46">
        <v>0</v>
      </c>
      <c r="H63" s="46">
        <v>0</v>
      </c>
      <c r="I63" s="46">
        <v>3095</v>
      </c>
      <c r="J63" s="46">
        <v>170869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293315</v>
      </c>
      <c r="P63" s="47">
        <f t="shared" si="7"/>
        <v>21.951429426732524</v>
      </c>
      <c r="Q63" s="9"/>
    </row>
    <row r="64" spans="1:17" ht="15.75">
      <c r="A64" s="29" t="s">
        <v>54</v>
      </c>
      <c r="B64" s="30"/>
      <c r="C64" s="31"/>
      <c r="D64" s="32">
        <f t="shared" ref="D64:N64" si="15">SUM(D65:D65)</f>
        <v>544903</v>
      </c>
      <c r="E64" s="32">
        <f t="shared" si="15"/>
        <v>0</v>
      </c>
      <c r="F64" s="32">
        <f t="shared" si="15"/>
        <v>0</v>
      </c>
      <c r="G64" s="32">
        <f t="shared" si="15"/>
        <v>0</v>
      </c>
      <c r="H64" s="32">
        <f t="shared" si="15"/>
        <v>0</v>
      </c>
      <c r="I64" s="32">
        <f t="shared" si="15"/>
        <v>0</v>
      </c>
      <c r="J64" s="32">
        <f t="shared" si="15"/>
        <v>0</v>
      </c>
      <c r="K64" s="32">
        <f t="shared" si="15"/>
        <v>0</v>
      </c>
      <c r="L64" s="32">
        <f t="shared" si="15"/>
        <v>0</v>
      </c>
      <c r="M64" s="32">
        <f t="shared" si="15"/>
        <v>0</v>
      </c>
      <c r="N64" s="32">
        <f t="shared" si="15"/>
        <v>0</v>
      </c>
      <c r="O64" s="32">
        <f t="shared" si="14"/>
        <v>544903</v>
      </c>
      <c r="P64" s="45">
        <f t="shared" si="7"/>
        <v>40.780047897021404</v>
      </c>
      <c r="Q64" s="9"/>
    </row>
    <row r="65" spans="1:120" ht="15.75" thickBot="1">
      <c r="A65" s="12"/>
      <c r="B65" s="25">
        <v>382</v>
      </c>
      <c r="C65" s="20" t="s">
        <v>86</v>
      </c>
      <c r="D65" s="46">
        <v>544903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544903</v>
      </c>
      <c r="P65" s="47">
        <f t="shared" si="7"/>
        <v>40.780047897021404</v>
      </c>
      <c r="Q65" s="9"/>
    </row>
    <row r="66" spans="1:120" ht="16.5" thickBot="1">
      <c r="A66" s="14" t="s">
        <v>65</v>
      </c>
      <c r="B66" s="23"/>
      <c r="C66" s="22"/>
      <c r="D66" s="15">
        <f t="shared" ref="D66:N66" si="16">SUM(D5,D16,D25,D44,D55,D59,D64)</f>
        <v>12923166</v>
      </c>
      <c r="E66" s="15">
        <f t="shared" si="16"/>
        <v>3134772</v>
      </c>
      <c r="F66" s="15">
        <f t="shared" si="16"/>
        <v>0</v>
      </c>
      <c r="G66" s="15">
        <f t="shared" si="16"/>
        <v>9276166</v>
      </c>
      <c r="H66" s="15">
        <f t="shared" si="16"/>
        <v>0</v>
      </c>
      <c r="I66" s="15">
        <f t="shared" si="16"/>
        <v>8692062</v>
      </c>
      <c r="J66" s="15">
        <f t="shared" si="16"/>
        <v>170869</v>
      </c>
      <c r="K66" s="15">
        <f t="shared" si="16"/>
        <v>0</v>
      </c>
      <c r="L66" s="15">
        <f t="shared" si="16"/>
        <v>0</v>
      </c>
      <c r="M66" s="15">
        <f t="shared" si="16"/>
        <v>0</v>
      </c>
      <c r="N66" s="15">
        <f t="shared" si="16"/>
        <v>0</v>
      </c>
      <c r="O66" s="15">
        <f>SUM(D66:N66)</f>
        <v>34197035</v>
      </c>
      <c r="P66" s="38">
        <f t="shared" si="7"/>
        <v>2559.275183355785</v>
      </c>
      <c r="Q66" s="6"/>
      <c r="R66" s="2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</row>
    <row r="67" spans="1:120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9"/>
    </row>
    <row r="68" spans="1:120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8" t="s">
        <v>181</v>
      </c>
      <c r="N68" s="48"/>
      <c r="O68" s="48"/>
      <c r="P68" s="43">
        <v>13362</v>
      </c>
    </row>
    <row r="69" spans="1:120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1"/>
    </row>
    <row r="70" spans="1:120" ht="15.75" customHeight="1" thickBot="1">
      <c r="A70" s="52" t="s">
        <v>100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4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79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8"/>
      <c r="M3" s="69"/>
      <c r="N3" s="36"/>
      <c r="O3" s="37"/>
      <c r="P3" s="70" t="s">
        <v>164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165</v>
      </c>
      <c r="N4" s="35" t="s">
        <v>10</v>
      </c>
      <c r="O4" s="35" t="s">
        <v>166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167</v>
      </c>
      <c r="B5" s="26"/>
      <c r="C5" s="26"/>
      <c r="D5" s="27">
        <f t="shared" ref="D5:N5" si="0">SUM(D6:D15)</f>
        <v>5803906</v>
      </c>
      <c r="E5" s="27">
        <f t="shared" si="0"/>
        <v>2278063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8081969</v>
      </c>
      <c r="P5" s="33">
        <f t="shared" ref="P5:P36" si="1">(O5/P$63)</f>
        <v>615.06613394216129</v>
      </c>
      <c r="Q5" s="6"/>
    </row>
    <row r="6" spans="1:134">
      <c r="A6" s="12"/>
      <c r="B6" s="25">
        <v>311</v>
      </c>
      <c r="C6" s="20" t="s">
        <v>3</v>
      </c>
      <c r="D6" s="46">
        <v>3901533</v>
      </c>
      <c r="E6" s="46">
        <v>1932099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5833632</v>
      </c>
      <c r="P6" s="47">
        <f t="shared" si="1"/>
        <v>443.95981735159819</v>
      </c>
      <c r="Q6" s="9"/>
    </row>
    <row r="7" spans="1:134">
      <c r="A7" s="12"/>
      <c r="B7" s="25">
        <v>312.41000000000003</v>
      </c>
      <c r="C7" s="20" t="s">
        <v>168</v>
      </c>
      <c r="D7" s="46">
        <v>0</v>
      </c>
      <c r="E7" s="46">
        <v>199538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199538</v>
      </c>
      <c r="P7" s="47">
        <f t="shared" si="1"/>
        <v>15.185540334855403</v>
      </c>
      <c r="Q7" s="9"/>
    </row>
    <row r="8" spans="1:134">
      <c r="A8" s="12"/>
      <c r="B8" s="25">
        <v>312.43</v>
      </c>
      <c r="C8" s="20" t="s">
        <v>169</v>
      </c>
      <c r="D8" s="46">
        <v>0</v>
      </c>
      <c r="E8" s="46">
        <v>146426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146426</v>
      </c>
      <c r="P8" s="47">
        <f t="shared" si="1"/>
        <v>11.143531202435312</v>
      </c>
      <c r="Q8" s="9"/>
    </row>
    <row r="9" spans="1:134">
      <c r="A9" s="12"/>
      <c r="B9" s="25">
        <v>314.10000000000002</v>
      </c>
      <c r="C9" s="20" t="s">
        <v>13</v>
      </c>
      <c r="D9" s="46">
        <v>986790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986790</v>
      </c>
      <c r="P9" s="47">
        <f t="shared" si="1"/>
        <v>75.098173515981742</v>
      </c>
      <c r="Q9" s="9"/>
    </row>
    <row r="10" spans="1:134">
      <c r="A10" s="12"/>
      <c r="B10" s="25">
        <v>314.3</v>
      </c>
      <c r="C10" s="20" t="s">
        <v>14</v>
      </c>
      <c r="D10" s="46">
        <v>276332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276332</v>
      </c>
      <c r="P10" s="47">
        <f t="shared" si="1"/>
        <v>21.029832572298325</v>
      </c>
      <c r="Q10" s="9"/>
    </row>
    <row r="11" spans="1:134">
      <c r="A11" s="12"/>
      <c r="B11" s="25">
        <v>314.39999999999998</v>
      </c>
      <c r="C11" s="20" t="s">
        <v>15</v>
      </c>
      <c r="D11" s="46">
        <v>11115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11115</v>
      </c>
      <c r="P11" s="47">
        <f t="shared" si="1"/>
        <v>0.84589041095890416</v>
      </c>
      <c r="Q11" s="9"/>
    </row>
    <row r="12" spans="1:134">
      <c r="A12" s="12"/>
      <c r="B12" s="25">
        <v>314.7</v>
      </c>
      <c r="C12" s="20" t="s">
        <v>16</v>
      </c>
      <c r="D12" s="46">
        <v>2135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2135</v>
      </c>
      <c r="P12" s="47">
        <f t="shared" si="1"/>
        <v>0.16248097412480975</v>
      </c>
      <c r="Q12" s="9"/>
    </row>
    <row r="13" spans="1:134">
      <c r="A13" s="12"/>
      <c r="B13" s="25">
        <v>314.8</v>
      </c>
      <c r="C13" s="20" t="s">
        <v>17</v>
      </c>
      <c r="D13" s="46">
        <v>12325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12325</v>
      </c>
      <c r="P13" s="47">
        <f t="shared" si="1"/>
        <v>0.93797564687975643</v>
      </c>
      <c r="Q13" s="9"/>
    </row>
    <row r="14" spans="1:134">
      <c r="A14" s="12"/>
      <c r="B14" s="25">
        <v>315.10000000000002</v>
      </c>
      <c r="C14" s="20" t="s">
        <v>170</v>
      </c>
      <c r="D14" s="46">
        <v>433950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433950</v>
      </c>
      <c r="P14" s="47">
        <f t="shared" si="1"/>
        <v>33.025114155251138</v>
      </c>
      <c r="Q14" s="9"/>
    </row>
    <row r="15" spans="1:134">
      <c r="A15" s="12"/>
      <c r="B15" s="25">
        <v>316</v>
      </c>
      <c r="C15" s="20" t="s">
        <v>117</v>
      </c>
      <c r="D15" s="46">
        <v>179726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179726</v>
      </c>
      <c r="P15" s="47">
        <f t="shared" si="1"/>
        <v>13.677777777777777</v>
      </c>
      <c r="Q15" s="9"/>
    </row>
    <row r="16" spans="1:134" ht="15.75">
      <c r="A16" s="29" t="s">
        <v>20</v>
      </c>
      <c r="B16" s="30"/>
      <c r="C16" s="31"/>
      <c r="D16" s="32">
        <f t="shared" ref="D16:N16" si="3">SUM(D17:D24)</f>
        <v>1037690</v>
      </c>
      <c r="E16" s="32">
        <f t="shared" si="3"/>
        <v>2001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26539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1066230</v>
      </c>
      <c r="P16" s="45">
        <f t="shared" si="1"/>
        <v>81.143835616438352</v>
      </c>
      <c r="Q16" s="10"/>
    </row>
    <row r="17" spans="1:17">
      <c r="A17" s="12"/>
      <c r="B17" s="25">
        <v>322</v>
      </c>
      <c r="C17" s="20" t="s">
        <v>171</v>
      </c>
      <c r="D17" s="46">
        <v>222575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222575</v>
      </c>
      <c r="P17" s="47">
        <f t="shared" si="1"/>
        <v>16.938736681887367</v>
      </c>
      <c r="Q17" s="9"/>
    </row>
    <row r="18" spans="1:17">
      <c r="A18" s="12"/>
      <c r="B18" s="25">
        <v>322.89999999999998</v>
      </c>
      <c r="C18" s="20" t="s">
        <v>172</v>
      </c>
      <c r="D18" s="46">
        <v>32477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4" si="4">SUM(D18:N18)</f>
        <v>32477</v>
      </c>
      <c r="P18" s="47">
        <f t="shared" si="1"/>
        <v>2.471613394216134</v>
      </c>
      <c r="Q18" s="9"/>
    </row>
    <row r="19" spans="1:17">
      <c r="A19" s="12"/>
      <c r="B19" s="25">
        <v>323.10000000000002</v>
      </c>
      <c r="C19" s="20" t="s">
        <v>21</v>
      </c>
      <c r="D19" s="46">
        <v>692992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692992</v>
      </c>
      <c r="P19" s="47">
        <f t="shared" si="1"/>
        <v>52.739117199391174</v>
      </c>
      <c r="Q19" s="9"/>
    </row>
    <row r="20" spans="1:17">
      <c r="A20" s="12"/>
      <c r="B20" s="25">
        <v>323.39999999999998</v>
      </c>
      <c r="C20" s="20" t="s">
        <v>22</v>
      </c>
      <c r="D20" s="46">
        <v>11935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11935</v>
      </c>
      <c r="P20" s="47">
        <f t="shared" si="1"/>
        <v>0.90829528158295281</v>
      </c>
      <c r="Q20" s="9"/>
    </row>
    <row r="21" spans="1:17">
      <c r="A21" s="12"/>
      <c r="B21" s="25">
        <v>323.7</v>
      </c>
      <c r="C21" s="20" t="s">
        <v>23</v>
      </c>
      <c r="D21" s="46">
        <v>75188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75188</v>
      </c>
      <c r="P21" s="47">
        <f t="shared" si="1"/>
        <v>5.7220700152206998</v>
      </c>
      <c r="Q21" s="9"/>
    </row>
    <row r="22" spans="1:17">
      <c r="A22" s="12"/>
      <c r="B22" s="25">
        <v>324.11</v>
      </c>
      <c r="C22" s="20" t="s">
        <v>112</v>
      </c>
      <c r="D22" s="46">
        <v>2523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2523</v>
      </c>
      <c r="P22" s="47">
        <f t="shared" si="1"/>
        <v>0.19200913242009132</v>
      </c>
      <c r="Q22" s="9"/>
    </row>
    <row r="23" spans="1:17">
      <c r="A23" s="12"/>
      <c r="B23" s="25">
        <v>324.20999999999998</v>
      </c>
      <c r="C23" s="20" t="s">
        <v>90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26539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26539</v>
      </c>
      <c r="P23" s="47">
        <f t="shared" si="1"/>
        <v>2.0197108066971081</v>
      </c>
      <c r="Q23" s="9"/>
    </row>
    <row r="24" spans="1:17">
      <c r="A24" s="12"/>
      <c r="B24" s="25">
        <v>324.31</v>
      </c>
      <c r="C24" s="20" t="s">
        <v>102</v>
      </c>
      <c r="D24" s="46">
        <v>0</v>
      </c>
      <c r="E24" s="46">
        <v>2001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2001</v>
      </c>
      <c r="P24" s="47">
        <f t="shared" si="1"/>
        <v>0.15228310502283104</v>
      </c>
      <c r="Q24" s="9"/>
    </row>
    <row r="25" spans="1:17" ht="15.75">
      <c r="A25" s="29" t="s">
        <v>173</v>
      </c>
      <c r="B25" s="30"/>
      <c r="C25" s="31"/>
      <c r="D25" s="32">
        <f t="shared" ref="D25:N25" si="5">SUM(D26:D39)</f>
        <v>2271660</v>
      </c>
      <c r="E25" s="32">
        <f t="shared" si="5"/>
        <v>301325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99450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2672435</v>
      </c>
      <c r="P25" s="45">
        <f t="shared" si="1"/>
        <v>203.38165905631658</v>
      </c>
      <c r="Q25" s="10"/>
    </row>
    <row r="26" spans="1:17">
      <c r="A26" s="12"/>
      <c r="B26" s="25">
        <v>331.9</v>
      </c>
      <c r="C26" s="20" t="s">
        <v>92</v>
      </c>
      <c r="D26" s="46">
        <v>36709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3" si="6">SUM(D26:N26)</f>
        <v>36709</v>
      </c>
      <c r="P26" s="47">
        <f t="shared" si="1"/>
        <v>2.7936834094368339</v>
      </c>
      <c r="Q26" s="9"/>
    </row>
    <row r="27" spans="1:17">
      <c r="A27" s="12"/>
      <c r="B27" s="25">
        <v>334.5</v>
      </c>
      <c r="C27" s="20" t="s">
        <v>130</v>
      </c>
      <c r="D27" s="46">
        <v>0</v>
      </c>
      <c r="E27" s="46">
        <v>293770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293770</v>
      </c>
      <c r="P27" s="47">
        <f t="shared" si="1"/>
        <v>22.356925418569254</v>
      </c>
      <c r="Q27" s="9"/>
    </row>
    <row r="28" spans="1:17">
      <c r="A28" s="12"/>
      <c r="B28" s="25">
        <v>334.9</v>
      </c>
      <c r="C28" s="20" t="s">
        <v>118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99450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99450</v>
      </c>
      <c r="P28" s="47">
        <f t="shared" si="1"/>
        <v>7.5684931506849313</v>
      </c>
      <c r="Q28" s="9"/>
    </row>
    <row r="29" spans="1:17">
      <c r="A29" s="12"/>
      <c r="B29" s="25">
        <v>335.125</v>
      </c>
      <c r="C29" s="20" t="s">
        <v>174</v>
      </c>
      <c r="D29" s="46">
        <v>533542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533542</v>
      </c>
      <c r="P29" s="47">
        <f t="shared" si="1"/>
        <v>40.604414003044141</v>
      </c>
      <c r="Q29" s="9"/>
    </row>
    <row r="30" spans="1:17">
      <c r="A30" s="12"/>
      <c r="B30" s="25">
        <v>335.14</v>
      </c>
      <c r="C30" s="20" t="s">
        <v>120</v>
      </c>
      <c r="D30" s="46">
        <v>14881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14881</v>
      </c>
      <c r="P30" s="47">
        <f t="shared" si="1"/>
        <v>1.1324961948249619</v>
      </c>
      <c r="Q30" s="9"/>
    </row>
    <row r="31" spans="1:17">
      <c r="A31" s="12"/>
      <c r="B31" s="25">
        <v>335.15</v>
      </c>
      <c r="C31" s="20" t="s">
        <v>121</v>
      </c>
      <c r="D31" s="46">
        <v>8237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8237</v>
      </c>
      <c r="P31" s="47">
        <f t="shared" si="1"/>
        <v>0.62686453576864531</v>
      </c>
      <c r="Q31" s="9"/>
    </row>
    <row r="32" spans="1:17">
      <c r="A32" s="12"/>
      <c r="B32" s="25">
        <v>335.18</v>
      </c>
      <c r="C32" s="20" t="s">
        <v>175</v>
      </c>
      <c r="D32" s="46">
        <v>827486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827486</v>
      </c>
      <c r="P32" s="47">
        <f t="shared" si="1"/>
        <v>62.974581430745815</v>
      </c>
      <c r="Q32" s="9"/>
    </row>
    <row r="33" spans="1:17">
      <c r="A33" s="12"/>
      <c r="B33" s="25">
        <v>335.23</v>
      </c>
      <c r="C33" s="20" t="s">
        <v>153</v>
      </c>
      <c r="D33" s="46">
        <v>4418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4418</v>
      </c>
      <c r="P33" s="47">
        <f t="shared" si="1"/>
        <v>0.33622526636225264</v>
      </c>
      <c r="Q33" s="9"/>
    </row>
    <row r="34" spans="1:17">
      <c r="A34" s="12"/>
      <c r="B34" s="25">
        <v>335.48</v>
      </c>
      <c r="C34" s="20" t="s">
        <v>41</v>
      </c>
      <c r="D34" s="46">
        <v>0</v>
      </c>
      <c r="E34" s="46">
        <v>7555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0" si="7">SUM(D34:N34)</f>
        <v>7555</v>
      </c>
      <c r="P34" s="47">
        <f t="shared" si="1"/>
        <v>0.57496194824961944</v>
      </c>
      <c r="Q34" s="9"/>
    </row>
    <row r="35" spans="1:17">
      <c r="A35" s="12"/>
      <c r="B35" s="25">
        <v>335.9</v>
      </c>
      <c r="C35" s="20" t="s">
        <v>161</v>
      </c>
      <c r="D35" s="46">
        <v>1115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1115</v>
      </c>
      <c r="P35" s="47">
        <f t="shared" si="1"/>
        <v>8.4855403348554029E-2</v>
      </c>
      <c r="Q35" s="9"/>
    </row>
    <row r="36" spans="1:17">
      <c r="A36" s="12"/>
      <c r="B36" s="25">
        <v>337.2</v>
      </c>
      <c r="C36" s="20" t="s">
        <v>42</v>
      </c>
      <c r="D36" s="46">
        <v>31805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31805</v>
      </c>
      <c r="P36" s="47">
        <f t="shared" si="1"/>
        <v>2.4204718417047184</v>
      </c>
      <c r="Q36" s="9"/>
    </row>
    <row r="37" spans="1:17">
      <c r="A37" s="12"/>
      <c r="B37" s="25">
        <v>337.4</v>
      </c>
      <c r="C37" s="20" t="s">
        <v>43</v>
      </c>
      <c r="D37" s="46">
        <v>60600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60600</v>
      </c>
      <c r="P37" s="47">
        <f t="shared" ref="P37:P61" si="8">(O37/P$63)</f>
        <v>4.6118721461187215</v>
      </c>
      <c r="Q37" s="9"/>
    </row>
    <row r="38" spans="1:17">
      <c r="A38" s="12"/>
      <c r="B38" s="25">
        <v>338</v>
      </c>
      <c r="C38" s="20" t="s">
        <v>46</v>
      </c>
      <c r="D38" s="46">
        <v>11840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11840</v>
      </c>
      <c r="P38" s="47">
        <f t="shared" si="8"/>
        <v>0.90106544901065444</v>
      </c>
      <c r="Q38" s="9"/>
    </row>
    <row r="39" spans="1:17">
      <c r="A39" s="12"/>
      <c r="B39" s="25">
        <v>339</v>
      </c>
      <c r="C39" s="20" t="s">
        <v>47</v>
      </c>
      <c r="D39" s="46">
        <v>741027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741027</v>
      </c>
      <c r="P39" s="47">
        <f t="shared" si="8"/>
        <v>56.394748858447485</v>
      </c>
      <c r="Q39" s="9"/>
    </row>
    <row r="40" spans="1:17" ht="15.75">
      <c r="A40" s="29" t="s">
        <v>52</v>
      </c>
      <c r="B40" s="30"/>
      <c r="C40" s="31"/>
      <c r="D40" s="32">
        <f t="shared" ref="D40:N40" si="9">SUM(D41:D49)</f>
        <v>2350321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8309347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 t="shared" si="7"/>
        <v>10659668</v>
      </c>
      <c r="P40" s="45">
        <f t="shared" si="8"/>
        <v>811.23805175038046</v>
      </c>
      <c r="Q40" s="10"/>
    </row>
    <row r="41" spans="1:17">
      <c r="A41" s="12"/>
      <c r="B41" s="25">
        <v>341.9</v>
      </c>
      <c r="C41" s="20" t="s">
        <v>123</v>
      </c>
      <c r="D41" s="46">
        <v>12056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9" si="10">SUM(D41:N41)</f>
        <v>12056</v>
      </c>
      <c r="P41" s="47">
        <f t="shared" si="8"/>
        <v>0.91750380517503805</v>
      </c>
      <c r="Q41" s="9"/>
    </row>
    <row r="42" spans="1:17">
      <c r="A42" s="12"/>
      <c r="B42" s="25">
        <v>342.1</v>
      </c>
      <c r="C42" s="20" t="s">
        <v>56</v>
      </c>
      <c r="D42" s="46">
        <v>1370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1370</v>
      </c>
      <c r="P42" s="47">
        <f t="shared" si="8"/>
        <v>0.10426179604261795</v>
      </c>
      <c r="Q42" s="9"/>
    </row>
    <row r="43" spans="1:17">
      <c r="A43" s="12"/>
      <c r="B43" s="25">
        <v>342.2</v>
      </c>
      <c r="C43" s="20" t="s">
        <v>57</v>
      </c>
      <c r="D43" s="46">
        <v>24789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24789</v>
      </c>
      <c r="P43" s="47">
        <f t="shared" si="8"/>
        <v>1.8865296803652969</v>
      </c>
      <c r="Q43" s="9"/>
    </row>
    <row r="44" spans="1:17">
      <c r="A44" s="12"/>
      <c r="B44" s="25">
        <v>343.3</v>
      </c>
      <c r="C44" s="20" t="s">
        <v>58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3105606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3105606</v>
      </c>
      <c r="P44" s="47">
        <f t="shared" si="8"/>
        <v>236.34748858447489</v>
      </c>
      <c r="Q44" s="9"/>
    </row>
    <row r="45" spans="1:17">
      <c r="A45" s="12"/>
      <c r="B45" s="25">
        <v>343.4</v>
      </c>
      <c r="C45" s="20" t="s">
        <v>59</v>
      </c>
      <c r="D45" s="46">
        <v>2222554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2222554</v>
      </c>
      <c r="P45" s="47">
        <f t="shared" si="8"/>
        <v>169.14414003044141</v>
      </c>
      <c r="Q45" s="9"/>
    </row>
    <row r="46" spans="1:17">
      <c r="A46" s="12"/>
      <c r="B46" s="25">
        <v>343.5</v>
      </c>
      <c r="C46" s="20" t="s">
        <v>60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4113812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4113812</v>
      </c>
      <c r="P46" s="47">
        <f t="shared" si="8"/>
        <v>313.07549467275493</v>
      </c>
      <c r="Q46" s="9"/>
    </row>
    <row r="47" spans="1:17">
      <c r="A47" s="12"/>
      <c r="B47" s="25">
        <v>343.9</v>
      </c>
      <c r="C47" s="20" t="s">
        <v>96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1089929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1089929</v>
      </c>
      <c r="P47" s="47">
        <f t="shared" si="8"/>
        <v>82.947412480974123</v>
      </c>
      <c r="Q47" s="9"/>
    </row>
    <row r="48" spans="1:17">
      <c r="A48" s="12"/>
      <c r="B48" s="25">
        <v>347.2</v>
      </c>
      <c r="C48" s="20" t="s">
        <v>61</v>
      </c>
      <c r="D48" s="46">
        <v>62316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62316</v>
      </c>
      <c r="P48" s="47">
        <f t="shared" si="8"/>
        <v>4.7424657534246579</v>
      </c>
      <c r="Q48" s="9"/>
    </row>
    <row r="49" spans="1:120">
      <c r="A49" s="12"/>
      <c r="B49" s="25">
        <v>347.4</v>
      </c>
      <c r="C49" s="20" t="s">
        <v>62</v>
      </c>
      <c r="D49" s="46">
        <v>27236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27236</v>
      </c>
      <c r="P49" s="47">
        <f t="shared" si="8"/>
        <v>2.0727549467275495</v>
      </c>
      <c r="Q49" s="9"/>
    </row>
    <row r="50" spans="1:120" ht="15.75">
      <c r="A50" s="29" t="s">
        <v>53</v>
      </c>
      <c r="B50" s="30"/>
      <c r="C50" s="31"/>
      <c r="D50" s="32">
        <f t="shared" ref="D50:N50" si="11">SUM(D51:D53)</f>
        <v>119194</v>
      </c>
      <c r="E50" s="32">
        <f t="shared" si="11"/>
        <v>0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si="11"/>
        <v>0</v>
      </c>
      <c r="O50" s="32">
        <f t="shared" ref="O50:O61" si="12">SUM(D50:N50)</f>
        <v>119194</v>
      </c>
      <c r="P50" s="45">
        <f t="shared" si="8"/>
        <v>9.0710806697108062</v>
      </c>
      <c r="Q50" s="10"/>
    </row>
    <row r="51" spans="1:120">
      <c r="A51" s="13"/>
      <c r="B51" s="39">
        <v>351.1</v>
      </c>
      <c r="C51" s="21" t="s">
        <v>98</v>
      </c>
      <c r="D51" s="46">
        <v>49988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49988</v>
      </c>
      <c r="P51" s="47">
        <f t="shared" si="8"/>
        <v>3.8042617960426179</v>
      </c>
      <c r="Q51" s="9"/>
    </row>
    <row r="52" spans="1:120">
      <c r="A52" s="13"/>
      <c r="B52" s="39">
        <v>354</v>
      </c>
      <c r="C52" s="21" t="s">
        <v>68</v>
      </c>
      <c r="D52" s="46">
        <v>68243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68243</v>
      </c>
      <c r="P52" s="47">
        <f t="shared" si="8"/>
        <v>5.1935312024353122</v>
      </c>
      <c r="Q52" s="9"/>
    </row>
    <row r="53" spans="1:120">
      <c r="A53" s="13"/>
      <c r="B53" s="39">
        <v>359</v>
      </c>
      <c r="C53" s="21" t="s">
        <v>69</v>
      </c>
      <c r="D53" s="46">
        <v>963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963</v>
      </c>
      <c r="P53" s="47">
        <f t="shared" si="8"/>
        <v>7.3287671232876717E-2</v>
      </c>
      <c r="Q53" s="9"/>
    </row>
    <row r="54" spans="1:120" ht="15.75">
      <c r="A54" s="29" t="s">
        <v>4</v>
      </c>
      <c r="B54" s="30"/>
      <c r="C54" s="31"/>
      <c r="D54" s="32">
        <f t="shared" ref="D54:N54" si="13">SUM(D55:D57)</f>
        <v>186199</v>
      </c>
      <c r="E54" s="32">
        <f t="shared" si="13"/>
        <v>15855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128199</v>
      </c>
      <c r="J54" s="32">
        <f t="shared" si="13"/>
        <v>162976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3"/>
        <v>0</v>
      </c>
      <c r="O54" s="32">
        <f t="shared" si="12"/>
        <v>493229</v>
      </c>
      <c r="P54" s="45">
        <f t="shared" si="8"/>
        <v>37.536453576864538</v>
      </c>
      <c r="Q54" s="10"/>
    </row>
    <row r="55" spans="1:120">
      <c r="A55" s="12"/>
      <c r="B55" s="25">
        <v>361.1</v>
      </c>
      <c r="C55" s="20" t="s">
        <v>70</v>
      </c>
      <c r="D55" s="46">
        <v>3001</v>
      </c>
      <c r="E55" s="46">
        <v>0</v>
      </c>
      <c r="F55" s="46">
        <v>0</v>
      </c>
      <c r="G55" s="46">
        <v>0</v>
      </c>
      <c r="H55" s="46">
        <v>0</v>
      </c>
      <c r="I55" s="46">
        <v>3068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6069</v>
      </c>
      <c r="P55" s="47">
        <f t="shared" si="8"/>
        <v>0.46187214611872146</v>
      </c>
      <c r="Q55" s="9"/>
    </row>
    <row r="56" spans="1:120">
      <c r="A56" s="12"/>
      <c r="B56" s="25">
        <v>365</v>
      </c>
      <c r="C56" s="20" t="s">
        <v>140</v>
      </c>
      <c r="D56" s="46">
        <v>16442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16442</v>
      </c>
      <c r="P56" s="47">
        <f t="shared" si="8"/>
        <v>1.2512937595129376</v>
      </c>
      <c r="Q56" s="9"/>
    </row>
    <row r="57" spans="1:120">
      <c r="A57" s="12"/>
      <c r="B57" s="25">
        <v>369.9</v>
      </c>
      <c r="C57" s="20" t="s">
        <v>75</v>
      </c>
      <c r="D57" s="46">
        <v>166756</v>
      </c>
      <c r="E57" s="46">
        <v>15855</v>
      </c>
      <c r="F57" s="46">
        <v>0</v>
      </c>
      <c r="G57" s="46">
        <v>0</v>
      </c>
      <c r="H57" s="46">
        <v>0</v>
      </c>
      <c r="I57" s="46">
        <v>125131</v>
      </c>
      <c r="J57" s="46">
        <v>162976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470718</v>
      </c>
      <c r="P57" s="47">
        <f t="shared" si="8"/>
        <v>35.823287671232876</v>
      </c>
      <c r="Q57" s="9"/>
    </row>
    <row r="58" spans="1:120" ht="15.75">
      <c r="A58" s="29" t="s">
        <v>54</v>
      </c>
      <c r="B58" s="30"/>
      <c r="C58" s="31"/>
      <c r="D58" s="32">
        <f t="shared" ref="D58:N58" si="14">SUM(D59:D60)</f>
        <v>565327</v>
      </c>
      <c r="E58" s="32">
        <f t="shared" si="14"/>
        <v>0</v>
      </c>
      <c r="F58" s="32">
        <f t="shared" si="14"/>
        <v>0</v>
      </c>
      <c r="G58" s="32">
        <f t="shared" si="14"/>
        <v>0</v>
      </c>
      <c r="H58" s="32">
        <f t="shared" si="14"/>
        <v>0</v>
      </c>
      <c r="I58" s="32">
        <f t="shared" si="14"/>
        <v>108500</v>
      </c>
      <c r="J58" s="32">
        <f t="shared" si="14"/>
        <v>0</v>
      </c>
      <c r="K58" s="32">
        <f t="shared" si="14"/>
        <v>0</v>
      </c>
      <c r="L58" s="32">
        <f t="shared" si="14"/>
        <v>0</v>
      </c>
      <c r="M58" s="32">
        <f t="shared" si="14"/>
        <v>0</v>
      </c>
      <c r="N58" s="32">
        <f t="shared" si="14"/>
        <v>0</v>
      </c>
      <c r="O58" s="32">
        <f t="shared" si="12"/>
        <v>673827</v>
      </c>
      <c r="P58" s="45">
        <f t="shared" si="8"/>
        <v>51.280593607305939</v>
      </c>
      <c r="Q58" s="9"/>
    </row>
    <row r="59" spans="1:120">
      <c r="A59" s="12"/>
      <c r="B59" s="25">
        <v>381</v>
      </c>
      <c r="C59" s="20" t="s">
        <v>76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108500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2"/>
        <v>108500</v>
      </c>
      <c r="P59" s="47">
        <f t="shared" si="8"/>
        <v>8.2572298325722979</v>
      </c>
      <c r="Q59" s="9"/>
    </row>
    <row r="60" spans="1:120" ht="15.75" thickBot="1">
      <c r="A60" s="12"/>
      <c r="B60" s="25">
        <v>382</v>
      </c>
      <c r="C60" s="20" t="s">
        <v>86</v>
      </c>
      <c r="D60" s="46">
        <v>565327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565327</v>
      </c>
      <c r="P60" s="47">
        <f t="shared" si="8"/>
        <v>43.023363774733639</v>
      </c>
      <c r="Q60" s="9"/>
    </row>
    <row r="61" spans="1:120" ht="16.5" thickBot="1">
      <c r="A61" s="14" t="s">
        <v>65</v>
      </c>
      <c r="B61" s="23"/>
      <c r="C61" s="22"/>
      <c r="D61" s="15">
        <f t="shared" ref="D61:N61" si="15">SUM(D5,D16,D25,D40,D50,D54,D58)</f>
        <v>12334297</v>
      </c>
      <c r="E61" s="15">
        <f t="shared" si="15"/>
        <v>2597244</v>
      </c>
      <c r="F61" s="15">
        <f t="shared" si="15"/>
        <v>0</v>
      </c>
      <c r="G61" s="15">
        <f t="shared" si="15"/>
        <v>0</v>
      </c>
      <c r="H61" s="15">
        <f t="shared" si="15"/>
        <v>0</v>
      </c>
      <c r="I61" s="15">
        <f t="shared" si="15"/>
        <v>8672035</v>
      </c>
      <c r="J61" s="15">
        <f t="shared" si="15"/>
        <v>162976</v>
      </c>
      <c r="K61" s="15">
        <f t="shared" si="15"/>
        <v>0</v>
      </c>
      <c r="L61" s="15">
        <f t="shared" si="15"/>
        <v>0</v>
      </c>
      <c r="M61" s="15">
        <f t="shared" si="15"/>
        <v>0</v>
      </c>
      <c r="N61" s="15">
        <f t="shared" si="15"/>
        <v>0</v>
      </c>
      <c r="O61" s="15">
        <f t="shared" si="12"/>
        <v>23766552</v>
      </c>
      <c r="P61" s="38">
        <f t="shared" si="8"/>
        <v>1808.7178082191781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48" t="s">
        <v>176</v>
      </c>
      <c r="N63" s="48"/>
      <c r="O63" s="48"/>
      <c r="P63" s="43">
        <v>13140</v>
      </c>
    </row>
    <row r="64" spans="1:120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1"/>
    </row>
    <row r="65" spans="1:16" ht="15.75" customHeight="1" thickBot="1">
      <c r="A65" s="52" t="s">
        <v>100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4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79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5489055</v>
      </c>
      <c r="E5" s="27">
        <f t="shared" si="0"/>
        <v>303604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1666585</v>
      </c>
      <c r="N5" s="28">
        <f>SUM(D5:M5)</f>
        <v>7459244</v>
      </c>
      <c r="O5" s="33">
        <f t="shared" ref="O5:O36" si="1">(N5/O$66)</f>
        <v>573.47920350580455</v>
      </c>
      <c r="P5" s="6"/>
    </row>
    <row r="6" spans="1:133">
      <c r="A6" s="12"/>
      <c r="B6" s="25">
        <v>311</v>
      </c>
      <c r="C6" s="20" t="s">
        <v>3</v>
      </c>
      <c r="D6" s="46">
        <v>3669527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1666585</v>
      </c>
      <c r="N6" s="46">
        <f>SUM(D6:M6)</f>
        <v>5336112</v>
      </c>
      <c r="O6" s="47">
        <f t="shared" si="1"/>
        <v>410.24925040362882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175418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175418</v>
      </c>
      <c r="O7" s="47">
        <f t="shared" si="1"/>
        <v>13.486430383639579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128186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128186</v>
      </c>
      <c r="O8" s="47">
        <f t="shared" si="1"/>
        <v>9.8551549165833787</v>
      </c>
      <c r="P8" s="9"/>
    </row>
    <row r="9" spans="1:133">
      <c r="A9" s="12"/>
      <c r="B9" s="25">
        <v>314.10000000000002</v>
      </c>
      <c r="C9" s="20" t="s">
        <v>13</v>
      </c>
      <c r="D9" s="46">
        <v>956775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956775</v>
      </c>
      <c r="O9" s="47">
        <f t="shared" si="1"/>
        <v>73.558468516952416</v>
      </c>
      <c r="P9" s="9"/>
    </row>
    <row r="10" spans="1:133">
      <c r="A10" s="12"/>
      <c r="B10" s="25">
        <v>314.3</v>
      </c>
      <c r="C10" s="20" t="s">
        <v>14</v>
      </c>
      <c r="D10" s="46">
        <v>269624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269624</v>
      </c>
      <c r="O10" s="47">
        <f t="shared" si="1"/>
        <v>20.729145844545243</v>
      </c>
      <c r="P10" s="9"/>
    </row>
    <row r="11" spans="1:133">
      <c r="A11" s="12"/>
      <c r="B11" s="25">
        <v>314.39999999999998</v>
      </c>
      <c r="C11" s="20" t="s">
        <v>15</v>
      </c>
      <c r="D11" s="46">
        <v>8453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8453</v>
      </c>
      <c r="O11" s="47">
        <f t="shared" si="1"/>
        <v>0.64988083339740144</v>
      </c>
      <c r="P11" s="9"/>
    </row>
    <row r="12" spans="1:133">
      <c r="A12" s="12"/>
      <c r="B12" s="25">
        <v>314.7</v>
      </c>
      <c r="C12" s="20" t="s">
        <v>16</v>
      </c>
      <c r="D12" s="46">
        <v>1280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1280</v>
      </c>
      <c r="O12" s="47">
        <f t="shared" si="1"/>
        <v>9.8408549242715457E-2</v>
      </c>
      <c r="P12" s="9"/>
    </row>
    <row r="13" spans="1:133">
      <c r="A13" s="12"/>
      <c r="B13" s="25">
        <v>314.8</v>
      </c>
      <c r="C13" s="20" t="s">
        <v>17</v>
      </c>
      <c r="D13" s="46">
        <v>10953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10953</v>
      </c>
      <c r="O13" s="47">
        <f t="shared" si="1"/>
        <v>0.84208503113708</v>
      </c>
      <c r="P13" s="9"/>
    </row>
    <row r="14" spans="1:133">
      <c r="A14" s="12"/>
      <c r="B14" s="25">
        <v>315</v>
      </c>
      <c r="C14" s="20" t="s">
        <v>116</v>
      </c>
      <c r="D14" s="46">
        <v>380999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380999</v>
      </c>
      <c r="O14" s="47">
        <f t="shared" si="1"/>
        <v>29.291842853847928</v>
      </c>
      <c r="P14" s="9"/>
    </row>
    <row r="15" spans="1:133">
      <c r="A15" s="12"/>
      <c r="B15" s="25">
        <v>316</v>
      </c>
      <c r="C15" s="20" t="s">
        <v>117</v>
      </c>
      <c r="D15" s="46">
        <v>191444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191444</v>
      </c>
      <c r="O15" s="47">
        <f t="shared" si="1"/>
        <v>14.718536172830015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SUM(D17:D24)</f>
        <v>1118399</v>
      </c>
      <c r="E16" s="32">
        <f t="shared" si="3"/>
        <v>1380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71985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1191764</v>
      </c>
      <c r="O16" s="45">
        <f t="shared" si="1"/>
        <v>91.624817406012141</v>
      </c>
      <c r="P16" s="10"/>
    </row>
    <row r="17" spans="1:16">
      <c r="A17" s="12"/>
      <c r="B17" s="25">
        <v>322</v>
      </c>
      <c r="C17" s="20" t="s">
        <v>0</v>
      </c>
      <c r="D17" s="46">
        <v>337467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337467</v>
      </c>
      <c r="O17" s="47">
        <f t="shared" si="1"/>
        <v>25.945029599446453</v>
      </c>
      <c r="P17" s="9"/>
    </row>
    <row r="18" spans="1:16">
      <c r="A18" s="12"/>
      <c r="B18" s="25">
        <v>323.10000000000002</v>
      </c>
      <c r="C18" s="20" t="s">
        <v>21</v>
      </c>
      <c r="D18" s="46">
        <v>653170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653170</v>
      </c>
      <c r="O18" s="47">
        <f t="shared" si="1"/>
        <v>50.216806335050357</v>
      </c>
      <c r="P18" s="9"/>
    </row>
    <row r="19" spans="1:16">
      <c r="A19" s="12"/>
      <c r="B19" s="25">
        <v>323.39999999999998</v>
      </c>
      <c r="C19" s="20" t="s">
        <v>22</v>
      </c>
      <c r="D19" s="46">
        <v>9999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9999</v>
      </c>
      <c r="O19" s="47">
        <f t="shared" si="1"/>
        <v>0.76873990927961866</v>
      </c>
      <c r="P19" s="9"/>
    </row>
    <row r="20" spans="1:16">
      <c r="A20" s="12"/>
      <c r="B20" s="25">
        <v>323.7</v>
      </c>
      <c r="C20" s="20" t="s">
        <v>23</v>
      </c>
      <c r="D20" s="46">
        <v>74790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74790</v>
      </c>
      <c r="O20" s="47">
        <f t="shared" si="1"/>
        <v>5.749980779580226</v>
      </c>
      <c r="P20" s="9"/>
    </row>
    <row r="21" spans="1:16">
      <c r="A21" s="12"/>
      <c r="B21" s="25">
        <v>324.11</v>
      </c>
      <c r="C21" s="20" t="s">
        <v>112</v>
      </c>
      <c r="D21" s="46">
        <v>28796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28796</v>
      </c>
      <c r="O21" s="47">
        <f t="shared" si="1"/>
        <v>2.2138848312447146</v>
      </c>
      <c r="P21" s="9"/>
    </row>
    <row r="22" spans="1:16">
      <c r="A22" s="12"/>
      <c r="B22" s="25">
        <v>324.20999999999998</v>
      </c>
      <c r="C22" s="20" t="s">
        <v>90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71985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71985</v>
      </c>
      <c r="O22" s="47">
        <f t="shared" si="1"/>
        <v>5.5343276697163066</v>
      </c>
      <c r="P22" s="9"/>
    </row>
    <row r="23" spans="1:16">
      <c r="A23" s="12"/>
      <c r="B23" s="25">
        <v>324.31</v>
      </c>
      <c r="C23" s="20" t="s">
        <v>102</v>
      </c>
      <c r="D23" s="46">
        <v>0</v>
      </c>
      <c r="E23" s="46">
        <v>1380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1380</v>
      </c>
      <c r="O23" s="47">
        <f t="shared" si="1"/>
        <v>0.10609671715230261</v>
      </c>
      <c r="P23" s="9"/>
    </row>
    <row r="24" spans="1:16">
      <c r="A24" s="12"/>
      <c r="B24" s="25">
        <v>329</v>
      </c>
      <c r="C24" s="20" t="s">
        <v>28</v>
      </c>
      <c r="D24" s="46">
        <v>14177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14177</v>
      </c>
      <c r="O24" s="47">
        <f t="shared" si="1"/>
        <v>1.0899515645421696</v>
      </c>
      <c r="P24" s="9"/>
    </row>
    <row r="25" spans="1:16" ht="15.75">
      <c r="A25" s="29" t="s">
        <v>30</v>
      </c>
      <c r="B25" s="30"/>
      <c r="C25" s="31"/>
      <c r="D25" s="32">
        <f t="shared" ref="D25:M25" si="5">SUM(D26:D42)</f>
        <v>3079635</v>
      </c>
      <c r="E25" s="32">
        <f t="shared" si="5"/>
        <v>120582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1129595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4329812</v>
      </c>
      <c r="O25" s="45">
        <f t="shared" si="1"/>
        <v>332.88321672945335</v>
      </c>
      <c r="P25" s="10"/>
    </row>
    <row r="26" spans="1:16">
      <c r="A26" s="12"/>
      <c r="B26" s="25">
        <v>331.2</v>
      </c>
      <c r="C26" s="20" t="s">
        <v>29</v>
      </c>
      <c r="D26" s="46">
        <v>597150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597150</v>
      </c>
      <c r="O26" s="47">
        <f t="shared" si="1"/>
        <v>45.909894672099639</v>
      </c>
      <c r="P26" s="9"/>
    </row>
    <row r="27" spans="1:16">
      <c r="A27" s="12"/>
      <c r="B27" s="25">
        <v>331.35</v>
      </c>
      <c r="C27" s="20" t="s">
        <v>91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399406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399406</v>
      </c>
      <c r="O27" s="47">
        <f t="shared" si="1"/>
        <v>30.707003920965633</v>
      </c>
      <c r="P27" s="9"/>
    </row>
    <row r="28" spans="1:16">
      <c r="A28" s="12"/>
      <c r="B28" s="25">
        <v>331.9</v>
      </c>
      <c r="C28" s="20" t="s">
        <v>92</v>
      </c>
      <c r="D28" s="46">
        <v>455154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455154</v>
      </c>
      <c r="O28" s="47">
        <f t="shared" si="1"/>
        <v>34.993003767202275</v>
      </c>
      <c r="P28" s="9"/>
    </row>
    <row r="29" spans="1:16">
      <c r="A29" s="12"/>
      <c r="B29" s="25">
        <v>334.39</v>
      </c>
      <c r="C29" s="20" t="s">
        <v>138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565934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6">SUM(D29:M29)</f>
        <v>565934</v>
      </c>
      <c r="O29" s="47">
        <f t="shared" si="1"/>
        <v>43.509956177442916</v>
      </c>
      <c r="P29" s="9"/>
    </row>
    <row r="30" spans="1:16">
      <c r="A30" s="12"/>
      <c r="B30" s="25">
        <v>334.5</v>
      </c>
      <c r="C30" s="20" t="s">
        <v>130</v>
      </c>
      <c r="D30" s="46">
        <v>0</v>
      </c>
      <c r="E30" s="46">
        <v>115153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115153</v>
      </c>
      <c r="O30" s="47">
        <f t="shared" si="1"/>
        <v>8.8531559929268848</v>
      </c>
      <c r="P30" s="9"/>
    </row>
    <row r="31" spans="1:16">
      <c r="A31" s="12"/>
      <c r="B31" s="25">
        <v>335.12</v>
      </c>
      <c r="C31" s="20" t="s">
        <v>119</v>
      </c>
      <c r="D31" s="46">
        <v>461877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461877</v>
      </c>
      <c r="O31" s="47">
        <f t="shared" si="1"/>
        <v>35.509879295763817</v>
      </c>
      <c r="P31" s="9"/>
    </row>
    <row r="32" spans="1:16">
      <c r="A32" s="12"/>
      <c r="B32" s="25">
        <v>335.14</v>
      </c>
      <c r="C32" s="20" t="s">
        <v>120</v>
      </c>
      <c r="D32" s="46">
        <v>14555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14555</v>
      </c>
      <c r="O32" s="47">
        <f t="shared" si="1"/>
        <v>1.1190128392404091</v>
      </c>
      <c r="P32" s="9"/>
    </row>
    <row r="33" spans="1:16">
      <c r="A33" s="12"/>
      <c r="B33" s="25">
        <v>335.15</v>
      </c>
      <c r="C33" s="20" t="s">
        <v>121</v>
      </c>
      <c r="D33" s="46">
        <v>8192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8192</v>
      </c>
      <c r="O33" s="47">
        <f t="shared" si="1"/>
        <v>0.62981471515337895</v>
      </c>
      <c r="P33" s="9"/>
    </row>
    <row r="34" spans="1:16">
      <c r="A34" s="12"/>
      <c r="B34" s="25">
        <v>335.18</v>
      </c>
      <c r="C34" s="20" t="s">
        <v>122</v>
      </c>
      <c r="D34" s="46">
        <v>713178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713178</v>
      </c>
      <c r="O34" s="47">
        <f t="shared" si="1"/>
        <v>54.830322134235409</v>
      </c>
      <c r="P34" s="9"/>
    </row>
    <row r="35" spans="1:16">
      <c r="A35" s="12"/>
      <c r="B35" s="25">
        <v>335.23</v>
      </c>
      <c r="C35" s="20" t="s">
        <v>153</v>
      </c>
      <c r="D35" s="46">
        <v>4669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4669</v>
      </c>
      <c r="O35" s="47">
        <f t="shared" si="1"/>
        <v>0.35896055969862384</v>
      </c>
      <c r="P35" s="9"/>
    </row>
    <row r="36" spans="1:16">
      <c r="A36" s="12"/>
      <c r="B36" s="25">
        <v>335.49</v>
      </c>
      <c r="C36" s="20" t="s">
        <v>41</v>
      </c>
      <c r="D36" s="46">
        <v>0</v>
      </c>
      <c r="E36" s="46">
        <v>5429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5429</v>
      </c>
      <c r="O36" s="47">
        <f t="shared" si="1"/>
        <v>0.41739063581148611</v>
      </c>
      <c r="P36" s="9"/>
    </row>
    <row r="37" spans="1:16">
      <c r="A37" s="12"/>
      <c r="B37" s="25">
        <v>335.9</v>
      </c>
      <c r="C37" s="20" t="s">
        <v>161</v>
      </c>
      <c r="D37" s="46">
        <v>607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607</v>
      </c>
      <c r="O37" s="47">
        <f t="shared" ref="O37:O64" si="7">(N37/O$66)</f>
        <v>4.6667179211193975E-2</v>
      </c>
      <c r="P37" s="9"/>
    </row>
    <row r="38" spans="1:16">
      <c r="A38" s="12"/>
      <c r="B38" s="25">
        <v>337.2</v>
      </c>
      <c r="C38" s="20" t="s">
        <v>42</v>
      </c>
      <c r="D38" s="46">
        <v>21173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8">SUM(D38:M38)</f>
        <v>21173</v>
      </c>
      <c r="O38" s="47">
        <f t="shared" si="7"/>
        <v>1.6278157914968863</v>
      </c>
      <c r="P38" s="9"/>
    </row>
    <row r="39" spans="1:16">
      <c r="A39" s="12"/>
      <c r="B39" s="25">
        <v>337.3</v>
      </c>
      <c r="C39" s="20" t="s">
        <v>93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164255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164255</v>
      </c>
      <c r="O39" s="47">
        <f t="shared" si="7"/>
        <v>12.628200199892365</v>
      </c>
      <c r="P39" s="9"/>
    </row>
    <row r="40" spans="1:16">
      <c r="A40" s="12"/>
      <c r="B40" s="25">
        <v>337.4</v>
      </c>
      <c r="C40" s="20" t="s">
        <v>43</v>
      </c>
      <c r="D40" s="46">
        <v>60600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60600</v>
      </c>
      <c r="O40" s="47">
        <f t="shared" si="7"/>
        <v>4.6590297532098104</v>
      </c>
      <c r="P40" s="9"/>
    </row>
    <row r="41" spans="1:16">
      <c r="A41" s="12"/>
      <c r="B41" s="25">
        <v>338</v>
      </c>
      <c r="C41" s="20" t="s">
        <v>46</v>
      </c>
      <c r="D41" s="46">
        <v>15474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15474</v>
      </c>
      <c r="O41" s="47">
        <f t="shared" si="7"/>
        <v>1.1896671023295149</v>
      </c>
      <c r="P41" s="9"/>
    </row>
    <row r="42" spans="1:16">
      <c r="A42" s="12"/>
      <c r="B42" s="25">
        <v>339</v>
      </c>
      <c r="C42" s="20" t="s">
        <v>47</v>
      </c>
      <c r="D42" s="46">
        <v>727006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727006</v>
      </c>
      <c r="O42" s="47">
        <f t="shared" si="7"/>
        <v>55.89344199277312</v>
      </c>
      <c r="P42" s="9"/>
    </row>
    <row r="43" spans="1:16" ht="15.75">
      <c r="A43" s="29" t="s">
        <v>52</v>
      </c>
      <c r="B43" s="30"/>
      <c r="C43" s="31"/>
      <c r="D43" s="32">
        <f t="shared" ref="D43:M43" si="9">SUM(D44:D53)</f>
        <v>2364226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8112893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8"/>
        <v>10477119</v>
      </c>
      <c r="O43" s="45">
        <f t="shared" si="7"/>
        <v>805.49850080725764</v>
      </c>
      <c r="P43" s="10"/>
    </row>
    <row r="44" spans="1:16">
      <c r="A44" s="12"/>
      <c r="B44" s="25">
        <v>341.9</v>
      </c>
      <c r="C44" s="20" t="s">
        <v>123</v>
      </c>
      <c r="D44" s="46">
        <v>13250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3" si="10">SUM(D44:M44)</f>
        <v>13250</v>
      </c>
      <c r="O44" s="47">
        <f t="shared" si="7"/>
        <v>1.0186822480202968</v>
      </c>
      <c r="P44" s="9"/>
    </row>
    <row r="45" spans="1:16">
      <c r="A45" s="12"/>
      <c r="B45" s="25">
        <v>342.1</v>
      </c>
      <c r="C45" s="20" t="s">
        <v>56</v>
      </c>
      <c r="D45" s="46">
        <v>7225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7225</v>
      </c>
      <c r="O45" s="47">
        <f t="shared" si="7"/>
        <v>0.55547013146767121</v>
      </c>
      <c r="P45" s="9"/>
    </row>
    <row r="46" spans="1:16">
      <c r="A46" s="12"/>
      <c r="B46" s="25">
        <v>342.2</v>
      </c>
      <c r="C46" s="20" t="s">
        <v>57</v>
      </c>
      <c r="D46" s="46">
        <v>29251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29251</v>
      </c>
      <c r="O46" s="47">
        <f t="shared" si="7"/>
        <v>2.2488659952333361</v>
      </c>
      <c r="P46" s="9"/>
    </row>
    <row r="47" spans="1:16">
      <c r="A47" s="12"/>
      <c r="B47" s="25">
        <v>343.3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3001807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3001807</v>
      </c>
      <c r="O47" s="47">
        <f t="shared" si="7"/>
        <v>230.78396248174059</v>
      </c>
      <c r="P47" s="9"/>
    </row>
    <row r="48" spans="1:16">
      <c r="A48" s="12"/>
      <c r="B48" s="25">
        <v>343.4</v>
      </c>
      <c r="C48" s="20" t="s">
        <v>59</v>
      </c>
      <c r="D48" s="46">
        <v>2243423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2243423</v>
      </c>
      <c r="O48" s="47">
        <f t="shared" si="7"/>
        <v>172.47812716229723</v>
      </c>
      <c r="P48" s="9"/>
    </row>
    <row r="49" spans="1:119">
      <c r="A49" s="12"/>
      <c r="B49" s="25">
        <v>343.5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4042639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4042639</v>
      </c>
      <c r="O49" s="47">
        <f t="shared" si="7"/>
        <v>310.80487429845471</v>
      </c>
      <c r="P49" s="9"/>
    </row>
    <row r="50" spans="1:119">
      <c r="A50" s="12"/>
      <c r="B50" s="25">
        <v>343.9</v>
      </c>
      <c r="C50" s="20" t="s">
        <v>96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1068447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1068447</v>
      </c>
      <c r="O50" s="47">
        <f t="shared" si="7"/>
        <v>82.143999384946568</v>
      </c>
      <c r="P50" s="9"/>
    </row>
    <row r="51" spans="1:119">
      <c r="A51" s="12"/>
      <c r="B51" s="25">
        <v>347.2</v>
      </c>
      <c r="C51" s="20" t="s">
        <v>61</v>
      </c>
      <c r="D51" s="46">
        <v>43809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43809</v>
      </c>
      <c r="O51" s="47">
        <f t="shared" si="7"/>
        <v>3.3681094795110327</v>
      </c>
      <c r="P51" s="9"/>
    </row>
    <row r="52" spans="1:119">
      <c r="A52" s="12"/>
      <c r="B52" s="25">
        <v>347.4</v>
      </c>
      <c r="C52" s="20" t="s">
        <v>62</v>
      </c>
      <c r="D52" s="46">
        <v>15301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15301</v>
      </c>
      <c r="O52" s="47">
        <f t="shared" si="7"/>
        <v>1.1763665718459291</v>
      </c>
      <c r="P52" s="9"/>
    </row>
    <row r="53" spans="1:119">
      <c r="A53" s="12"/>
      <c r="B53" s="25">
        <v>347.5</v>
      </c>
      <c r="C53" s="20" t="s">
        <v>63</v>
      </c>
      <c r="D53" s="46">
        <v>11967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11967</v>
      </c>
      <c r="O53" s="47">
        <f t="shared" si="7"/>
        <v>0.92004305374029371</v>
      </c>
      <c r="P53" s="9"/>
    </row>
    <row r="54" spans="1:119" ht="15.75">
      <c r="A54" s="29" t="s">
        <v>53</v>
      </c>
      <c r="B54" s="30"/>
      <c r="C54" s="31"/>
      <c r="D54" s="32">
        <f t="shared" ref="D54:M54" si="11">SUM(D55:D57)</f>
        <v>88699</v>
      </c>
      <c r="E54" s="32">
        <f t="shared" si="11"/>
        <v>0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ref="N54:N64" si="12">SUM(D54:M54)</f>
        <v>88699</v>
      </c>
      <c r="O54" s="45">
        <f t="shared" si="7"/>
        <v>6.8193280541247017</v>
      </c>
      <c r="P54" s="10"/>
    </row>
    <row r="55" spans="1:119">
      <c r="A55" s="13"/>
      <c r="B55" s="39">
        <v>351.1</v>
      </c>
      <c r="C55" s="21" t="s">
        <v>98</v>
      </c>
      <c r="D55" s="46">
        <v>36883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36883</v>
      </c>
      <c r="O55" s="47">
        <f t="shared" si="7"/>
        <v>2.8356269700930268</v>
      </c>
      <c r="P55" s="9"/>
    </row>
    <row r="56" spans="1:119">
      <c r="A56" s="13"/>
      <c r="B56" s="39">
        <v>354</v>
      </c>
      <c r="C56" s="21" t="s">
        <v>68</v>
      </c>
      <c r="D56" s="46">
        <v>43776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43776</v>
      </c>
      <c r="O56" s="47">
        <f t="shared" si="7"/>
        <v>3.3655723841008687</v>
      </c>
      <c r="P56" s="9"/>
    </row>
    <row r="57" spans="1:119">
      <c r="A57" s="13"/>
      <c r="B57" s="39">
        <v>359</v>
      </c>
      <c r="C57" s="21" t="s">
        <v>69</v>
      </c>
      <c r="D57" s="46">
        <v>8040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8040</v>
      </c>
      <c r="O57" s="47">
        <f t="shared" si="7"/>
        <v>0.61812869993080644</v>
      </c>
      <c r="P57" s="9"/>
    </row>
    <row r="58" spans="1:119" ht="15.75">
      <c r="A58" s="29" t="s">
        <v>4</v>
      </c>
      <c r="B58" s="30"/>
      <c r="C58" s="31"/>
      <c r="D58" s="32">
        <f t="shared" ref="D58:M58" si="13">SUM(D59:D61)</f>
        <v>178888</v>
      </c>
      <c r="E58" s="32">
        <f t="shared" si="13"/>
        <v>0</v>
      </c>
      <c r="F58" s="32">
        <f t="shared" si="13"/>
        <v>0</v>
      </c>
      <c r="G58" s="32">
        <f t="shared" si="13"/>
        <v>0</v>
      </c>
      <c r="H58" s="32">
        <f t="shared" si="13"/>
        <v>0</v>
      </c>
      <c r="I58" s="32">
        <f t="shared" si="13"/>
        <v>17139</v>
      </c>
      <c r="J58" s="32">
        <f t="shared" si="13"/>
        <v>137584</v>
      </c>
      <c r="K58" s="32">
        <f t="shared" si="13"/>
        <v>0</v>
      </c>
      <c r="L58" s="32">
        <f t="shared" si="13"/>
        <v>14331</v>
      </c>
      <c r="M58" s="32">
        <f t="shared" si="13"/>
        <v>0</v>
      </c>
      <c r="N58" s="32">
        <f t="shared" si="12"/>
        <v>347942</v>
      </c>
      <c r="O58" s="45">
        <f t="shared" si="7"/>
        <v>26.750365187975707</v>
      </c>
      <c r="P58" s="10"/>
    </row>
    <row r="59" spans="1:119">
      <c r="A59" s="12"/>
      <c r="B59" s="25">
        <v>361.1</v>
      </c>
      <c r="C59" s="20" t="s">
        <v>70</v>
      </c>
      <c r="D59" s="46">
        <v>6543</v>
      </c>
      <c r="E59" s="46">
        <v>0</v>
      </c>
      <c r="F59" s="46">
        <v>0</v>
      </c>
      <c r="G59" s="46">
        <v>0</v>
      </c>
      <c r="H59" s="46">
        <v>0</v>
      </c>
      <c r="I59" s="46">
        <v>4418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10961</v>
      </c>
      <c r="O59" s="47">
        <f t="shared" si="7"/>
        <v>0.84270008456984702</v>
      </c>
      <c r="P59" s="9"/>
    </row>
    <row r="60" spans="1:119">
      <c r="A60" s="12"/>
      <c r="B60" s="25">
        <v>365</v>
      </c>
      <c r="C60" s="20" t="s">
        <v>140</v>
      </c>
      <c r="D60" s="46">
        <v>108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108</v>
      </c>
      <c r="O60" s="47">
        <f t="shared" si="7"/>
        <v>8.3032213423541168E-3</v>
      </c>
      <c r="P60" s="9"/>
    </row>
    <row r="61" spans="1:119">
      <c r="A61" s="12"/>
      <c r="B61" s="25">
        <v>369.9</v>
      </c>
      <c r="C61" s="20" t="s">
        <v>75</v>
      </c>
      <c r="D61" s="46">
        <v>172237</v>
      </c>
      <c r="E61" s="46">
        <v>0</v>
      </c>
      <c r="F61" s="46">
        <v>0</v>
      </c>
      <c r="G61" s="46">
        <v>0</v>
      </c>
      <c r="H61" s="46">
        <v>0</v>
      </c>
      <c r="I61" s="46">
        <v>12721</v>
      </c>
      <c r="J61" s="46">
        <v>137584</v>
      </c>
      <c r="K61" s="46">
        <v>0</v>
      </c>
      <c r="L61" s="46">
        <v>14331</v>
      </c>
      <c r="M61" s="46">
        <v>0</v>
      </c>
      <c r="N61" s="46">
        <f t="shared" si="12"/>
        <v>336873</v>
      </c>
      <c r="O61" s="47">
        <f t="shared" si="7"/>
        <v>25.899361882063506</v>
      </c>
      <c r="P61" s="9"/>
    </row>
    <row r="62" spans="1:119" ht="15.75">
      <c r="A62" s="29" t="s">
        <v>54</v>
      </c>
      <c r="B62" s="30"/>
      <c r="C62" s="31"/>
      <c r="D62" s="32">
        <f t="shared" ref="D62:M62" si="14">SUM(D63:D63)</f>
        <v>575858</v>
      </c>
      <c r="E62" s="32">
        <f t="shared" si="14"/>
        <v>0</v>
      </c>
      <c r="F62" s="32">
        <f t="shared" si="14"/>
        <v>0</v>
      </c>
      <c r="G62" s="32">
        <f t="shared" si="14"/>
        <v>0</v>
      </c>
      <c r="H62" s="32">
        <f t="shared" si="14"/>
        <v>0</v>
      </c>
      <c r="I62" s="32">
        <f t="shared" si="14"/>
        <v>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 t="shared" si="12"/>
        <v>575858</v>
      </c>
      <c r="O62" s="45">
        <f t="shared" si="7"/>
        <v>44.272929960790343</v>
      </c>
      <c r="P62" s="9"/>
    </row>
    <row r="63" spans="1:119" ht="15.75" thickBot="1">
      <c r="A63" s="12"/>
      <c r="B63" s="25">
        <v>382</v>
      </c>
      <c r="C63" s="20" t="s">
        <v>86</v>
      </c>
      <c r="D63" s="46">
        <v>575858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575858</v>
      </c>
      <c r="O63" s="47">
        <f t="shared" si="7"/>
        <v>44.272929960790343</v>
      </c>
      <c r="P63" s="9"/>
    </row>
    <row r="64" spans="1:119" ht="16.5" thickBot="1">
      <c r="A64" s="14" t="s">
        <v>65</v>
      </c>
      <c r="B64" s="23"/>
      <c r="C64" s="22"/>
      <c r="D64" s="15">
        <f t="shared" ref="D64:M64" si="15">SUM(D5,D16,D25,D43,D54,D58,D62)</f>
        <v>12894760</v>
      </c>
      <c r="E64" s="15">
        <f t="shared" si="15"/>
        <v>425566</v>
      </c>
      <c r="F64" s="15">
        <f t="shared" si="15"/>
        <v>0</v>
      </c>
      <c r="G64" s="15">
        <f t="shared" si="15"/>
        <v>0</v>
      </c>
      <c r="H64" s="15">
        <f t="shared" si="15"/>
        <v>0</v>
      </c>
      <c r="I64" s="15">
        <f t="shared" si="15"/>
        <v>9331612</v>
      </c>
      <c r="J64" s="15">
        <f t="shared" si="15"/>
        <v>137584</v>
      </c>
      <c r="K64" s="15">
        <f t="shared" si="15"/>
        <v>0</v>
      </c>
      <c r="L64" s="15">
        <f t="shared" si="15"/>
        <v>14331</v>
      </c>
      <c r="M64" s="15">
        <f t="shared" si="15"/>
        <v>1666585</v>
      </c>
      <c r="N64" s="15">
        <f t="shared" si="12"/>
        <v>24470438</v>
      </c>
      <c r="O64" s="38">
        <f t="shared" si="7"/>
        <v>1881.3283616514184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162</v>
      </c>
      <c r="M66" s="48"/>
      <c r="N66" s="48"/>
      <c r="O66" s="43">
        <v>13007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100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79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5340892</v>
      </c>
      <c r="E5" s="27">
        <f t="shared" si="0"/>
        <v>384669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1534641</v>
      </c>
      <c r="N5" s="28">
        <f>SUM(D5:M5)</f>
        <v>7260202</v>
      </c>
      <c r="O5" s="33">
        <f t="shared" ref="O5:O36" si="1">(N5/O$68)</f>
        <v>566.36258678524064</v>
      </c>
      <c r="P5" s="6"/>
    </row>
    <row r="6" spans="1:133">
      <c r="A6" s="12"/>
      <c r="B6" s="25">
        <v>311</v>
      </c>
      <c r="C6" s="20" t="s">
        <v>3</v>
      </c>
      <c r="D6" s="46">
        <v>3514933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1534641</v>
      </c>
      <c r="N6" s="46">
        <f>SUM(D6:M6)</f>
        <v>5049574</v>
      </c>
      <c r="O6" s="47">
        <f t="shared" si="1"/>
        <v>393.91325376394417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222454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222454</v>
      </c>
      <c r="O7" s="47">
        <f t="shared" si="1"/>
        <v>17.353459708245573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162215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162215</v>
      </c>
      <c r="O8" s="47">
        <f t="shared" si="1"/>
        <v>12.65426320305796</v>
      </c>
      <c r="P8" s="9"/>
    </row>
    <row r="9" spans="1:133">
      <c r="A9" s="12"/>
      <c r="B9" s="25">
        <v>314.10000000000002</v>
      </c>
      <c r="C9" s="20" t="s">
        <v>13</v>
      </c>
      <c r="D9" s="46">
        <v>984557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984557</v>
      </c>
      <c r="O9" s="47">
        <f t="shared" si="1"/>
        <v>76.804508932053977</v>
      </c>
      <c r="P9" s="9"/>
    </row>
    <row r="10" spans="1:133">
      <c r="A10" s="12"/>
      <c r="B10" s="25">
        <v>314.3</v>
      </c>
      <c r="C10" s="20" t="s">
        <v>14</v>
      </c>
      <c r="D10" s="46">
        <v>248640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248640</v>
      </c>
      <c r="O10" s="47">
        <f t="shared" si="1"/>
        <v>19.396208752632809</v>
      </c>
      <c r="P10" s="9"/>
    </row>
    <row r="11" spans="1:133">
      <c r="A11" s="12"/>
      <c r="B11" s="25">
        <v>314.39999999999998</v>
      </c>
      <c r="C11" s="20" t="s">
        <v>15</v>
      </c>
      <c r="D11" s="46">
        <v>10871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10871</v>
      </c>
      <c r="O11" s="47">
        <f t="shared" si="1"/>
        <v>0.84803806849208208</v>
      </c>
      <c r="P11" s="9"/>
    </row>
    <row r="12" spans="1:133">
      <c r="A12" s="12"/>
      <c r="B12" s="25">
        <v>314.7</v>
      </c>
      <c r="C12" s="20" t="s">
        <v>16</v>
      </c>
      <c r="D12" s="46">
        <v>2508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2508</v>
      </c>
      <c r="O12" s="47">
        <f t="shared" si="1"/>
        <v>0.19564708635619002</v>
      </c>
      <c r="P12" s="9"/>
    </row>
    <row r="13" spans="1:133">
      <c r="A13" s="12"/>
      <c r="B13" s="25">
        <v>314.8</v>
      </c>
      <c r="C13" s="20" t="s">
        <v>17</v>
      </c>
      <c r="D13" s="46">
        <v>12396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12396</v>
      </c>
      <c r="O13" s="47">
        <f t="shared" si="1"/>
        <v>0.96700210624853733</v>
      </c>
      <c r="P13" s="9"/>
    </row>
    <row r="14" spans="1:133">
      <c r="A14" s="12"/>
      <c r="B14" s="25">
        <v>315</v>
      </c>
      <c r="C14" s="20" t="s">
        <v>116</v>
      </c>
      <c r="D14" s="46">
        <v>394341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394341</v>
      </c>
      <c r="O14" s="47">
        <f t="shared" si="1"/>
        <v>30.762227942897262</v>
      </c>
      <c r="P14" s="9"/>
    </row>
    <row r="15" spans="1:133">
      <c r="A15" s="12"/>
      <c r="B15" s="25">
        <v>316</v>
      </c>
      <c r="C15" s="20" t="s">
        <v>117</v>
      </c>
      <c r="D15" s="46">
        <v>172646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172646</v>
      </c>
      <c r="O15" s="47">
        <f t="shared" si="1"/>
        <v>13.467977221312115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SUM(D17:D21)</f>
        <v>945571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5" si="4">SUM(D16:M16)</f>
        <v>945571</v>
      </c>
      <c r="O16" s="45">
        <f t="shared" si="1"/>
        <v>73.763242062563378</v>
      </c>
      <c r="P16" s="10"/>
    </row>
    <row r="17" spans="1:16">
      <c r="A17" s="12"/>
      <c r="B17" s="25">
        <v>322</v>
      </c>
      <c r="C17" s="20" t="s">
        <v>0</v>
      </c>
      <c r="D17" s="46">
        <v>158751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158751</v>
      </c>
      <c r="O17" s="47">
        <f t="shared" si="1"/>
        <v>12.384039316639363</v>
      </c>
      <c r="P17" s="9"/>
    </row>
    <row r="18" spans="1:16">
      <c r="A18" s="12"/>
      <c r="B18" s="25">
        <v>323.10000000000002</v>
      </c>
      <c r="C18" s="20" t="s">
        <v>21</v>
      </c>
      <c r="D18" s="46">
        <v>696678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696678</v>
      </c>
      <c r="O18" s="47">
        <f t="shared" si="1"/>
        <v>54.347296981043762</v>
      </c>
      <c r="P18" s="9"/>
    </row>
    <row r="19" spans="1:16">
      <c r="A19" s="12"/>
      <c r="B19" s="25">
        <v>323.39999999999998</v>
      </c>
      <c r="C19" s="20" t="s">
        <v>22</v>
      </c>
      <c r="D19" s="46">
        <v>10764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10764</v>
      </c>
      <c r="O19" s="47">
        <f t="shared" si="1"/>
        <v>0.8396910835478586</v>
      </c>
      <c r="P19" s="9"/>
    </row>
    <row r="20" spans="1:16">
      <c r="A20" s="12"/>
      <c r="B20" s="25">
        <v>323.7</v>
      </c>
      <c r="C20" s="20" t="s">
        <v>23</v>
      </c>
      <c r="D20" s="46">
        <v>69046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69046</v>
      </c>
      <c r="O20" s="47">
        <f t="shared" si="1"/>
        <v>5.386223574381777</v>
      </c>
      <c r="P20" s="9"/>
    </row>
    <row r="21" spans="1:16">
      <c r="A21" s="12"/>
      <c r="B21" s="25">
        <v>329</v>
      </c>
      <c r="C21" s="20" t="s">
        <v>28</v>
      </c>
      <c r="D21" s="46">
        <v>10332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10332</v>
      </c>
      <c r="O21" s="47">
        <f t="shared" si="1"/>
        <v>0.80599110695062015</v>
      </c>
      <c r="P21" s="9"/>
    </row>
    <row r="22" spans="1:16" ht="15.75">
      <c r="A22" s="29" t="s">
        <v>30</v>
      </c>
      <c r="B22" s="30"/>
      <c r="C22" s="31"/>
      <c r="D22" s="32">
        <f t="shared" ref="D22:M22" si="5">SUM(D23:D38)</f>
        <v>2300493</v>
      </c>
      <c r="E22" s="32">
        <f t="shared" si="5"/>
        <v>49014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388090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2737597</v>
      </c>
      <c r="O22" s="45">
        <f t="shared" si="1"/>
        <v>213.55776581636633</v>
      </c>
      <c r="P22" s="10"/>
    </row>
    <row r="23" spans="1:16">
      <c r="A23" s="12"/>
      <c r="B23" s="25">
        <v>331.2</v>
      </c>
      <c r="C23" s="20" t="s">
        <v>29</v>
      </c>
      <c r="D23" s="46">
        <v>64897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64897</v>
      </c>
      <c r="O23" s="47">
        <f t="shared" si="1"/>
        <v>5.0625633824791327</v>
      </c>
      <c r="P23" s="9"/>
    </row>
    <row r="24" spans="1:16">
      <c r="A24" s="12"/>
      <c r="B24" s="25">
        <v>331.35</v>
      </c>
      <c r="C24" s="20" t="s">
        <v>91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23400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23400</v>
      </c>
      <c r="O24" s="47">
        <f t="shared" si="1"/>
        <v>1.8254153990170841</v>
      </c>
      <c r="P24" s="9"/>
    </row>
    <row r="25" spans="1:16">
      <c r="A25" s="12"/>
      <c r="B25" s="25">
        <v>331.5</v>
      </c>
      <c r="C25" s="20" t="s">
        <v>103</v>
      </c>
      <c r="D25" s="46">
        <v>174651</v>
      </c>
      <c r="E25" s="46">
        <v>9318</v>
      </c>
      <c r="F25" s="46">
        <v>0</v>
      </c>
      <c r="G25" s="46">
        <v>0</v>
      </c>
      <c r="H25" s="46">
        <v>0</v>
      </c>
      <c r="I25" s="46">
        <v>1990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185959</v>
      </c>
      <c r="O25" s="47">
        <f t="shared" si="1"/>
        <v>14.506513768624698</v>
      </c>
      <c r="P25" s="9"/>
    </row>
    <row r="26" spans="1:16">
      <c r="A26" s="12"/>
      <c r="B26" s="25">
        <v>334.39</v>
      </c>
      <c r="C26" s="20" t="s">
        <v>138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272025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272025</v>
      </c>
      <c r="O26" s="47">
        <f t="shared" si="1"/>
        <v>21.220454013573601</v>
      </c>
      <c r="P26" s="9"/>
    </row>
    <row r="27" spans="1:16">
      <c r="A27" s="12"/>
      <c r="B27" s="25">
        <v>334.5</v>
      </c>
      <c r="C27" s="20" t="s">
        <v>130</v>
      </c>
      <c r="D27" s="46">
        <v>23837</v>
      </c>
      <c r="E27" s="46">
        <v>32312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56149</v>
      </c>
      <c r="O27" s="47">
        <f t="shared" si="1"/>
        <v>4.3801388563850532</v>
      </c>
      <c r="P27" s="9"/>
    </row>
    <row r="28" spans="1:16">
      <c r="A28" s="12"/>
      <c r="B28" s="25">
        <v>335.12</v>
      </c>
      <c r="C28" s="20" t="s">
        <v>119</v>
      </c>
      <c r="D28" s="46">
        <v>501709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501709</v>
      </c>
      <c r="O28" s="47">
        <f t="shared" si="1"/>
        <v>39.137920274592403</v>
      </c>
      <c r="P28" s="9"/>
    </row>
    <row r="29" spans="1:16">
      <c r="A29" s="12"/>
      <c r="B29" s="25">
        <v>335.14</v>
      </c>
      <c r="C29" s="20" t="s">
        <v>120</v>
      </c>
      <c r="D29" s="46">
        <v>15778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15778</v>
      </c>
      <c r="O29" s="47">
        <f t="shared" si="1"/>
        <v>1.2308292378500663</v>
      </c>
      <c r="P29" s="9"/>
    </row>
    <row r="30" spans="1:16">
      <c r="A30" s="12"/>
      <c r="B30" s="25">
        <v>335.15</v>
      </c>
      <c r="C30" s="20" t="s">
        <v>121</v>
      </c>
      <c r="D30" s="46">
        <v>7032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7032</v>
      </c>
      <c r="O30" s="47">
        <f t="shared" si="1"/>
        <v>0.54856073016615958</v>
      </c>
      <c r="P30" s="9"/>
    </row>
    <row r="31" spans="1:16">
      <c r="A31" s="12"/>
      <c r="B31" s="25">
        <v>335.18</v>
      </c>
      <c r="C31" s="20" t="s">
        <v>122</v>
      </c>
      <c r="D31" s="46">
        <v>792952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792952</v>
      </c>
      <c r="O31" s="47">
        <f t="shared" si="1"/>
        <v>61.857555191512596</v>
      </c>
      <c r="P31" s="9"/>
    </row>
    <row r="32" spans="1:16">
      <c r="A32" s="12"/>
      <c r="B32" s="25">
        <v>335.23</v>
      </c>
      <c r="C32" s="20" t="s">
        <v>153</v>
      </c>
      <c r="D32" s="46">
        <v>4870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4870</v>
      </c>
      <c r="O32" s="47">
        <f t="shared" si="1"/>
        <v>0.37990482876979481</v>
      </c>
      <c r="P32" s="9"/>
    </row>
    <row r="33" spans="1:16">
      <c r="A33" s="12"/>
      <c r="B33" s="25">
        <v>335.49</v>
      </c>
      <c r="C33" s="20" t="s">
        <v>41</v>
      </c>
      <c r="D33" s="46">
        <v>0</v>
      </c>
      <c r="E33" s="46">
        <v>7384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7384</v>
      </c>
      <c r="O33" s="47">
        <f t="shared" si="1"/>
        <v>0.5760199703565021</v>
      </c>
      <c r="P33" s="9"/>
    </row>
    <row r="34" spans="1:16">
      <c r="A34" s="12"/>
      <c r="B34" s="25">
        <v>337.2</v>
      </c>
      <c r="C34" s="20" t="s">
        <v>42</v>
      </c>
      <c r="D34" s="46">
        <v>33855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7">SUM(D34:M34)</f>
        <v>33855</v>
      </c>
      <c r="O34" s="47">
        <f t="shared" si="1"/>
        <v>2.6410016381933068</v>
      </c>
      <c r="P34" s="9"/>
    </row>
    <row r="35" spans="1:16">
      <c r="A35" s="12"/>
      <c r="B35" s="25">
        <v>337.3</v>
      </c>
      <c r="C35" s="20" t="s">
        <v>93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90675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90675</v>
      </c>
      <c r="O35" s="47">
        <f t="shared" si="1"/>
        <v>7.0734846711912009</v>
      </c>
      <c r="P35" s="9"/>
    </row>
    <row r="36" spans="1:16">
      <c r="A36" s="12"/>
      <c r="B36" s="25">
        <v>337.4</v>
      </c>
      <c r="C36" s="20" t="s">
        <v>43</v>
      </c>
      <c r="D36" s="46">
        <v>60000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60000</v>
      </c>
      <c r="O36" s="47">
        <f t="shared" si="1"/>
        <v>4.6805523051720099</v>
      </c>
      <c r="P36" s="9"/>
    </row>
    <row r="37" spans="1:16">
      <c r="A37" s="12"/>
      <c r="B37" s="25">
        <v>338</v>
      </c>
      <c r="C37" s="20" t="s">
        <v>46</v>
      </c>
      <c r="D37" s="46">
        <v>13387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13387</v>
      </c>
      <c r="O37" s="47">
        <f t="shared" ref="O37:O66" si="8">(N37/O$68)</f>
        <v>1.0443092284889617</v>
      </c>
      <c r="P37" s="9"/>
    </row>
    <row r="38" spans="1:16">
      <c r="A38" s="12"/>
      <c r="B38" s="25">
        <v>339</v>
      </c>
      <c r="C38" s="20" t="s">
        <v>47</v>
      </c>
      <c r="D38" s="46">
        <v>607525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607525</v>
      </c>
      <c r="O38" s="47">
        <f t="shared" si="8"/>
        <v>47.392542319993758</v>
      </c>
      <c r="P38" s="9"/>
    </row>
    <row r="39" spans="1:16" ht="15.75">
      <c r="A39" s="29" t="s">
        <v>52</v>
      </c>
      <c r="B39" s="30"/>
      <c r="C39" s="31"/>
      <c r="D39" s="32">
        <f t="shared" ref="D39:M39" si="9">SUM(D40:D50)</f>
        <v>2263345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6811893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7"/>
        <v>9075238</v>
      </c>
      <c r="O39" s="45">
        <f t="shared" si="8"/>
        <v>707.95210234807712</v>
      </c>
      <c r="P39" s="10"/>
    </row>
    <row r="40" spans="1:16">
      <c r="A40" s="12"/>
      <c r="B40" s="25">
        <v>341.9</v>
      </c>
      <c r="C40" s="20" t="s">
        <v>123</v>
      </c>
      <c r="D40" s="46">
        <v>1854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0" si="10">SUM(D40:M40)</f>
        <v>1854</v>
      </c>
      <c r="O40" s="47">
        <f t="shared" si="8"/>
        <v>0.14462906622981511</v>
      </c>
      <c r="P40" s="9"/>
    </row>
    <row r="41" spans="1:16">
      <c r="A41" s="12"/>
      <c r="B41" s="25">
        <v>342.1</v>
      </c>
      <c r="C41" s="20" t="s">
        <v>56</v>
      </c>
      <c r="D41" s="46">
        <v>680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680</v>
      </c>
      <c r="O41" s="47">
        <f t="shared" si="8"/>
        <v>5.3046259458616116E-2</v>
      </c>
      <c r="P41" s="9"/>
    </row>
    <row r="42" spans="1:16">
      <c r="A42" s="12"/>
      <c r="B42" s="25">
        <v>342.2</v>
      </c>
      <c r="C42" s="20" t="s">
        <v>57</v>
      </c>
      <c r="D42" s="46">
        <v>37851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37851</v>
      </c>
      <c r="O42" s="47">
        <f t="shared" si="8"/>
        <v>2.9527264217177627</v>
      </c>
      <c r="P42" s="9"/>
    </row>
    <row r="43" spans="1:16">
      <c r="A43" s="12"/>
      <c r="B43" s="25">
        <v>343.3</v>
      </c>
      <c r="C43" s="20" t="s">
        <v>58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2779994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2779994</v>
      </c>
      <c r="O43" s="47">
        <f t="shared" si="8"/>
        <v>216.86512208440595</v>
      </c>
      <c r="P43" s="9"/>
    </row>
    <row r="44" spans="1:16">
      <c r="A44" s="12"/>
      <c r="B44" s="25">
        <v>343.4</v>
      </c>
      <c r="C44" s="20" t="s">
        <v>59</v>
      </c>
      <c r="D44" s="46">
        <v>2024434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2024434</v>
      </c>
      <c r="O44" s="47">
        <f t="shared" si="8"/>
        <v>157.92448708947657</v>
      </c>
      <c r="P44" s="9"/>
    </row>
    <row r="45" spans="1:16">
      <c r="A45" s="12"/>
      <c r="B45" s="25">
        <v>343.5</v>
      </c>
      <c r="C45" s="20" t="s">
        <v>60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2974458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2974458</v>
      </c>
      <c r="O45" s="47">
        <f t="shared" si="8"/>
        <v>232.03510414228879</v>
      </c>
      <c r="P45" s="9"/>
    </row>
    <row r="46" spans="1:16">
      <c r="A46" s="12"/>
      <c r="B46" s="25">
        <v>343.9</v>
      </c>
      <c r="C46" s="20" t="s">
        <v>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1057441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1057441</v>
      </c>
      <c r="O46" s="47">
        <f t="shared" si="8"/>
        <v>82.490131835556596</v>
      </c>
      <c r="P46" s="9"/>
    </row>
    <row r="47" spans="1:16">
      <c r="A47" s="12"/>
      <c r="B47" s="25">
        <v>347.2</v>
      </c>
      <c r="C47" s="20" t="s">
        <v>61</v>
      </c>
      <c r="D47" s="46">
        <v>135185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135185</v>
      </c>
      <c r="O47" s="47">
        <f t="shared" si="8"/>
        <v>10.54567438957797</v>
      </c>
      <c r="P47" s="9"/>
    </row>
    <row r="48" spans="1:16">
      <c r="A48" s="12"/>
      <c r="B48" s="25">
        <v>347.4</v>
      </c>
      <c r="C48" s="20" t="s">
        <v>62</v>
      </c>
      <c r="D48" s="46">
        <v>30229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30229</v>
      </c>
      <c r="O48" s="47">
        <f t="shared" si="8"/>
        <v>2.3581402605507451</v>
      </c>
      <c r="P48" s="9"/>
    </row>
    <row r="49" spans="1:16">
      <c r="A49" s="12"/>
      <c r="B49" s="25">
        <v>347.5</v>
      </c>
      <c r="C49" s="20" t="s">
        <v>63</v>
      </c>
      <c r="D49" s="46">
        <v>23013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23013</v>
      </c>
      <c r="O49" s="47">
        <f t="shared" si="8"/>
        <v>1.7952258366487246</v>
      </c>
      <c r="P49" s="9"/>
    </row>
    <row r="50" spans="1:16">
      <c r="A50" s="12"/>
      <c r="B50" s="25">
        <v>349</v>
      </c>
      <c r="C50" s="20" t="s">
        <v>1</v>
      </c>
      <c r="D50" s="46">
        <v>10099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10099</v>
      </c>
      <c r="O50" s="47">
        <f t="shared" si="8"/>
        <v>0.78781496216553548</v>
      </c>
      <c r="P50" s="9"/>
    </row>
    <row r="51" spans="1:16" ht="15.75">
      <c r="A51" s="29" t="s">
        <v>53</v>
      </c>
      <c r="B51" s="30"/>
      <c r="C51" s="31"/>
      <c r="D51" s="32">
        <f t="shared" ref="D51:M51" si="11">SUM(D52:D55)</f>
        <v>155849</v>
      </c>
      <c r="E51" s="32">
        <f t="shared" si="11"/>
        <v>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ref="N51:N66" si="12">SUM(D51:M51)</f>
        <v>155849</v>
      </c>
      <c r="O51" s="45">
        <f t="shared" si="8"/>
        <v>12.157656603479211</v>
      </c>
      <c r="P51" s="10"/>
    </row>
    <row r="52" spans="1:16">
      <c r="A52" s="13"/>
      <c r="B52" s="39">
        <v>351.1</v>
      </c>
      <c r="C52" s="21" t="s">
        <v>98</v>
      </c>
      <c r="D52" s="46">
        <v>42040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42040</v>
      </c>
      <c r="O52" s="47">
        <f t="shared" si="8"/>
        <v>3.2795069818238551</v>
      </c>
      <c r="P52" s="9"/>
    </row>
    <row r="53" spans="1:16">
      <c r="A53" s="13"/>
      <c r="B53" s="39">
        <v>351.3</v>
      </c>
      <c r="C53" s="21" t="s">
        <v>156</v>
      </c>
      <c r="D53" s="46">
        <v>3314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3314</v>
      </c>
      <c r="O53" s="47">
        <f t="shared" si="8"/>
        <v>0.25852250565566737</v>
      </c>
      <c r="P53" s="9"/>
    </row>
    <row r="54" spans="1:16">
      <c r="A54" s="13"/>
      <c r="B54" s="39">
        <v>354</v>
      </c>
      <c r="C54" s="21" t="s">
        <v>68</v>
      </c>
      <c r="D54" s="46">
        <v>96376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96376</v>
      </c>
      <c r="O54" s="47">
        <f t="shared" si="8"/>
        <v>7.5182151493876281</v>
      </c>
      <c r="P54" s="9"/>
    </row>
    <row r="55" spans="1:16">
      <c r="A55" s="13"/>
      <c r="B55" s="39">
        <v>359</v>
      </c>
      <c r="C55" s="21" t="s">
        <v>69</v>
      </c>
      <c r="D55" s="46">
        <v>14119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14119</v>
      </c>
      <c r="O55" s="47">
        <f t="shared" si="8"/>
        <v>1.1014119666120603</v>
      </c>
      <c r="P55" s="9"/>
    </row>
    <row r="56" spans="1:16" ht="15.75">
      <c r="A56" s="29" t="s">
        <v>4</v>
      </c>
      <c r="B56" s="30"/>
      <c r="C56" s="31"/>
      <c r="D56" s="32">
        <f t="shared" ref="D56:M56" si="13">SUM(D57:D61)</f>
        <v>284491</v>
      </c>
      <c r="E56" s="32">
        <f t="shared" si="13"/>
        <v>8817</v>
      </c>
      <c r="F56" s="32">
        <f t="shared" si="13"/>
        <v>0</v>
      </c>
      <c r="G56" s="32">
        <f t="shared" si="13"/>
        <v>57703</v>
      </c>
      <c r="H56" s="32">
        <f t="shared" si="13"/>
        <v>0</v>
      </c>
      <c r="I56" s="32">
        <f t="shared" si="13"/>
        <v>119886</v>
      </c>
      <c r="J56" s="32">
        <f t="shared" si="13"/>
        <v>171542</v>
      </c>
      <c r="K56" s="32">
        <f t="shared" si="13"/>
        <v>0</v>
      </c>
      <c r="L56" s="32">
        <f t="shared" si="13"/>
        <v>20063</v>
      </c>
      <c r="M56" s="32">
        <f t="shared" si="13"/>
        <v>0</v>
      </c>
      <c r="N56" s="32">
        <f t="shared" si="12"/>
        <v>662502</v>
      </c>
      <c r="O56" s="45">
        <f t="shared" si="8"/>
        <v>51.681254388017784</v>
      </c>
      <c r="P56" s="10"/>
    </row>
    <row r="57" spans="1:16">
      <c r="A57" s="12"/>
      <c r="B57" s="25">
        <v>361.1</v>
      </c>
      <c r="C57" s="20" t="s">
        <v>70</v>
      </c>
      <c r="D57" s="46">
        <v>7460</v>
      </c>
      <c r="E57" s="46">
        <v>0</v>
      </c>
      <c r="F57" s="46">
        <v>0</v>
      </c>
      <c r="G57" s="46">
        <v>0</v>
      </c>
      <c r="H57" s="46">
        <v>0</v>
      </c>
      <c r="I57" s="46">
        <v>5691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13151</v>
      </c>
      <c r="O57" s="47">
        <f t="shared" si="8"/>
        <v>1.0258990560886185</v>
      </c>
      <c r="P57" s="9"/>
    </row>
    <row r="58" spans="1:16">
      <c r="A58" s="12"/>
      <c r="B58" s="25">
        <v>364</v>
      </c>
      <c r="C58" s="20" t="s">
        <v>124</v>
      </c>
      <c r="D58" s="46">
        <v>5239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5239</v>
      </c>
      <c r="O58" s="47">
        <f t="shared" si="8"/>
        <v>0.40869022544660272</v>
      </c>
      <c r="P58" s="9"/>
    </row>
    <row r="59" spans="1:16">
      <c r="A59" s="12"/>
      <c r="B59" s="25">
        <v>365</v>
      </c>
      <c r="C59" s="20" t="s">
        <v>140</v>
      </c>
      <c r="D59" s="46">
        <v>50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50</v>
      </c>
      <c r="O59" s="47">
        <f t="shared" si="8"/>
        <v>3.9004602543100085E-3</v>
      </c>
      <c r="P59" s="9"/>
    </row>
    <row r="60" spans="1:16">
      <c r="A60" s="12"/>
      <c r="B60" s="25">
        <v>366</v>
      </c>
      <c r="C60" s="20" t="s">
        <v>74</v>
      </c>
      <c r="D60" s="46">
        <v>23561</v>
      </c>
      <c r="E60" s="46">
        <v>0</v>
      </c>
      <c r="F60" s="46">
        <v>0</v>
      </c>
      <c r="G60" s="46">
        <v>57703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81264</v>
      </c>
      <c r="O60" s="47">
        <f t="shared" si="8"/>
        <v>6.339340042124971</v>
      </c>
      <c r="P60" s="9"/>
    </row>
    <row r="61" spans="1:16">
      <c r="A61" s="12"/>
      <c r="B61" s="25">
        <v>369.9</v>
      </c>
      <c r="C61" s="20" t="s">
        <v>75</v>
      </c>
      <c r="D61" s="46">
        <v>248181</v>
      </c>
      <c r="E61" s="46">
        <v>8817</v>
      </c>
      <c r="F61" s="46">
        <v>0</v>
      </c>
      <c r="G61" s="46">
        <v>0</v>
      </c>
      <c r="H61" s="46">
        <v>0</v>
      </c>
      <c r="I61" s="46">
        <v>114195</v>
      </c>
      <c r="J61" s="46">
        <v>171542</v>
      </c>
      <c r="K61" s="46">
        <v>0</v>
      </c>
      <c r="L61" s="46">
        <v>20063</v>
      </c>
      <c r="M61" s="46">
        <v>0</v>
      </c>
      <c r="N61" s="46">
        <f t="shared" si="12"/>
        <v>562798</v>
      </c>
      <c r="O61" s="47">
        <f t="shared" si="8"/>
        <v>43.903424604103286</v>
      </c>
      <c r="P61" s="9"/>
    </row>
    <row r="62" spans="1:16" ht="15.75">
      <c r="A62" s="29" t="s">
        <v>54</v>
      </c>
      <c r="B62" s="30"/>
      <c r="C62" s="31"/>
      <c r="D62" s="32">
        <f t="shared" ref="D62:M62" si="14">SUM(D63:D65)</f>
        <v>2980155</v>
      </c>
      <c r="E62" s="32">
        <f t="shared" si="14"/>
        <v>431415</v>
      </c>
      <c r="F62" s="32">
        <f t="shared" si="14"/>
        <v>0</v>
      </c>
      <c r="G62" s="32">
        <f t="shared" si="14"/>
        <v>0</v>
      </c>
      <c r="H62" s="32">
        <f t="shared" si="14"/>
        <v>0</v>
      </c>
      <c r="I62" s="32">
        <f t="shared" si="14"/>
        <v>57703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 t="shared" si="12"/>
        <v>3469273</v>
      </c>
      <c r="O62" s="45">
        <f t="shared" si="8"/>
        <v>270.63522895701692</v>
      </c>
      <c r="P62" s="9"/>
    </row>
    <row r="63" spans="1:16">
      <c r="A63" s="12"/>
      <c r="B63" s="25">
        <v>381</v>
      </c>
      <c r="C63" s="20" t="s">
        <v>76</v>
      </c>
      <c r="D63" s="46">
        <v>1273736</v>
      </c>
      <c r="E63" s="46">
        <v>382215</v>
      </c>
      <c r="F63" s="46">
        <v>0</v>
      </c>
      <c r="G63" s="46">
        <v>0</v>
      </c>
      <c r="H63" s="46">
        <v>0</v>
      </c>
      <c r="I63" s="46">
        <v>57703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1713654</v>
      </c>
      <c r="O63" s="47">
        <f t="shared" si="8"/>
        <v>133.68078633278728</v>
      </c>
      <c r="P63" s="9"/>
    </row>
    <row r="64" spans="1:16">
      <c r="A64" s="12"/>
      <c r="B64" s="25">
        <v>382</v>
      </c>
      <c r="C64" s="20" t="s">
        <v>86</v>
      </c>
      <c r="D64" s="46">
        <v>1509399</v>
      </c>
      <c r="E64" s="46">
        <v>49200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1558599</v>
      </c>
      <c r="O64" s="47">
        <f t="shared" si="8"/>
        <v>121.5850690381465</v>
      </c>
      <c r="P64" s="9"/>
    </row>
    <row r="65" spans="1:119" ht="15.75" thickBot="1">
      <c r="A65" s="12"/>
      <c r="B65" s="25">
        <v>383</v>
      </c>
      <c r="C65" s="20" t="s">
        <v>107</v>
      </c>
      <c r="D65" s="46">
        <v>197020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197020</v>
      </c>
      <c r="O65" s="47">
        <f t="shared" si="8"/>
        <v>15.369373586083158</v>
      </c>
      <c r="P65" s="9"/>
    </row>
    <row r="66" spans="1:119" ht="16.5" thickBot="1">
      <c r="A66" s="14" t="s">
        <v>65</v>
      </c>
      <c r="B66" s="23"/>
      <c r="C66" s="22"/>
      <c r="D66" s="15">
        <f t="shared" ref="D66:M66" si="15">SUM(D5,D16,D22,D39,D51,D56,D62)</f>
        <v>14270796</v>
      </c>
      <c r="E66" s="15">
        <f t="shared" si="15"/>
        <v>873915</v>
      </c>
      <c r="F66" s="15">
        <f t="shared" si="15"/>
        <v>0</v>
      </c>
      <c r="G66" s="15">
        <f t="shared" si="15"/>
        <v>57703</v>
      </c>
      <c r="H66" s="15">
        <f t="shared" si="15"/>
        <v>0</v>
      </c>
      <c r="I66" s="15">
        <f t="shared" si="15"/>
        <v>7377572</v>
      </c>
      <c r="J66" s="15">
        <f t="shared" si="15"/>
        <v>171542</v>
      </c>
      <c r="K66" s="15">
        <f t="shared" si="15"/>
        <v>0</v>
      </c>
      <c r="L66" s="15">
        <f t="shared" si="15"/>
        <v>20063</v>
      </c>
      <c r="M66" s="15">
        <f t="shared" si="15"/>
        <v>1534641</v>
      </c>
      <c r="N66" s="15">
        <f t="shared" si="12"/>
        <v>24306232</v>
      </c>
      <c r="O66" s="38">
        <f t="shared" si="8"/>
        <v>1896.1098369607614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8" t="s">
        <v>159</v>
      </c>
      <c r="M68" s="48"/>
      <c r="N68" s="48"/>
      <c r="O68" s="43">
        <v>12819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100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79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5116979</v>
      </c>
      <c r="E5" s="27">
        <f t="shared" si="0"/>
        <v>347001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1375280</v>
      </c>
      <c r="N5" s="28">
        <f>SUM(D5:M5)</f>
        <v>6839260</v>
      </c>
      <c r="O5" s="33">
        <f t="shared" ref="O5:O36" si="1">(N5/O$68)</f>
        <v>538.39722900102333</v>
      </c>
      <c r="P5" s="6"/>
    </row>
    <row r="6" spans="1:133">
      <c r="A6" s="12"/>
      <c r="B6" s="25">
        <v>311</v>
      </c>
      <c r="C6" s="20" t="s">
        <v>3</v>
      </c>
      <c r="D6" s="46">
        <v>3325668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1375280</v>
      </c>
      <c r="N6" s="46">
        <f>SUM(D6:M6)</f>
        <v>4700948</v>
      </c>
      <c r="O6" s="47">
        <f t="shared" si="1"/>
        <v>370.06596866881841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200765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200765</v>
      </c>
      <c r="O7" s="47">
        <f t="shared" si="1"/>
        <v>15.804534361961741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146236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146236</v>
      </c>
      <c r="O8" s="47">
        <f t="shared" si="1"/>
        <v>11.511926316618121</v>
      </c>
      <c r="P8" s="9"/>
    </row>
    <row r="9" spans="1:133">
      <c r="A9" s="12"/>
      <c r="B9" s="25">
        <v>314.10000000000002</v>
      </c>
      <c r="C9" s="20" t="s">
        <v>13</v>
      </c>
      <c r="D9" s="46">
        <v>963876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963876</v>
      </c>
      <c r="O9" s="47">
        <f t="shared" si="1"/>
        <v>75.877824136030853</v>
      </c>
      <c r="P9" s="9"/>
    </row>
    <row r="10" spans="1:133">
      <c r="A10" s="12"/>
      <c r="B10" s="25">
        <v>314.3</v>
      </c>
      <c r="C10" s="20" t="s">
        <v>14</v>
      </c>
      <c r="D10" s="46">
        <v>240028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240028</v>
      </c>
      <c r="O10" s="47">
        <f t="shared" si="1"/>
        <v>18.89537904432024</v>
      </c>
      <c r="P10" s="9"/>
    </row>
    <row r="11" spans="1:133">
      <c r="A11" s="12"/>
      <c r="B11" s="25">
        <v>314.39999999999998</v>
      </c>
      <c r="C11" s="20" t="s">
        <v>15</v>
      </c>
      <c r="D11" s="46">
        <v>9764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9764</v>
      </c>
      <c r="O11" s="47">
        <f t="shared" si="1"/>
        <v>0.76863732976462251</v>
      </c>
      <c r="P11" s="9"/>
    </row>
    <row r="12" spans="1:133">
      <c r="A12" s="12"/>
      <c r="B12" s="25">
        <v>314.7</v>
      </c>
      <c r="C12" s="20" t="s">
        <v>16</v>
      </c>
      <c r="D12" s="46">
        <v>2523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2523</v>
      </c>
      <c r="O12" s="47">
        <f t="shared" si="1"/>
        <v>0.19861450051169016</v>
      </c>
      <c r="P12" s="9"/>
    </row>
    <row r="13" spans="1:133">
      <c r="A13" s="12"/>
      <c r="B13" s="25">
        <v>314.8</v>
      </c>
      <c r="C13" s="20" t="s">
        <v>17</v>
      </c>
      <c r="D13" s="46">
        <v>12234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12234</v>
      </c>
      <c r="O13" s="47">
        <f t="shared" si="1"/>
        <v>0.96307958749901601</v>
      </c>
      <c r="P13" s="9"/>
    </row>
    <row r="14" spans="1:133">
      <c r="A14" s="12"/>
      <c r="B14" s="25">
        <v>315</v>
      </c>
      <c r="C14" s="20" t="s">
        <v>116</v>
      </c>
      <c r="D14" s="46">
        <v>378596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378596</v>
      </c>
      <c r="O14" s="47">
        <f t="shared" si="1"/>
        <v>29.803668424781549</v>
      </c>
      <c r="P14" s="9"/>
    </row>
    <row r="15" spans="1:133">
      <c r="A15" s="12"/>
      <c r="B15" s="25">
        <v>316</v>
      </c>
      <c r="C15" s="20" t="s">
        <v>117</v>
      </c>
      <c r="D15" s="46">
        <v>184290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184290</v>
      </c>
      <c r="O15" s="47">
        <f t="shared" si="1"/>
        <v>14.507596630717153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SUM(D17:D21)</f>
        <v>916310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4" si="4">SUM(D16:M16)</f>
        <v>916310</v>
      </c>
      <c r="O16" s="45">
        <f t="shared" si="1"/>
        <v>72.133354325749821</v>
      </c>
      <c r="P16" s="10"/>
    </row>
    <row r="17" spans="1:16">
      <c r="A17" s="12"/>
      <c r="B17" s="25">
        <v>322</v>
      </c>
      <c r="C17" s="20" t="s">
        <v>0</v>
      </c>
      <c r="D17" s="46">
        <v>143206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143206</v>
      </c>
      <c r="O17" s="47">
        <f t="shared" si="1"/>
        <v>11.273399984255688</v>
      </c>
      <c r="P17" s="9"/>
    </row>
    <row r="18" spans="1:16">
      <c r="A18" s="12"/>
      <c r="B18" s="25">
        <v>323.10000000000002</v>
      </c>
      <c r="C18" s="20" t="s">
        <v>21</v>
      </c>
      <c r="D18" s="46">
        <v>684666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684666</v>
      </c>
      <c r="O18" s="47">
        <f t="shared" si="1"/>
        <v>53.897976855860819</v>
      </c>
      <c r="P18" s="9"/>
    </row>
    <row r="19" spans="1:16">
      <c r="A19" s="12"/>
      <c r="B19" s="25">
        <v>323.39999999999998</v>
      </c>
      <c r="C19" s="20" t="s">
        <v>22</v>
      </c>
      <c r="D19" s="46">
        <v>10942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10942</v>
      </c>
      <c r="O19" s="47">
        <f t="shared" si="1"/>
        <v>0.86137132960717944</v>
      </c>
      <c r="P19" s="9"/>
    </row>
    <row r="20" spans="1:16">
      <c r="A20" s="12"/>
      <c r="B20" s="25">
        <v>323.7</v>
      </c>
      <c r="C20" s="20" t="s">
        <v>23</v>
      </c>
      <c r="D20" s="46">
        <v>66174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66174</v>
      </c>
      <c r="O20" s="47">
        <f t="shared" si="1"/>
        <v>5.2093206329213571</v>
      </c>
      <c r="P20" s="9"/>
    </row>
    <row r="21" spans="1:16">
      <c r="A21" s="12"/>
      <c r="B21" s="25">
        <v>329</v>
      </c>
      <c r="C21" s="20" t="s">
        <v>28</v>
      </c>
      <c r="D21" s="46">
        <v>11322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11322</v>
      </c>
      <c r="O21" s="47">
        <f t="shared" si="1"/>
        <v>0.89128552310477838</v>
      </c>
      <c r="P21" s="9"/>
    </row>
    <row r="22" spans="1:16" ht="15.75">
      <c r="A22" s="29" t="s">
        <v>30</v>
      </c>
      <c r="B22" s="30"/>
      <c r="C22" s="31"/>
      <c r="D22" s="32">
        <f t="shared" ref="D22:M22" si="5">SUM(D23:D36)</f>
        <v>2566994</v>
      </c>
      <c r="E22" s="32">
        <f t="shared" si="5"/>
        <v>933737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116043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3616774</v>
      </c>
      <c r="O22" s="45">
        <f t="shared" si="1"/>
        <v>284.71809808706604</v>
      </c>
      <c r="P22" s="10"/>
    </row>
    <row r="23" spans="1:16">
      <c r="A23" s="12"/>
      <c r="B23" s="25">
        <v>331.2</v>
      </c>
      <c r="C23" s="20" t="s">
        <v>29</v>
      </c>
      <c r="D23" s="46">
        <v>151180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151180</v>
      </c>
      <c r="O23" s="47">
        <f t="shared" si="1"/>
        <v>11.901125718334251</v>
      </c>
      <c r="P23" s="9"/>
    </row>
    <row r="24" spans="1:16">
      <c r="A24" s="12"/>
      <c r="B24" s="25">
        <v>331.5</v>
      </c>
      <c r="C24" s="20" t="s">
        <v>103</v>
      </c>
      <c r="D24" s="46">
        <v>456172</v>
      </c>
      <c r="E24" s="46">
        <v>65029</v>
      </c>
      <c r="F24" s="46">
        <v>0</v>
      </c>
      <c r="G24" s="46">
        <v>0</v>
      </c>
      <c r="H24" s="46">
        <v>0</v>
      </c>
      <c r="I24" s="46">
        <v>109923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631124</v>
      </c>
      <c r="O24" s="47">
        <f t="shared" si="1"/>
        <v>49.68306699204912</v>
      </c>
      <c r="P24" s="9"/>
    </row>
    <row r="25" spans="1:16">
      <c r="A25" s="12"/>
      <c r="B25" s="25">
        <v>334.49</v>
      </c>
      <c r="C25" s="20" t="s">
        <v>34</v>
      </c>
      <c r="D25" s="46">
        <v>0</v>
      </c>
      <c r="E25" s="46">
        <v>851378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851378</v>
      </c>
      <c r="O25" s="47">
        <f t="shared" si="1"/>
        <v>67.021805872628519</v>
      </c>
      <c r="P25" s="9"/>
    </row>
    <row r="26" spans="1:16">
      <c r="A26" s="12"/>
      <c r="B26" s="25">
        <v>334.5</v>
      </c>
      <c r="C26" s="20" t="s">
        <v>130</v>
      </c>
      <c r="D26" s="46">
        <v>40867</v>
      </c>
      <c r="E26" s="46">
        <v>10511</v>
      </c>
      <c r="F26" s="46">
        <v>0</v>
      </c>
      <c r="G26" s="46">
        <v>0</v>
      </c>
      <c r="H26" s="46">
        <v>0</v>
      </c>
      <c r="I26" s="46">
        <v>6120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57498</v>
      </c>
      <c r="O26" s="47">
        <f t="shared" si="1"/>
        <v>4.5263323624340703</v>
      </c>
      <c r="P26" s="9"/>
    </row>
    <row r="27" spans="1:16">
      <c r="A27" s="12"/>
      <c r="B27" s="25">
        <v>335.12</v>
      </c>
      <c r="C27" s="20" t="s">
        <v>119</v>
      </c>
      <c r="D27" s="46">
        <v>486139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486139</v>
      </c>
      <c r="O27" s="47">
        <f t="shared" si="1"/>
        <v>38.269621349287569</v>
      </c>
      <c r="P27" s="9"/>
    </row>
    <row r="28" spans="1:16">
      <c r="A28" s="12"/>
      <c r="B28" s="25">
        <v>335.14</v>
      </c>
      <c r="C28" s="20" t="s">
        <v>120</v>
      </c>
      <c r="D28" s="46">
        <v>16472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16472</v>
      </c>
      <c r="O28" s="47">
        <f t="shared" si="1"/>
        <v>1.2967015665590806</v>
      </c>
      <c r="P28" s="9"/>
    </row>
    <row r="29" spans="1:16">
      <c r="A29" s="12"/>
      <c r="B29" s="25">
        <v>335.15</v>
      </c>
      <c r="C29" s="20" t="s">
        <v>121</v>
      </c>
      <c r="D29" s="46">
        <v>7889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7889</v>
      </c>
      <c r="O29" s="47">
        <f t="shared" si="1"/>
        <v>0.62103440132252219</v>
      </c>
      <c r="P29" s="9"/>
    </row>
    <row r="30" spans="1:16">
      <c r="A30" s="12"/>
      <c r="B30" s="25">
        <v>335.18</v>
      </c>
      <c r="C30" s="20" t="s">
        <v>122</v>
      </c>
      <c r="D30" s="46">
        <v>729043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729043</v>
      </c>
      <c r="O30" s="47">
        <f t="shared" si="1"/>
        <v>57.391403605447529</v>
      </c>
      <c r="P30" s="9"/>
    </row>
    <row r="31" spans="1:16">
      <c r="A31" s="12"/>
      <c r="B31" s="25">
        <v>335.23</v>
      </c>
      <c r="C31" s="20" t="s">
        <v>153</v>
      </c>
      <c r="D31" s="46">
        <v>4220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4220</v>
      </c>
      <c r="O31" s="47">
        <f t="shared" si="1"/>
        <v>0.33220499094702038</v>
      </c>
      <c r="P31" s="9"/>
    </row>
    <row r="32" spans="1:16">
      <c r="A32" s="12"/>
      <c r="B32" s="25">
        <v>335.49</v>
      </c>
      <c r="C32" s="20" t="s">
        <v>41</v>
      </c>
      <c r="D32" s="46">
        <v>0</v>
      </c>
      <c r="E32" s="46">
        <v>6819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6819</v>
      </c>
      <c r="O32" s="47">
        <f t="shared" si="1"/>
        <v>0.53680233015823031</v>
      </c>
      <c r="P32" s="9"/>
    </row>
    <row r="33" spans="1:16">
      <c r="A33" s="12"/>
      <c r="B33" s="25">
        <v>337.2</v>
      </c>
      <c r="C33" s="20" t="s">
        <v>42</v>
      </c>
      <c r="D33" s="46">
        <v>16557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16557</v>
      </c>
      <c r="O33" s="47">
        <f t="shared" si="1"/>
        <v>1.3033928993151225</v>
      </c>
      <c r="P33" s="9"/>
    </row>
    <row r="34" spans="1:16">
      <c r="A34" s="12"/>
      <c r="B34" s="25">
        <v>337.4</v>
      </c>
      <c r="C34" s="20" t="s">
        <v>43</v>
      </c>
      <c r="D34" s="46">
        <v>60000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60000</v>
      </c>
      <c r="O34" s="47">
        <f t="shared" si="1"/>
        <v>4.7232937101472094</v>
      </c>
      <c r="P34" s="9"/>
    </row>
    <row r="35" spans="1:16">
      <c r="A35" s="12"/>
      <c r="B35" s="25">
        <v>338</v>
      </c>
      <c r="C35" s="20" t="s">
        <v>46</v>
      </c>
      <c r="D35" s="46">
        <v>9260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9260</v>
      </c>
      <c r="O35" s="47">
        <f t="shared" si="1"/>
        <v>0.728961662599386</v>
      </c>
      <c r="P35" s="9"/>
    </row>
    <row r="36" spans="1:16">
      <c r="A36" s="12"/>
      <c r="B36" s="25">
        <v>339</v>
      </c>
      <c r="C36" s="20" t="s">
        <v>47</v>
      </c>
      <c r="D36" s="46">
        <v>589195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589195</v>
      </c>
      <c r="O36" s="47">
        <f t="shared" si="1"/>
        <v>46.382350625836416</v>
      </c>
      <c r="P36" s="9"/>
    </row>
    <row r="37" spans="1:16" ht="15.75">
      <c r="A37" s="29" t="s">
        <v>52</v>
      </c>
      <c r="B37" s="30"/>
      <c r="C37" s="31"/>
      <c r="D37" s="32">
        <f t="shared" ref="D37:M37" si="7">SUM(D38:D49)</f>
        <v>2233416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6520499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8753915</v>
      </c>
      <c r="O37" s="45">
        <f t="shared" ref="O37:O66" si="8">(N37/O$68)</f>
        <v>689.12186097772178</v>
      </c>
      <c r="P37" s="10"/>
    </row>
    <row r="38" spans="1:16">
      <c r="A38" s="12"/>
      <c r="B38" s="25">
        <v>341.9</v>
      </c>
      <c r="C38" s="20" t="s">
        <v>123</v>
      </c>
      <c r="D38" s="46">
        <v>1326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9" si="9">SUM(D38:M38)</f>
        <v>1326</v>
      </c>
      <c r="O38" s="47">
        <f t="shared" si="8"/>
        <v>0.10438479099425332</v>
      </c>
      <c r="P38" s="9"/>
    </row>
    <row r="39" spans="1:16">
      <c r="A39" s="12"/>
      <c r="B39" s="25">
        <v>342.1</v>
      </c>
      <c r="C39" s="20" t="s">
        <v>56</v>
      </c>
      <c r="D39" s="46">
        <v>1520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1520</v>
      </c>
      <c r="O39" s="47">
        <f t="shared" si="8"/>
        <v>0.11965677399039597</v>
      </c>
      <c r="P39" s="9"/>
    </row>
    <row r="40" spans="1:16">
      <c r="A40" s="12"/>
      <c r="B40" s="25">
        <v>342.2</v>
      </c>
      <c r="C40" s="20" t="s">
        <v>57</v>
      </c>
      <c r="D40" s="46">
        <v>65565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65565</v>
      </c>
      <c r="O40" s="47">
        <f t="shared" si="8"/>
        <v>5.1613792017633626</v>
      </c>
      <c r="P40" s="9"/>
    </row>
    <row r="41" spans="1:16">
      <c r="A41" s="12"/>
      <c r="B41" s="25">
        <v>343.3</v>
      </c>
      <c r="C41" s="20" t="s">
        <v>58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2692705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2692705</v>
      </c>
      <c r="O41" s="47">
        <f t="shared" si="8"/>
        <v>211.97394316303235</v>
      </c>
      <c r="P41" s="9"/>
    </row>
    <row r="42" spans="1:16">
      <c r="A42" s="12"/>
      <c r="B42" s="25">
        <v>343.4</v>
      </c>
      <c r="C42" s="20" t="s">
        <v>59</v>
      </c>
      <c r="D42" s="46">
        <v>1951606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1951606</v>
      </c>
      <c r="O42" s="47">
        <f t="shared" si="8"/>
        <v>153.63347240809259</v>
      </c>
      <c r="P42" s="9"/>
    </row>
    <row r="43" spans="1:16">
      <c r="A43" s="12"/>
      <c r="B43" s="25">
        <v>343.5</v>
      </c>
      <c r="C43" s="20" t="s">
        <v>60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2762926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2762926</v>
      </c>
      <c r="O43" s="47">
        <f t="shared" si="8"/>
        <v>217.50184995670315</v>
      </c>
      <c r="P43" s="9"/>
    </row>
    <row r="44" spans="1:16">
      <c r="A44" s="12"/>
      <c r="B44" s="25">
        <v>343.6</v>
      </c>
      <c r="C44" s="20" t="s">
        <v>95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590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590</v>
      </c>
      <c r="O44" s="47">
        <f t="shared" si="8"/>
        <v>4.6445721483114225E-2</v>
      </c>
      <c r="P44" s="9"/>
    </row>
    <row r="45" spans="1:16">
      <c r="A45" s="12"/>
      <c r="B45" s="25">
        <v>343.9</v>
      </c>
      <c r="C45" s="20" t="s">
        <v>96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1064278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1064278</v>
      </c>
      <c r="O45" s="47">
        <f t="shared" si="8"/>
        <v>83.781626387467526</v>
      </c>
      <c r="P45" s="9"/>
    </row>
    <row r="46" spans="1:16">
      <c r="A46" s="12"/>
      <c r="B46" s="25">
        <v>347.2</v>
      </c>
      <c r="C46" s="20" t="s">
        <v>61</v>
      </c>
      <c r="D46" s="46">
        <v>133126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133126</v>
      </c>
      <c r="O46" s="47">
        <f t="shared" si="8"/>
        <v>10.479886640950957</v>
      </c>
      <c r="P46" s="9"/>
    </row>
    <row r="47" spans="1:16">
      <c r="A47" s="12"/>
      <c r="B47" s="25">
        <v>347.4</v>
      </c>
      <c r="C47" s="20" t="s">
        <v>62</v>
      </c>
      <c r="D47" s="46">
        <v>34872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34872</v>
      </c>
      <c r="O47" s="47">
        <f t="shared" si="8"/>
        <v>2.7451783043375579</v>
      </c>
      <c r="P47" s="9"/>
    </row>
    <row r="48" spans="1:16">
      <c r="A48" s="12"/>
      <c r="B48" s="25">
        <v>347.5</v>
      </c>
      <c r="C48" s="20" t="s">
        <v>63</v>
      </c>
      <c r="D48" s="46">
        <v>18345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18345</v>
      </c>
      <c r="O48" s="47">
        <f t="shared" si="8"/>
        <v>1.4441470518775092</v>
      </c>
      <c r="P48" s="9"/>
    </row>
    <row r="49" spans="1:16">
      <c r="A49" s="12"/>
      <c r="B49" s="25">
        <v>349</v>
      </c>
      <c r="C49" s="20" t="s">
        <v>1</v>
      </c>
      <c r="D49" s="46">
        <v>27056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27056</v>
      </c>
      <c r="O49" s="47">
        <f t="shared" si="8"/>
        <v>2.1298905770290482</v>
      </c>
      <c r="P49" s="9"/>
    </row>
    <row r="50" spans="1:16" ht="15.75">
      <c r="A50" s="29" t="s">
        <v>53</v>
      </c>
      <c r="B50" s="30"/>
      <c r="C50" s="31"/>
      <c r="D50" s="32">
        <f t="shared" ref="D50:M50" si="10">SUM(D51:D54)</f>
        <v>80526</v>
      </c>
      <c r="E50" s="32">
        <f t="shared" si="10"/>
        <v>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66" si="11">SUM(D50:M50)</f>
        <v>80526</v>
      </c>
      <c r="O50" s="45">
        <f t="shared" si="8"/>
        <v>6.3391324883885698</v>
      </c>
      <c r="P50" s="10"/>
    </row>
    <row r="51" spans="1:16">
      <c r="A51" s="13"/>
      <c r="B51" s="39">
        <v>351.1</v>
      </c>
      <c r="C51" s="21" t="s">
        <v>98</v>
      </c>
      <c r="D51" s="46">
        <v>25795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25795</v>
      </c>
      <c r="O51" s="47">
        <f t="shared" si="8"/>
        <v>2.0306226875541209</v>
      </c>
      <c r="P51" s="9"/>
    </row>
    <row r="52" spans="1:16">
      <c r="A52" s="13"/>
      <c r="B52" s="39">
        <v>351.3</v>
      </c>
      <c r="C52" s="21" t="s">
        <v>156</v>
      </c>
      <c r="D52" s="46">
        <v>2654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2654</v>
      </c>
      <c r="O52" s="47">
        <f t="shared" si="8"/>
        <v>0.20892702511217823</v>
      </c>
      <c r="P52" s="9"/>
    </row>
    <row r="53" spans="1:16">
      <c r="A53" s="13"/>
      <c r="B53" s="39">
        <v>354</v>
      </c>
      <c r="C53" s="21" t="s">
        <v>68</v>
      </c>
      <c r="D53" s="46">
        <v>48775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48775</v>
      </c>
      <c r="O53" s="47">
        <f t="shared" si="8"/>
        <v>3.8396441785405022</v>
      </c>
      <c r="P53" s="9"/>
    </row>
    <row r="54" spans="1:16">
      <c r="A54" s="13"/>
      <c r="B54" s="39">
        <v>359</v>
      </c>
      <c r="C54" s="21" t="s">
        <v>69</v>
      </c>
      <c r="D54" s="46">
        <v>3302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3302</v>
      </c>
      <c r="O54" s="47">
        <f t="shared" si="8"/>
        <v>0.25993859718176809</v>
      </c>
      <c r="P54" s="9"/>
    </row>
    <row r="55" spans="1:16" ht="15.75">
      <c r="A55" s="29" t="s">
        <v>4</v>
      </c>
      <c r="B55" s="30"/>
      <c r="C55" s="31"/>
      <c r="D55" s="32">
        <f t="shared" ref="D55:M55" si="12">SUM(D56:D60)</f>
        <v>277654</v>
      </c>
      <c r="E55" s="32">
        <f t="shared" si="12"/>
        <v>0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27881</v>
      </c>
      <c r="J55" s="32">
        <f t="shared" si="12"/>
        <v>181579</v>
      </c>
      <c r="K55" s="32">
        <f t="shared" si="12"/>
        <v>0</v>
      </c>
      <c r="L55" s="32">
        <f t="shared" si="12"/>
        <v>360</v>
      </c>
      <c r="M55" s="32">
        <f t="shared" si="12"/>
        <v>0</v>
      </c>
      <c r="N55" s="32">
        <f t="shared" si="11"/>
        <v>487474</v>
      </c>
      <c r="O55" s="45">
        <f t="shared" si="8"/>
        <v>38.374714634338346</v>
      </c>
      <c r="P55" s="10"/>
    </row>
    <row r="56" spans="1:16">
      <c r="A56" s="12"/>
      <c r="B56" s="25">
        <v>361.1</v>
      </c>
      <c r="C56" s="20" t="s">
        <v>70</v>
      </c>
      <c r="D56" s="46">
        <v>6840</v>
      </c>
      <c r="E56" s="46">
        <v>0</v>
      </c>
      <c r="F56" s="46">
        <v>0</v>
      </c>
      <c r="G56" s="46">
        <v>0</v>
      </c>
      <c r="H56" s="46">
        <v>0</v>
      </c>
      <c r="I56" s="46">
        <v>4992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11832</v>
      </c>
      <c r="O56" s="47">
        <f t="shared" si="8"/>
        <v>0.93143351964102972</v>
      </c>
      <c r="P56" s="9"/>
    </row>
    <row r="57" spans="1:16">
      <c r="A57" s="12"/>
      <c r="B57" s="25">
        <v>364</v>
      </c>
      <c r="C57" s="20" t="s">
        <v>124</v>
      </c>
      <c r="D57" s="46">
        <v>1137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1137</v>
      </c>
      <c r="O57" s="47">
        <f t="shared" si="8"/>
        <v>8.9506415807289616E-2</v>
      </c>
      <c r="P57" s="9"/>
    </row>
    <row r="58" spans="1:16">
      <c r="A58" s="12"/>
      <c r="B58" s="25">
        <v>365</v>
      </c>
      <c r="C58" s="20" t="s">
        <v>140</v>
      </c>
      <c r="D58" s="46">
        <v>126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126</v>
      </c>
      <c r="O58" s="47">
        <f t="shared" si="8"/>
        <v>9.9189167913091396E-3</v>
      </c>
      <c r="P58" s="9"/>
    </row>
    <row r="59" spans="1:16">
      <c r="A59" s="12"/>
      <c r="B59" s="25">
        <v>366</v>
      </c>
      <c r="C59" s="20" t="s">
        <v>74</v>
      </c>
      <c r="D59" s="46">
        <v>83253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83253</v>
      </c>
      <c r="O59" s="47">
        <f t="shared" si="8"/>
        <v>6.55380618751476</v>
      </c>
      <c r="P59" s="9"/>
    </row>
    <row r="60" spans="1:16">
      <c r="A60" s="12"/>
      <c r="B60" s="25">
        <v>369.9</v>
      </c>
      <c r="C60" s="20" t="s">
        <v>75</v>
      </c>
      <c r="D60" s="46">
        <v>186298</v>
      </c>
      <c r="E60" s="46">
        <v>0</v>
      </c>
      <c r="F60" s="46">
        <v>0</v>
      </c>
      <c r="G60" s="46">
        <v>0</v>
      </c>
      <c r="H60" s="46">
        <v>0</v>
      </c>
      <c r="I60" s="46">
        <v>22889</v>
      </c>
      <c r="J60" s="46">
        <v>181579</v>
      </c>
      <c r="K60" s="46">
        <v>0</v>
      </c>
      <c r="L60" s="46">
        <v>360</v>
      </c>
      <c r="M60" s="46">
        <v>0</v>
      </c>
      <c r="N60" s="46">
        <f t="shared" si="11"/>
        <v>391126</v>
      </c>
      <c r="O60" s="47">
        <f t="shared" si="8"/>
        <v>30.790049594583955</v>
      </c>
      <c r="P60" s="9"/>
    </row>
    <row r="61" spans="1:16" ht="15.75">
      <c r="A61" s="29" t="s">
        <v>54</v>
      </c>
      <c r="B61" s="30"/>
      <c r="C61" s="31"/>
      <c r="D61" s="32">
        <f t="shared" ref="D61:M61" si="13">SUM(D62:D65)</f>
        <v>3445085</v>
      </c>
      <c r="E61" s="32">
        <f t="shared" si="13"/>
        <v>632418</v>
      </c>
      <c r="F61" s="32">
        <f t="shared" si="13"/>
        <v>0</v>
      </c>
      <c r="G61" s="32">
        <f t="shared" si="13"/>
        <v>0</v>
      </c>
      <c r="H61" s="32">
        <f t="shared" si="13"/>
        <v>0</v>
      </c>
      <c r="I61" s="32">
        <f t="shared" si="13"/>
        <v>0</v>
      </c>
      <c r="J61" s="32">
        <f t="shared" si="13"/>
        <v>0</v>
      </c>
      <c r="K61" s="32">
        <f t="shared" si="13"/>
        <v>0</v>
      </c>
      <c r="L61" s="32">
        <f t="shared" si="13"/>
        <v>20294</v>
      </c>
      <c r="M61" s="32">
        <f t="shared" si="13"/>
        <v>0</v>
      </c>
      <c r="N61" s="32">
        <f t="shared" si="11"/>
        <v>4097797</v>
      </c>
      <c r="O61" s="45">
        <f t="shared" si="8"/>
        <v>322.58497992600172</v>
      </c>
      <c r="P61" s="9"/>
    </row>
    <row r="62" spans="1:16">
      <c r="A62" s="12"/>
      <c r="B62" s="25">
        <v>381</v>
      </c>
      <c r="C62" s="20" t="s">
        <v>76</v>
      </c>
      <c r="D62" s="46">
        <v>950362</v>
      </c>
      <c r="E62" s="46">
        <v>583888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1534250</v>
      </c>
      <c r="O62" s="47">
        <f t="shared" si="8"/>
        <v>120.77855624655594</v>
      </c>
      <c r="P62" s="9"/>
    </row>
    <row r="63" spans="1:16">
      <c r="A63" s="12"/>
      <c r="B63" s="25">
        <v>382</v>
      </c>
      <c r="C63" s="20" t="s">
        <v>86</v>
      </c>
      <c r="D63" s="46">
        <v>1494723</v>
      </c>
      <c r="E63" s="46">
        <v>48530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1543253</v>
      </c>
      <c r="O63" s="47">
        <f t="shared" si="8"/>
        <v>121.48728646776352</v>
      </c>
      <c r="P63" s="9"/>
    </row>
    <row r="64" spans="1:16">
      <c r="A64" s="12"/>
      <c r="B64" s="25">
        <v>384</v>
      </c>
      <c r="C64" s="20" t="s">
        <v>77</v>
      </c>
      <c r="D64" s="46">
        <v>1000000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1000000</v>
      </c>
      <c r="O64" s="47">
        <f t="shared" si="8"/>
        <v>78.721561835786815</v>
      </c>
      <c r="P64" s="9"/>
    </row>
    <row r="65" spans="1:119" ht="15.75" thickBot="1">
      <c r="A65" s="12"/>
      <c r="B65" s="25">
        <v>389.4</v>
      </c>
      <c r="C65" s="20" t="s">
        <v>125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20294</v>
      </c>
      <c r="M65" s="46">
        <v>0</v>
      </c>
      <c r="N65" s="46">
        <f t="shared" si="11"/>
        <v>20294</v>
      </c>
      <c r="O65" s="47">
        <f t="shared" si="8"/>
        <v>1.5975753758954578</v>
      </c>
      <c r="P65" s="9"/>
    </row>
    <row r="66" spans="1:119" ht="16.5" thickBot="1">
      <c r="A66" s="14" t="s">
        <v>65</v>
      </c>
      <c r="B66" s="23"/>
      <c r="C66" s="22"/>
      <c r="D66" s="15">
        <f t="shared" ref="D66:M66" si="14">SUM(D5,D16,D22,D37,D50,D55,D61)</f>
        <v>14636964</v>
      </c>
      <c r="E66" s="15">
        <f t="shared" si="14"/>
        <v>1913156</v>
      </c>
      <c r="F66" s="15">
        <f t="shared" si="14"/>
        <v>0</v>
      </c>
      <c r="G66" s="15">
        <f t="shared" si="14"/>
        <v>0</v>
      </c>
      <c r="H66" s="15">
        <f t="shared" si="14"/>
        <v>0</v>
      </c>
      <c r="I66" s="15">
        <f t="shared" si="14"/>
        <v>6664423</v>
      </c>
      <c r="J66" s="15">
        <f t="shared" si="14"/>
        <v>181579</v>
      </c>
      <c r="K66" s="15">
        <f t="shared" si="14"/>
        <v>0</v>
      </c>
      <c r="L66" s="15">
        <f t="shared" si="14"/>
        <v>20654</v>
      </c>
      <c r="M66" s="15">
        <f t="shared" si="14"/>
        <v>1375280</v>
      </c>
      <c r="N66" s="15">
        <f t="shared" si="11"/>
        <v>24792056</v>
      </c>
      <c r="O66" s="38">
        <f t="shared" si="8"/>
        <v>1951.6693694402898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8" t="s">
        <v>157</v>
      </c>
      <c r="M68" s="48"/>
      <c r="N68" s="48"/>
      <c r="O68" s="43">
        <v>12703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100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79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4719194</v>
      </c>
      <c r="E5" s="27">
        <f t="shared" si="0"/>
        <v>341364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1210342</v>
      </c>
      <c r="N5" s="28">
        <f>SUM(D5:M5)</f>
        <v>6270900</v>
      </c>
      <c r="O5" s="33">
        <f t="shared" ref="O5:O36" si="1">(N5/O$72)</f>
        <v>494.66750808550921</v>
      </c>
      <c r="P5" s="6"/>
    </row>
    <row r="6" spans="1:133">
      <c r="A6" s="12"/>
      <c r="B6" s="25">
        <v>311</v>
      </c>
      <c r="C6" s="20" t="s">
        <v>3</v>
      </c>
      <c r="D6" s="46">
        <v>2965814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1210342</v>
      </c>
      <c r="N6" s="46">
        <f>SUM(D6:M6)</f>
        <v>4176156</v>
      </c>
      <c r="O6" s="47">
        <f t="shared" si="1"/>
        <v>329.42778259840657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197591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197591</v>
      </c>
      <c r="O7" s="47">
        <f t="shared" si="1"/>
        <v>15.58657411059399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143773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143773</v>
      </c>
      <c r="O8" s="47">
        <f t="shared" si="1"/>
        <v>11.341247929320817</v>
      </c>
      <c r="P8" s="9"/>
    </row>
    <row r="9" spans="1:133">
      <c r="A9" s="12"/>
      <c r="B9" s="25">
        <v>314.10000000000002</v>
      </c>
      <c r="C9" s="20" t="s">
        <v>13</v>
      </c>
      <c r="D9" s="46">
        <v>928639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928639</v>
      </c>
      <c r="O9" s="47">
        <f t="shared" si="1"/>
        <v>73.253845547053714</v>
      </c>
      <c r="P9" s="9"/>
    </row>
    <row r="10" spans="1:133">
      <c r="A10" s="12"/>
      <c r="B10" s="25">
        <v>314.3</v>
      </c>
      <c r="C10" s="20" t="s">
        <v>14</v>
      </c>
      <c r="D10" s="46">
        <v>244578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244578</v>
      </c>
      <c r="O10" s="47">
        <f t="shared" si="1"/>
        <v>19.293050406247534</v>
      </c>
      <c r="P10" s="9"/>
    </row>
    <row r="11" spans="1:133">
      <c r="A11" s="12"/>
      <c r="B11" s="25">
        <v>314.39999999999998</v>
      </c>
      <c r="C11" s="20" t="s">
        <v>15</v>
      </c>
      <c r="D11" s="46">
        <v>9899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9899</v>
      </c>
      <c r="O11" s="47">
        <f t="shared" si="1"/>
        <v>0.78086298020036282</v>
      </c>
      <c r="P11" s="9"/>
    </row>
    <row r="12" spans="1:133">
      <c r="A12" s="12"/>
      <c r="B12" s="25">
        <v>314.7</v>
      </c>
      <c r="C12" s="20" t="s">
        <v>16</v>
      </c>
      <c r="D12" s="46">
        <v>1989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1989</v>
      </c>
      <c r="O12" s="47">
        <f t="shared" si="1"/>
        <v>0.15689831979174884</v>
      </c>
      <c r="P12" s="9"/>
    </row>
    <row r="13" spans="1:133">
      <c r="A13" s="12"/>
      <c r="B13" s="25">
        <v>314.8</v>
      </c>
      <c r="C13" s="20" t="s">
        <v>17</v>
      </c>
      <c r="D13" s="46">
        <v>9782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9782</v>
      </c>
      <c r="O13" s="47">
        <f t="shared" si="1"/>
        <v>0.77163366727143645</v>
      </c>
      <c r="P13" s="9"/>
    </row>
    <row r="14" spans="1:133">
      <c r="A14" s="12"/>
      <c r="B14" s="25">
        <v>314.89999999999998</v>
      </c>
      <c r="C14" s="20" t="s">
        <v>152</v>
      </c>
      <c r="D14" s="46">
        <v>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</v>
      </c>
      <c r="O14" s="47">
        <f t="shared" si="1"/>
        <v>3.944150824327522E-4</v>
      </c>
      <c r="P14" s="9"/>
    </row>
    <row r="15" spans="1:133">
      <c r="A15" s="12"/>
      <c r="B15" s="25">
        <v>315</v>
      </c>
      <c r="C15" s="20" t="s">
        <v>116</v>
      </c>
      <c r="D15" s="46">
        <v>369548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369548</v>
      </c>
      <c r="O15" s="47">
        <f t="shared" si="1"/>
        <v>29.151060976571745</v>
      </c>
      <c r="P15" s="9"/>
    </row>
    <row r="16" spans="1:133">
      <c r="A16" s="12"/>
      <c r="B16" s="25">
        <v>316</v>
      </c>
      <c r="C16" s="20" t="s">
        <v>117</v>
      </c>
      <c r="D16" s="46">
        <v>188940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188940</v>
      </c>
      <c r="O16" s="47">
        <f t="shared" si="1"/>
        <v>14.904157134968841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SUM(D18:D22)</f>
        <v>937113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5" si="4">SUM(D17:M17)</f>
        <v>937113</v>
      </c>
      <c r="O17" s="45">
        <f t="shared" si="1"/>
        <v>73.922300228760747</v>
      </c>
      <c r="P17" s="10"/>
    </row>
    <row r="18" spans="1:16">
      <c r="A18" s="12"/>
      <c r="B18" s="25">
        <v>322</v>
      </c>
      <c r="C18" s="20" t="s">
        <v>0</v>
      </c>
      <c r="D18" s="46">
        <v>171399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171399</v>
      </c>
      <c r="O18" s="47">
        <f t="shared" si="1"/>
        <v>13.52047014277826</v>
      </c>
      <c r="P18" s="9"/>
    </row>
    <row r="19" spans="1:16">
      <c r="A19" s="12"/>
      <c r="B19" s="25">
        <v>323.10000000000002</v>
      </c>
      <c r="C19" s="20" t="s">
        <v>21</v>
      </c>
      <c r="D19" s="46">
        <v>676327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676327</v>
      </c>
      <c r="O19" s="47">
        <f t="shared" si="1"/>
        <v>53.3507138912992</v>
      </c>
      <c r="P19" s="9"/>
    </row>
    <row r="20" spans="1:16">
      <c r="A20" s="12"/>
      <c r="B20" s="25">
        <v>323.39999999999998</v>
      </c>
      <c r="C20" s="20" t="s">
        <v>22</v>
      </c>
      <c r="D20" s="46">
        <v>10262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10262</v>
      </c>
      <c r="O20" s="47">
        <f t="shared" si="1"/>
        <v>0.8094975151849807</v>
      </c>
      <c r="P20" s="9"/>
    </row>
    <row r="21" spans="1:16">
      <c r="A21" s="12"/>
      <c r="B21" s="25">
        <v>323.7</v>
      </c>
      <c r="C21" s="20" t="s">
        <v>23</v>
      </c>
      <c r="D21" s="46">
        <v>65876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65876</v>
      </c>
      <c r="O21" s="47">
        <f t="shared" si="1"/>
        <v>5.1964975940679974</v>
      </c>
      <c r="P21" s="9"/>
    </row>
    <row r="22" spans="1:16">
      <c r="A22" s="12"/>
      <c r="B22" s="25">
        <v>329</v>
      </c>
      <c r="C22" s="20" t="s">
        <v>28</v>
      </c>
      <c r="D22" s="46">
        <v>13249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13249</v>
      </c>
      <c r="O22" s="47">
        <f t="shared" si="1"/>
        <v>1.0451210854303068</v>
      </c>
      <c r="P22" s="9"/>
    </row>
    <row r="23" spans="1:16" ht="15.75">
      <c r="A23" s="29" t="s">
        <v>30</v>
      </c>
      <c r="B23" s="30"/>
      <c r="C23" s="31"/>
      <c r="D23" s="32">
        <f t="shared" ref="D23:M23" si="5">SUM(D24:D39)</f>
        <v>3669332</v>
      </c>
      <c r="E23" s="32">
        <f t="shared" si="5"/>
        <v>235433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588668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4493433</v>
      </c>
      <c r="O23" s="45">
        <f t="shared" si="1"/>
        <v>354.45554942020982</v>
      </c>
      <c r="P23" s="10"/>
    </row>
    <row r="24" spans="1:16">
      <c r="A24" s="12"/>
      <c r="B24" s="25">
        <v>331.2</v>
      </c>
      <c r="C24" s="20" t="s">
        <v>29</v>
      </c>
      <c r="D24" s="46">
        <v>55140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55140</v>
      </c>
      <c r="O24" s="47">
        <f t="shared" si="1"/>
        <v>4.3496095290683918</v>
      </c>
      <c r="P24" s="9"/>
    </row>
    <row r="25" spans="1:16">
      <c r="A25" s="12"/>
      <c r="B25" s="25">
        <v>331.5</v>
      </c>
      <c r="C25" s="20" t="s">
        <v>103</v>
      </c>
      <c r="D25" s="46">
        <v>1575502</v>
      </c>
      <c r="E25" s="46">
        <v>4211</v>
      </c>
      <c r="F25" s="46">
        <v>0</v>
      </c>
      <c r="G25" s="46">
        <v>0</v>
      </c>
      <c r="H25" s="46">
        <v>0</v>
      </c>
      <c r="I25" s="46">
        <v>142273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1721986</v>
      </c>
      <c r="O25" s="47">
        <f t="shared" si="1"/>
        <v>135.83545002760906</v>
      </c>
      <c r="P25" s="9"/>
    </row>
    <row r="26" spans="1:16">
      <c r="A26" s="12"/>
      <c r="B26" s="25">
        <v>334.36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299809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6">SUM(D26:M26)</f>
        <v>299809</v>
      </c>
      <c r="O26" s="47">
        <f t="shared" si="1"/>
        <v>23.649838289816202</v>
      </c>
      <c r="P26" s="9"/>
    </row>
    <row r="27" spans="1:16">
      <c r="A27" s="12"/>
      <c r="B27" s="25">
        <v>334.49</v>
      </c>
      <c r="C27" s="20" t="s">
        <v>34</v>
      </c>
      <c r="D27" s="46">
        <v>0</v>
      </c>
      <c r="E27" s="46">
        <v>173347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173347</v>
      </c>
      <c r="O27" s="47">
        <f t="shared" si="1"/>
        <v>13.67413425889406</v>
      </c>
      <c r="P27" s="9"/>
    </row>
    <row r="28" spans="1:16">
      <c r="A28" s="12"/>
      <c r="B28" s="25">
        <v>334.5</v>
      </c>
      <c r="C28" s="20" t="s">
        <v>130</v>
      </c>
      <c r="D28" s="46">
        <v>168587</v>
      </c>
      <c r="E28" s="46">
        <v>1029</v>
      </c>
      <c r="F28" s="46">
        <v>0</v>
      </c>
      <c r="G28" s="46">
        <v>0</v>
      </c>
      <c r="H28" s="46">
        <v>0</v>
      </c>
      <c r="I28" s="46">
        <v>2587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172203</v>
      </c>
      <c r="O28" s="47">
        <f t="shared" si="1"/>
        <v>13.583892088033446</v>
      </c>
      <c r="P28" s="9"/>
    </row>
    <row r="29" spans="1:16">
      <c r="A29" s="12"/>
      <c r="B29" s="25">
        <v>335.12</v>
      </c>
      <c r="C29" s="20" t="s">
        <v>119</v>
      </c>
      <c r="D29" s="46">
        <v>471455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471455</v>
      </c>
      <c r="O29" s="47">
        <f t="shared" si="1"/>
        <v>37.189792537666641</v>
      </c>
      <c r="P29" s="9"/>
    </row>
    <row r="30" spans="1:16">
      <c r="A30" s="12"/>
      <c r="B30" s="25">
        <v>335.14</v>
      </c>
      <c r="C30" s="20" t="s">
        <v>120</v>
      </c>
      <c r="D30" s="46">
        <v>16925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16925</v>
      </c>
      <c r="O30" s="47">
        <f t="shared" si="1"/>
        <v>1.3350950540348663</v>
      </c>
      <c r="P30" s="9"/>
    </row>
    <row r="31" spans="1:16">
      <c r="A31" s="12"/>
      <c r="B31" s="25">
        <v>335.15</v>
      </c>
      <c r="C31" s="20" t="s">
        <v>121</v>
      </c>
      <c r="D31" s="46">
        <v>6464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6464</v>
      </c>
      <c r="O31" s="47">
        <f t="shared" si="1"/>
        <v>0.50989981856906208</v>
      </c>
      <c r="P31" s="9"/>
    </row>
    <row r="32" spans="1:16">
      <c r="A32" s="12"/>
      <c r="B32" s="25">
        <v>335.18</v>
      </c>
      <c r="C32" s="20" t="s">
        <v>122</v>
      </c>
      <c r="D32" s="46">
        <v>698174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698174</v>
      </c>
      <c r="O32" s="47">
        <f t="shared" si="1"/>
        <v>55.074071152480869</v>
      </c>
      <c r="P32" s="9"/>
    </row>
    <row r="33" spans="1:16">
      <c r="A33" s="12"/>
      <c r="B33" s="25">
        <v>335.23</v>
      </c>
      <c r="C33" s="20" t="s">
        <v>153</v>
      </c>
      <c r="D33" s="46">
        <v>3720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3720</v>
      </c>
      <c r="O33" s="47">
        <f t="shared" si="1"/>
        <v>0.29344482132996763</v>
      </c>
      <c r="P33" s="9"/>
    </row>
    <row r="34" spans="1:16">
      <c r="A34" s="12"/>
      <c r="B34" s="25">
        <v>335.49</v>
      </c>
      <c r="C34" s="20" t="s">
        <v>41</v>
      </c>
      <c r="D34" s="46">
        <v>0</v>
      </c>
      <c r="E34" s="46">
        <v>6846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6846</v>
      </c>
      <c r="O34" s="47">
        <f t="shared" si="1"/>
        <v>0.54003313086692439</v>
      </c>
      <c r="P34" s="9"/>
    </row>
    <row r="35" spans="1:16">
      <c r="A35" s="12"/>
      <c r="B35" s="25">
        <v>337.2</v>
      </c>
      <c r="C35" s="20" t="s">
        <v>42</v>
      </c>
      <c r="D35" s="46">
        <v>744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7">SUM(D35:M35)</f>
        <v>744</v>
      </c>
      <c r="O35" s="47">
        <f t="shared" si="1"/>
        <v>5.8688964265993529E-2</v>
      </c>
      <c r="P35" s="9"/>
    </row>
    <row r="36" spans="1:16">
      <c r="A36" s="12"/>
      <c r="B36" s="25">
        <v>337.3</v>
      </c>
      <c r="C36" s="20" t="s">
        <v>93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143999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143999</v>
      </c>
      <c r="O36" s="47">
        <f t="shared" si="1"/>
        <v>11.359075491046777</v>
      </c>
      <c r="P36" s="9"/>
    </row>
    <row r="37" spans="1:16">
      <c r="A37" s="12"/>
      <c r="B37" s="25">
        <v>337.4</v>
      </c>
      <c r="C37" s="20" t="s">
        <v>43</v>
      </c>
      <c r="D37" s="46">
        <v>59000</v>
      </c>
      <c r="E37" s="46">
        <v>50000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109000</v>
      </c>
      <c r="O37" s="47">
        <f t="shared" ref="O37:O68" si="8">(N37/O$72)</f>
        <v>8.5982487970339978</v>
      </c>
      <c r="P37" s="9"/>
    </row>
    <row r="38" spans="1:16">
      <c r="A38" s="12"/>
      <c r="B38" s="25">
        <v>338</v>
      </c>
      <c r="C38" s="20" t="s">
        <v>46</v>
      </c>
      <c r="D38" s="46">
        <v>15523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15523</v>
      </c>
      <c r="O38" s="47">
        <f t="shared" si="8"/>
        <v>1.2245010649207226</v>
      </c>
      <c r="P38" s="9"/>
    </row>
    <row r="39" spans="1:16">
      <c r="A39" s="12"/>
      <c r="B39" s="25">
        <v>339</v>
      </c>
      <c r="C39" s="20" t="s">
        <v>47</v>
      </c>
      <c r="D39" s="46">
        <v>598098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598098</v>
      </c>
      <c r="O39" s="47">
        <f t="shared" si="8"/>
        <v>47.179774394572846</v>
      </c>
      <c r="P39" s="9"/>
    </row>
    <row r="40" spans="1:16" ht="15.75">
      <c r="A40" s="29" t="s">
        <v>52</v>
      </c>
      <c r="B40" s="30"/>
      <c r="C40" s="31"/>
      <c r="D40" s="32">
        <f t="shared" ref="D40:M40" si="9">SUM(D41:D53)</f>
        <v>2137703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6637457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8775160</v>
      </c>
      <c r="O40" s="45">
        <f t="shared" si="8"/>
        <v>692.21109095211796</v>
      </c>
      <c r="P40" s="10"/>
    </row>
    <row r="41" spans="1:16">
      <c r="A41" s="12"/>
      <c r="B41" s="25">
        <v>341.9</v>
      </c>
      <c r="C41" s="20" t="s">
        <v>123</v>
      </c>
      <c r="D41" s="46">
        <v>1159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3" si="10">SUM(D41:M41)</f>
        <v>1159</v>
      </c>
      <c r="O41" s="47">
        <f t="shared" si="8"/>
        <v>9.1425416107911966E-2</v>
      </c>
      <c r="P41" s="9"/>
    </row>
    <row r="42" spans="1:16">
      <c r="A42" s="12"/>
      <c r="B42" s="25">
        <v>342.1</v>
      </c>
      <c r="C42" s="20" t="s">
        <v>56</v>
      </c>
      <c r="D42" s="46">
        <v>10315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10315</v>
      </c>
      <c r="O42" s="47">
        <f t="shared" si="8"/>
        <v>0.81367831505876786</v>
      </c>
      <c r="P42" s="9"/>
    </row>
    <row r="43" spans="1:16">
      <c r="A43" s="12"/>
      <c r="B43" s="25">
        <v>342.2</v>
      </c>
      <c r="C43" s="20" t="s">
        <v>57</v>
      </c>
      <c r="D43" s="46">
        <v>49607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49607</v>
      </c>
      <c r="O43" s="47">
        <f t="shared" si="8"/>
        <v>3.9131497988483082</v>
      </c>
      <c r="P43" s="9"/>
    </row>
    <row r="44" spans="1:16">
      <c r="A44" s="12"/>
      <c r="B44" s="25">
        <v>343.3</v>
      </c>
      <c r="C44" s="20" t="s">
        <v>58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2758511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2758511</v>
      </c>
      <c r="O44" s="47">
        <f t="shared" si="8"/>
        <v>217.59966869133075</v>
      </c>
      <c r="P44" s="9"/>
    </row>
    <row r="45" spans="1:16">
      <c r="A45" s="12"/>
      <c r="B45" s="25">
        <v>343.4</v>
      </c>
      <c r="C45" s="20" t="s">
        <v>59</v>
      </c>
      <c r="D45" s="46">
        <v>1887886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1887886</v>
      </c>
      <c r="O45" s="47">
        <f t="shared" si="8"/>
        <v>148.92214246272778</v>
      </c>
      <c r="P45" s="9"/>
    </row>
    <row r="46" spans="1:16">
      <c r="A46" s="12"/>
      <c r="B46" s="25">
        <v>343.5</v>
      </c>
      <c r="C46" s="20" t="s">
        <v>60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2807568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2807568</v>
      </c>
      <c r="O46" s="47">
        <f t="shared" si="8"/>
        <v>221.46943283111145</v>
      </c>
      <c r="P46" s="9"/>
    </row>
    <row r="47" spans="1:16">
      <c r="A47" s="12"/>
      <c r="B47" s="25">
        <v>343.6</v>
      </c>
      <c r="C47" s="20" t="s">
        <v>95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7065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7065</v>
      </c>
      <c r="O47" s="47">
        <f t="shared" si="8"/>
        <v>0.55730851147747895</v>
      </c>
      <c r="P47" s="9"/>
    </row>
    <row r="48" spans="1:16">
      <c r="A48" s="12"/>
      <c r="B48" s="25">
        <v>343.9</v>
      </c>
      <c r="C48" s="20" t="s">
        <v>96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1064313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1064313</v>
      </c>
      <c r="O48" s="47">
        <f t="shared" si="8"/>
        <v>83.956219925849965</v>
      </c>
      <c r="P48" s="9"/>
    </row>
    <row r="49" spans="1:16">
      <c r="A49" s="12"/>
      <c r="B49" s="25">
        <v>347.2</v>
      </c>
      <c r="C49" s="20" t="s">
        <v>61</v>
      </c>
      <c r="D49" s="46">
        <v>119025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119025</v>
      </c>
      <c r="O49" s="47">
        <f t="shared" si="8"/>
        <v>9.3890510373116669</v>
      </c>
      <c r="P49" s="9"/>
    </row>
    <row r="50" spans="1:16">
      <c r="A50" s="12"/>
      <c r="B50" s="25">
        <v>347.4</v>
      </c>
      <c r="C50" s="20" t="s">
        <v>62</v>
      </c>
      <c r="D50" s="46">
        <v>27064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27064</v>
      </c>
      <c r="O50" s="47">
        <f t="shared" si="8"/>
        <v>2.1348899581920011</v>
      </c>
      <c r="P50" s="9"/>
    </row>
    <row r="51" spans="1:16">
      <c r="A51" s="12"/>
      <c r="B51" s="25">
        <v>347.5</v>
      </c>
      <c r="C51" s="20" t="s">
        <v>63</v>
      </c>
      <c r="D51" s="46">
        <v>15313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15313</v>
      </c>
      <c r="O51" s="47">
        <f t="shared" si="8"/>
        <v>1.207935631458547</v>
      </c>
      <c r="P51" s="9"/>
    </row>
    <row r="52" spans="1:16">
      <c r="A52" s="12"/>
      <c r="B52" s="25">
        <v>347.9</v>
      </c>
      <c r="C52" s="20" t="s">
        <v>64</v>
      </c>
      <c r="D52" s="46">
        <v>7072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7072</v>
      </c>
      <c r="O52" s="47">
        <f t="shared" si="8"/>
        <v>0.55786069259288473</v>
      </c>
      <c r="P52" s="9"/>
    </row>
    <row r="53" spans="1:16">
      <c r="A53" s="12"/>
      <c r="B53" s="25">
        <v>349</v>
      </c>
      <c r="C53" s="20" t="s">
        <v>1</v>
      </c>
      <c r="D53" s="46">
        <v>20262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20262</v>
      </c>
      <c r="O53" s="47">
        <f t="shared" si="8"/>
        <v>1.5983276800504851</v>
      </c>
      <c r="P53" s="9"/>
    </row>
    <row r="54" spans="1:16" ht="15.75">
      <c r="A54" s="29" t="s">
        <v>53</v>
      </c>
      <c r="B54" s="30"/>
      <c r="C54" s="31"/>
      <c r="D54" s="32">
        <f t="shared" ref="D54:M54" si="11">SUM(D55:D57)</f>
        <v>75068</v>
      </c>
      <c r="E54" s="32">
        <f t="shared" si="11"/>
        <v>0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ref="N54:N70" si="12">SUM(D54:M54)</f>
        <v>75068</v>
      </c>
      <c r="O54" s="45">
        <f t="shared" si="8"/>
        <v>5.9215902816123691</v>
      </c>
      <c r="P54" s="10"/>
    </row>
    <row r="55" spans="1:16">
      <c r="A55" s="13"/>
      <c r="B55" s="39">
        <v>351.1</v>
      </c>
      <c r="C55" s="21" t="s">
        <v>98</v>
      </c>
      <c r="D55" s="46">
        <v>27699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27699</v>
      </c>
      <c r="O55" s="47">
        <f t="shared" si="8"/>
        <v>2.1849806736609607</v>
      </c>
      <c r="P55" s="9"/>
    </row>
    <row r="56" spans="1:16">
      <c r="A56" s="13"/>
      <c r="B56" s="39">
        <v>354</v>
      </c>
      <c r="C56" s="21" t="s">
        <v>68</v>
      </c>
      <c r="D56" s="46">
        <v>46328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46328</v>
      </c>
      <c r="O56" s="47">
        <f t="shared" si="8"/>
        <v>3.6544923877889088</v>
      </c>
      <c r="P56" s="9"/>
    </row>
    <row r="57" spans="1:16">
      <c r="A57" s="13"/>
      <c r="B57" s="39">
        <v>359</v>
      </c>
      <c r="C57" s="21" t="s">
        <v>69</v>
      </c>
      <c r="D57" s="46">
        <v>1041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1041</v>
      </c>
      <c r="O57" s="47">
        <f t="shared" si="8"/>
        <v>8.2117220162499019E-2</v>
      </c>
      <c r="P57" s="9"/>
    </row>
    <row r="58" spans="1:16" ht="15.75">
      <c r="A58" s="29" t="s">
        <v>4</v>
      </c>
      <c r="B58" s="30"/>
      <c r="C58" s="31"/>
      <c r="D58" s="32">
        <f t="shared" ref="D58:M58" si="13">SUM(D59:D64)</f>
        <v>294154</v>
      </c>
      <c r="E58" s="32">
        <f t="shared" si="13"/>
        <v>35676</v>
      </c>
      <c r="F58" s="32">
        <f t="shared" si="13"/>
        <v>0</v>
      </c>
      <c r="G58" s="32">
        <f t="shared" si="13"/>
        <v>0</v>
      </c>
      <c r="H58" s="32">
        <f t="shared" si="13"/>
        <v>0</v>
      </c>
      <c r="I58" s="32">
        <f t="shared" si="13"/>
        <v>139225</v>
      </c>
      <c r="J58" s="32">
        <f t="shared" si="13"/>
        <v>268645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si="12"/>
        <v>737700</v>
      </c>
      <c r="O58" s="45">
        <f t="shared" si="8"/>
        <v>58.192001262128265</v>
      </c>
      <c r="P58" s="10"/>
    </row>
    <row r="59" spans="1:16">
      <c r="A59" s="12"/>
      <c r="B59" s="25">
        <v>361.1</v>
      </c>
      <c r="C59" s="20" t="s">
        <v>70</v>
      </c>
      <c r="D59" s="46">
        <v>73</v>
      </c>
      <c r="E59" s="46">
        <v>0</v>
      </c>
      <c r="F59" s="46">
        <v>0</v>
      </c>
      <c r="G59" s="46">
        <v>0</v>
      </c>
      <c r="H59" s="46">
        <v>0</v>
      </c>
      <c r="I59" s="46">
        <v>-1535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-1462</v>
      </c>
      <c r="O59" s="47">
        <f t="shared" si="8"/>
        <v>-0.11532697010333676</v>
      </c>
      <c r="P59" s="9"/>
    </row>
    <row r="60" spans="1:16">
      <c r="A60" s="12"/>
      <c r="B60" s="25">
        <v>361.3</v>
      </c>
      <c r="C60" s="20" t="s">
        <v>71</v>
      </c>
      <c r="D60" s="46">
        <v>-14</v>
      </c>
      <c r="E60" s="46">
        <v>0</v>
      </c>
      <c r="F60" s="46">
        <v>0</v>
      </c>
      <c r="G60" s="46">
        <v>0</v>
      </c>
      <c r="H60" s="46">
        <v>0</v>
      </c>
      <c r="I60" s="46">
        <v>-14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-28</v>
      </c>
      <c r="O60" s="47">
        <f t="shared" si="8"/>
        <v>-2.2087244616234127E-3</v>
      </c>
      <c r="P60" s="9"/>
    </row>
    <row r="61" spans="1:16">
      <c r="A61" s="12"/>
      <c r="B61" s="25">
        <v>364</v>
      </c>
      <c r="C61" s="20" t="s">
        <v>124</v>
      </c>
      <c r="D61" s="46">
        <v>4647</v>
      </c>
      <c r="E61" s="46">
        <v>0</v>
      </c>
      <c r="F61" s="46">
        <v>0</v>
      </c>
      <c r="G61" s="46">
        <v>0</v>
      </c>
      <c r="H61" s="46">
        <v>0</v>
      </c>
      <c r="I61" s="46">
        <v>-8375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-3728</v>
      </c>
      <c r="O61" s="47">
        <f t="shared" si="8"/>
        <v>-0.29407588546186009</v>
      </c>
      <c r="P61" s="9"/>
    </row>
    <row r="62" spans="1:16">
      <c r="A62" s="12"/>
      <c r="B62" s="25">
        <v>365</v>
      </c>
      <c r="C62" s="20" t="s">
        <v>140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2513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2513</v>
      </c>
      <c r="O62" s="47">
        <f t="shared" si="8"/>
        <v>0.19823302043070126</v>
      </c>
      <c r="P62" s="9"/>
    </row>
    <row r="63" spans="1:16">
      <c r="A63" s="12"/>
      <c r="B63" s="25">
        <v>366</v>
      </c>
      <c r="C63" s="20" t="s">
        <v>74</v>
      </c>
      <c r="D63" s="46">
        <v>34720</v>
      </c>
      <c r="E63" s="46">
        <v>436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35156</v>
      </c>
      <c r="O63" s="47">
        <f t="shared" si="8"/>
        <v>2.7732113276011674</v>
      </c>
      <c r="P63" s="9"/>
    </row>
    <row r="64" spans="1:16">
      <c r="A64" s="12"/>
      <c r="B64" s="25">
        <v>369.9</v>
      </c>
      <c r="C64" s="20" t="s">
        <v>75</v>
      </c>
      <c r="D64" s="46">
        <v>254728</v>
      </c>
      <c r="E64" s="46">
        <v>35240</v>
      </c>
      <c r="F64" s="46">
        <v>0</v>
      </c>
      <c r="G64" s="46">
        <v>0</v>
      </c>
      <c r="H64" s="46">
        <v>0</v>
      </c>
      <c r="I64" s="46">
        <v>146636</v>
      </c>
      <c r="J64" s="46">
        <v>268645</v>
      </c>
      <c r="K64" s="46">
        <v>0</v>
      </c>
      <c r="L64" s="46">
        <v>0</v>
      </c>
      <c r="M64" s="46">
        <v>0</v>
      </c>
      <c r="N64" s="46">
        <f t="shared" si="12"/>
        <v>705249</v>
      </c>
      <c r="O64" s="47">
        <f t="shared" si="8"/>
        <v>55.632168494123214</v>
      </c>
      <c r="P64" s="9"/>
    </row>
    <row r="65" spans="1:119" ht="15.75">
      <c r="A65" s="29" t="s">
        <v>54</v>
      </c>
      <c r="B65" s="30"/>
      <c r="C65" s="31"/>
      <c r="D65" s="32">
        <f t="shared" ref="D65:M65" si="14">SUM(D66:D69)</f>
        <v>2836168</v>
      </c>
      <c r="E65" s="32">
        <f t="shared" si="14"/>
        <v>1335386</v>
      </c>
      <c r="F65" s="32">
        <f t="shared" si="14"/>
        <v>0</v>
      </c>
      <c r="G65" s="32">
        <f t="shared" si="14"/>
        <v>0</v>
      </c>
      <c r="H65" s="32">
        <f t="shared" si="14"/>
        <v>0</v>
      </c>
      <c r="I65" s="32">
        <f t="shared" si="14"/>
        <v>0</v>
      </c>
      <c r="J65" s="32">
        <f t="shared" si="14"/>
        <v>0</v>
      </c>
      <c r="K65" s="32">
        <f t="shared" si="14"/>
        <v>0</v>
      </c>
      <c r="L65" s="32">
        <f t="shared" si="14"/>
        <v>17712</v>
      </c>
      <c r="M65" s="32">
        <f t="shared" si="14"/>
        <v>0</v>
      </c>
      <c r="N65" s="32">
        <f t="shared" si="12"/>
        <v>4189266</v>
      </c>
      <c r="O65" s="45">
        <f t="shared" si="8"/>
        <v>330.46193894454524</v>
      </c>
      <c r="P65" s="9"/>
    </row>
    <row r="66" spans="1:119">
      <c r="A66" s="12"/>
      <c r="B66" s="25">
        <v>381</v>
      </c>
      <c r="C66" s="20" t="s">
        <v>76</v>
      </c>
      <c r="D66" s="46">
        <v>1041800</v>
      </c>
      <c r="E66" s="46">
        <v>1021040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2062840</v>
      </c>
      <c r="O66" s="47">
        <f t="shared" si="8"/>
        <v>162.72304172911572</v>
      </c>
      <c r="P66" s="9"/>
    </row>
    <row r="67" spans="1:119">
      <c r="A67" s="12"/>
      <c r="B67" s="25">
        <v>382</v>
      </c>
      <c r="C67" s="20" t="s">
        <v>86</v>
      </c>
      <c r="D67" s="46">
        <v>1393368</v>
      </c>
      <c r="E67" s="46">
        <v>314346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1707714</v>
      </c>
      <c r="O67" s="47">
        <f t="shared" si="8"/>
        <v>134.709631616313</v>
      </c>
      <c r="P67" s="9"/>
    </row>
    <row r="68" spans="1:119">
      <c r="A68" s="12"/>
      <c r="B68" s="25">
        <v>384</v>
      </c>
      <c r="C68" s="20" t="s">
        <v>77</v>
      </c>
      <c r="D68" s="46">
        <v>401000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401000</v>
      </c>
      <c r="O68" s="47">
        <f t="shared" si="8"/>
        <v>31.632089611106728</v>
      </c>
      <c r="P68" s="9"/>
    </row>
    <row r="69" spans="1:119" ht="15.75" thickBot="1">
      <c r="A69" s="12"/>
      <c r="B69" s="25">
        <v>389.4</v>
      </c>
      <c r="C69" s="20" t="s">
        <v>125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17712</v>
      </c>
      <c r="M69" s="46">
        <v>0</v>
      </c>
      <c r="N69" s="46">
        <f t="shared" si="12"/>
        <v>17712</v>
      </c>
      <c r="O69" s="47">
        <f>(N69/O$72)</f>
        <v>1.3971759880097816</v>
      </c>
      <c r="P69" s="9"/>
    </row>
    <row r="70" spans="1:119" ht="16.5" thickBot="1">
      <c r="A70" s="14" t="s">
        <v>65</v>
      </c>
      <c r="B70" s="23"/>
      <c r="C70" s="22"/>
      <c r="D70" s="15">
        <f t="shared" ref="D70:M70" si="15">SUM(D5,D17,D23,D40,D54,D58,D65)</f>
        <v>14668732</v>
      </c>
      <c r="E70" s="15">
        <f t="shared" si="15"/>
        <v>1947859</v>
      </c>
      <c r="F70" s="15">
        <f t="shared" si="15"/>
        <v>0</v>
      </c>
      <c r="G70" s="15">
        <f t="shared" si="15"/>
        <v>0</v>
      </c>
      <c r="H70" s="15">
        <f t="shared" si="15"/>
        <v>0</v>
      </c>
      <c r="I70" s="15">
        <f t="shared" si="15"/>
        <v>7365350</v>
      </c>
      <c r="J70" s="15">
        <f t="shared" si="15"/>
        <v>268645</v>
      </c>
      <c r="K70" s="15">
        <f t="shared" si="15"/>
        <v>0</v>
      </c>
      <c r="L70" s="15">
        <f t="shared" si="15"/>
        <v>17712</v>
      </c>
      <c r="M70" s="15">
        <f t="shared" si="15"/>
        <v>1210342</v>
      </c>
      <c r="N70" s="15">
        <f t="shared" si="12"/>
        <v>25478640</v>
      </c>
      <c r="O70" s="38">
        <f>(N70/O$72)</f>
        <v>2009.8319791748836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8" t="s">
        <v>154</v>
      </c>
      <c r="M72" s="48"/>
      <c r="N72" s="48"/>
      <c r="O72" s="43">
        <v>12677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100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79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4616544</v>
      </c>
      <c r="E5" s="27">
        <f t="shared" si="0"/>
        <v>335286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1092555</v>
      </c>
      <c r="N5" s="28">
        <f>SUM(D5:M5)</f>
        <v>6044385</v>
      </c>
      <c r="O5" s="33">
        <f t="shared" ref="O5:O36" si="1">(N5/O$70)</f>
        <v>478.38425009893155</v>
      </c>
      <c r="P5" s="6"/>
    </row>
    <row r="6" spans="1:133">
      <c r="A6" s="12"/>
      <c r="B6" s="25">
        <v>311</v>
      </c>
      <c r="C6" s="20" t="s">
        <v>3</v>
      </c>
      <c r="D6" s="46">
        <v>2840097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1092555</v>
      </c>
      <c r="N6" s="46">
        <f>SUM(D6:M6)</f>
        <v>3932652</v>
      </c>
      <c r="O6" s="47">
        <f t="shared" si="1"/>
        <v>311.25065294815988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191317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191317</v>
      </c>
      <c r="O7" s="47">
        <f t="shared" si="1"/>
        <v>15.141828254847645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143969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143969</v>
      </c>
      <c r="O8" s="47">
        <f t="shared" si="1"/>
        <v>11.394459833795015</v>
      </c>
      <c r="P8" s="9"/>
    </row>
    <row r="9" spans="1:133">
      <c r="A9" s="12"/>
      <c r="B9" s="25">
        <v>314.10000000000002</v>
      </c>
      <c r="C9" s="20" t="s">
        <v>13</v>
      </c>
      <c r="D9" s="46">
        <v>922456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922456</v>
      </c>
      <c r="O9" s="47">
        <f t="shared" si="1"/>
        <v>73.007993668381474</v>
      </c>
      <c r="P9" s="9"/>
    </row>
    <row r="10" spans="1:133">
      <c r="A10" s="12"/>
      <c r="B10" s="25">
        <v>314.3</v>
      </c>
      <c r="C10" s="20" t="s">
        <v>14</v>
      </c>
      <c r="D10" s="46">
        <v>235850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235850</v>
      </c>
      <c r="O10" s="47">
        <f t="shared" si="1"/>
        <v>18.666402849228334</v>
      </c>
      <c r="P10" s="9"/>
    </row>
    <row r="11" spans="1:133">
      <c r="A11" s="12"/>
      <c r="B11" s="25">
        <v>314.39999999999998</v>
      </c>
      <c r="C11" s="20" t="s">
        <v>15</v>
      </c>
      <c r="D11" s="46">
        <v>9764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9764</v>
      </c>
      <c r="O11" s="47">
        <f t="shared" si="1"/>
        <v>0.77277404036406805</v>
      </c>
      <c r="P11" s="9"/>
    </row>
    <row r="12" spans="1:133">
      <c r="A12" s="12"/>
      <c r="B12" s="25">
        <v>314.7</v>
      </c>
      <c r="C12" s="20" t="s">
        <v>16</v>
      </c>
      <c r="D12" s="46">
        <v>1950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1950</v>
      </c>
      <c r="O12" s="47">
        <f t="shared" si="1"/>
        <v>0.15433320142461418</v>
      </c>
      <c r="P12" s="9"/>
    </row>
    <row r="13" spans="1:133">
      <c r="A13" s="12"/>
      <c r="B13" s="25">
        <v>314.8</v>
      </c>
      <c r="C13" s="20" t="s">
        <v>17</v>
      </c>
      <c r="D13" s="46">
        <v>10646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10646</v>
      </c>
      <c r="O13" s="47">
        <f t="shared" si="1"/>
        <v>0.84258013454689351</v>
      </c>
      <c r="P13" s="9"/>
    </row>
    <row r="14" spans="1:133">
      <c r="A14" s="12"/>
      <c r="B14" s="25">
        <v>315</v>
      </c>
      <c r="C14" s="20" t="s">
        <v>116</v>
      </c>
      <c r="D14" s="46">
        <v>404599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404599</v>
      </c>
      <c r="O14" s="47">
        <f t="shared" si="1"/>
        <v>32.022081519588447</v>
      </c>
      <c r="P14" s="9"/>
    </row>
    <row r="15" spans="1:133">
      <c r="A15" s="12"/>
      <c r="B15" s="25">
        <v>316</v>
      </c>
      <c r="C15" s="20" t="s">
        <v>117</v>
      </c>
      <c r="D15" s="46">
        <v>191182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191182</v>
      </c>
      <c r="O15" s="47">
        <f t="shared" si="1"/>
        <v>15.131143648595172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SUM(D17:D21)</f>
        <v>988156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6" si="4">SUM(D16:M16)</f>
        <v>988156</v>
      </c>
      <c r="O16" s="45">
        <f t="shared" si="1"/>
        <v>78.207835377918485</v>
      </c>
      <c r="P16" s="10"/>
    </row>
    <row r="17" spans="1:16">
      <c r="A17" s="12"/>
      <c r="B17" s="25">
        <v>322</v>
      </c>
      <c r="C17" s="20" t="s">
        <v>0</v>
      </c>
      <c r="D17" s="46">
        <v>124204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124204</v>
      </c>
      <c r="O17" s="47">
        <f t="shared" si="1"/>
        <v>9.8301543332014241</v>
      </c>
      <c r="P17" s="9"/>
    </row>
    <row r="18" spans="1:16">
      <c r="A18" s="12"/>
      <c r="B18" s="25">
        <v>323.10000000000002</v>
      </c>
      <c r="C18" s="20" t="s">
        <v>21</v>
      </c>
      <c r="D18" s="46">
        <v>777267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777267</v>
      </c>
      <c r="O18" s="47">
        <f t="shared" si="1"/>
        <v>61.516976652156707</v>
      </c>
      <c r="P18" s="9"/>
    </row>
    <row r="19" spans="1:16">
      <c r="A19" s="12"/>
      <c r="B19" s="25">
        <v>323.39999999999998</v>
      </c>
      <c r="C19" s="20" t="s">
        <v>22</v>
      </c>
      <c r="D19" s="46">
        <v>9392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9392</v>
      </c>
      <c r="O19" s="47">
        <f t="shared" si="1"/>
        <v>0.7433320142461417</v>
      </c>
      <c r="P19" s="9"/>
    </row>
    <row r="20" spans="1:16">
      <c r="A20" s="12"/>
      <c r="B20" s="25">
        <v>323.7</v>
      </c>
      <c r="C20" s="20" t="s">
        <v>23</v>
      </c>
      <c r="D20" s="46">
        <v>64739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64739</v>
      </c>
      <c r="O20" s="47">
        <f t="shared" si="1"/>
        <v>5.1237831420656903</v>
      </c>
      <c r="P20" s="9"/>
    </row>
    <row r="21" spans="1:16">
      <c r="A21" s="12"/>
      <c r="B21" s="25">
        <v>329</v>
      </c>
      <c r="C21" s="20" t="s">
        <v>28</v>
      </c>
      <c r="D21" s="46">
        <v>12554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12554</v>
      </c>
      <c r="O21" s="47">
        <f t="shared" si="1"/>
        <v>0.99358923624851603</v>
      </c>
      <c r="P21" s="9"/>
    </row>
    <row r="22" spans="1:16" ht="15.75">
      <c r="A22" s="29" t="s">
        <v>30</v>
      </c>
      <c r="B22" s="30"/>
      <c r="C22" s="31"/>
      <c r="D22" s="32">
        <f t="shared" ref="D22:M22" si="5">SUM(D23:D38)</f>
        <v>1602832</v>
      </c>
      <c r="E22" s="32">
        <f t="shared" si="5"/>
        <v>1254523</v>
      </c>
      <c r="F22" s="32">
        <f t="shared" si="5"/>
        <v>0</v>
      </c>
      <c r="G22" s="32">
        <f t="shared" si="5"/>
        <v>63585</v>
      </c>
      <c r="H22" s="32">
        <f t="shared" si="5"/>
        <v>0</v>
      </c>
      <c r="I22" s="32">
        <f t="shared" si="5"/>
        <v>315560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3236500</v>
      </c>
      <c r="O22" s="45">
        <f t="shared" si="1"/>
        <v>256.15354174910959</v>
      </c>
      <c r="P22" s="10"/>
    </row>
    <row r="23" spans="1:16">
      <c r="A23" s="12"/>
      <c r="B23" s="25">
        <v>331.2</v>
      </c>
      <c r="C23" s="20" t="s">
        <v>29</v>
      </c>
      <c r="D23" s="46">
        <v>78036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78036</v>
      </c>
      <c r="O23" s="47">
        <f t="shared" si="1"/>
        <v>6.1761772853185599</v>
      </c>
      <c r="P23" s="9"/>
    </row>
    <row r="24" spans="1:16">
      <c r="A24" s="12"/>
      <c r="B24" s="25">
        <v>331.49</v>
      </c>
      <c r="C24" s="20" t="s">
        <v>149</v>
      </c>
      <c r="D24" s="46">
        <v>0</v>
      </c>
      <c r="E24" s="46">
        <v>1248185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1248185</v>
      </c>
      <c r="O24" s="47">
        <f t="shared" si="1"/>
        <v>98.787890779580536</v>
      </c>
      <c r="P24" s="9"/>
    </row>
    <row r="25" spans="1:16">
      <c r="A25" s="12"/>
      <c r="B25" s="25">
        <v>331.5</v>
      </c>
      <c r="C25" s="20" t="s">
        <v>103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193441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193441</v>
      </c>
      <c r="O25" s="47">
        <f t="shared" si="1"/>
        <v>15.309932726553225</v>
      </c>
      <c r="P25" s="9"/>
    </row>
    <row r="26" spans="1:16">
      <c r="A26" s="12"/>
      <c r="B26" s="25">
        <v>334.2</v>
      </c>
      <c r="C26" s="20" t="s">
        <v>31</v>
      </c>
      <c r="D26" s="46">
        <v>3912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3912</v>
      </c>
      <c r="O26" s="47">
        <f t="shared" si="1"/>
        <v>0.30961614562722595</v>
      </c>
      <c r="P26" s="9"/>
    </row>
    <row r="27" spans="1:16">
      <c r="A27" s="12"/>
      <c r="B27" s="25">
        <v>334.36</v>
      </c>
      <c r="C27" s="20" t="s">
        <v>33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122119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122119</v>
      </c>
      <c r="O27" s="47">
        <f t="shared" si="1"/>
        <v>9.6651365255243373</v>
      </c>
      <c r="P27" s="9"/>
    </row>
    <row r="28" spans="1:16">
      <c r="A28" s="12"/>
      <c r="B28" s="25">
        <v>334.7</v>
      </c>
      <c r="C28" s="20" t="s">
        <v>35</v>
      </c>
      <c r="D28" s="46">
        <v>0</v>
      </c>
      <c r="E28" s="46">
        <v>0</v>
      </c>
      <c r="F28" s="46">
        <v>0</v>
      </c>
      <c r="G28" s="46">
        <v>23333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23333</v>
      </c>
      <c r="O28" s="47">
        <f t="shared" si="1"/>
        <v>1.8466956865848834</v>
      </c>
      <c r="P28" s="9"/>
    </row>
    <row r="29" spans="1:16">
      <c r="A29" s="12"/>
      <c r="B29" s="25">
        <v>335.12</v>
      </c>
      <c r="C29" s="20" t="s">
        <v>119</v>
      </c>
      <c r="D29" s="46">
        <v>443015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443015</v>
      </c>
      <c r="O29" s="47">
        <f t="shared" si="1"/>
        <v>35.062524732884846</v>
      </c>
      <c r="P29" s="9"/>
    </row>
    <row r="30" spans="1:16">
      <c r="A30" s="12"/>
      <c r="B30" s="25">
        <v>335.14</v>
      </c>
      <c r="C30" s="20" t="s">
        <v>120</v>
      </c>
      <c r="D30" s="46">
        <v>15222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15222</v>
      </c>
      <c r="O30" s="47">
        <f t="shared" si="1"/>
        <v>1.2047487138899882</v>
      </c>
      <c r="P30" s="9"/>
    </row>
    <row r="31" spans="1:16">
      <c r="A31" s="12"/>
      <c r="B31" s="25">
        <v>335.15</v>
      </c>
      <c r="C31" s="20" t="s">
        <v>121</v>
      </c>
      <c r="D31" s="46">
        <v>4959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4959</v>
      </c>
      <c r="O31" s="47">
        <f t="shared" si="1"/>
        <v>0.39248120300751882</v>
      </c>
      <c r="P31" s="9"/>
    </row>
    <row r="32" spans="1:16">
      <c r="A32" s="12"/>
      <c r="B32" s="25">
        <v>335.18</v>
      </c>
      <c r="C32" s="20" t="s">
        <v>122</v>
      </c>
      <c r="D32" s="46">
        <v>668367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668367</v>
      </c>
      <c r="O32" s="47">
        <f t="shared" si="1"/>
        <v>52.898060941828255</v>
      </c>
      <c r="P32" s="9"/>
    </row>
    <row r="33" spans="1:16">
      <c r="A33" s="12"/>
      <c r="B33" s="25">
        <v>335.21</v>
      </c>
      <c r="C33" s="20" t="s">
        <v>40</v>
      </c>
      <c r="D33" s="46">
        <v>3607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3607</v>
      </c>
      <c r="O33" s="47">
        <f t="shared" si="1"/>
        <v>0.28547685001978629</v>
      </c>
      <c r="P33" s="9"/>
    </row>
    <row r="34" spans="1:16">
      <c r="A34" s="12"/>
      <c r="B34" s="25">
        <v>335.49</v>
      </c>
      <c r="C34" s="20" t="s">
        <v>41</v>
      </c>
      <c r="D34" s="46">
        <v>0</v>
      </c>
      <c r="E34" s="46">
        <v>6338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6338</v>
      </c>
      <c r="O34" s="47">
        <f t="shared" si="1"/>
        <v>0.50162247724574593</v>
      </c>
      <c r="P34" s="9"/>
    </row>
    <row r="35" spans="1:16">
      <c r="A35" s="12"/>
      <c r="B35" s="25">
        <v>337.2</v>
      </c>
      <c r="C35" s="20" t="s">
        <v>42</v>
      </c>
      <c r="D35" s="46">
        <v>70707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70707</v>
      </c>
      <c r="O35" s="47">
        <f t="shared" si="1"/>
        <v>5.5961218836565099</v>
      </c>
      <c r="P35" s="9"/>
    </row>
    <row r="36" spans="1:16">
      <c r="A36" s="12"/>
      <c r="B36" s="25">
        <v>337.7</v>
      </c>
      <c r="C36" s="20" t="s">
        <v>45</v>
      </c>
      <c r="D36" s="46">
        <v>0</v>
      </c>
      <c r="E36" s="46">
        <v>0</v>
      </c>
      <c r="F36" s="46">
        <v>0</v>
      </c>
      <c r="G36" s="46">
        <v>40252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40252</v>
      </c>
      <c r="O36" s="47">
        <f t="shared" si="1"/>
        <v>3.1857538583300355</v>
      </c>
      <c r="P36" s="9"/>
    </row>
    <row r="37" spans="1:16">
      <c r="A37" s="12"/>
      <c r="B37" s="25">
        <v>338</v>
      </c>
      <c r="C37" s="20" t="s">
        <v>46</v>
      </c>
      <c r="D37" s="46">
        <v>11710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11710</v>
      </c>
      <c r="O37" s="47">
        <f t="shared" ref="O37:O68" si="7">(N37/O$70)</f>
        <v>0.92679066086268302</v>
      </c>
      <c r="P37" s="9"/>
    </row>
    <row r="38" spans="1:16">
      <c r="A38" s="12"/>
      <c r="B38" s="25">
        <v>339</v>
      </c>
      <c r="C38" s="20" t="s">
        <v>47</v>
      </c>
      <c r="D38" s="46">
        <v>303297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303297</v>
      </c>
      <c r="O38" s="47">
        <f t="shared" si="7"/>
        <v>24.004511278195487</v>
      </c>
      <c r="P38" s="9"/>
    </row>
    <row r="39" spans="1:16" ht="15.75">
      <c r="A39" s="29" t="s">
        <v>52</v>
      </c>
      <c r="B39" s="30"/>
      <c r="C39" s="31"/>
      <c r="D39" s="32">
        <f t="shared" ref="D39:M39" si="8">SUM(D40:D52)</f>
        <v>1962982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6577933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8540915</v>
      </c>
      <c r="O39" s="45">
        <f t="shared" si="7"/>
        <v>675.97269489513258</v>
      </c>
      <c r="P39" s="10"/>
    </row>
    <row r="40" spans="1:16">
      <c r="A40" s="12"/>
      <c r="B40" s="25">
        <v>341.9</v>
      </c>
      <c r="C40" s="20" t="s">
        <v>123</v>
      </c>
      <c r="D40" s="46">
        <v>2387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2" si="9">SUM(D40:M40)</f>
        <v>2387</v>
      </c>
      <c r="O40" s="47">
        <f t="shared" si="7"/>
        <v>0.18891966759002771</v>
      </c>
      <c r="P40" s="9"/>
    </row>
    <row r="41" spans="1:16">
      <c r="A41" s="12"/>
      <c r="B41" s="25">
        <v>342.1</v>
      </c>
      <c r="C41" s="20" t="s">
        <v>56</v>
      </c>
      <c r="D41" s="46">
        <v>880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880</v>
      </c>
      <c r="O41" s="47">
        <f t="shared" si="7"/>
        <v>6.9647803719825874E-2</v>
      </c>
      <c r="P41" s="9"/>
    </row>
    <row r="42" spans="1:16">
      <c r="A42" s="12"/>
      <c r="B42" s="25">
        <v>342.2</v>
      </c>
      <c r="C42" s="20" t="s">
        <v>57</v>
      </c>
      <c r="D42" s="46">
        <v>33512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33512</v>
      </c>
      <c r="O42" s="47">
        <f t="shared" si="7"/>
        <v>2.6523149980213692</v>
      </c>
      <c r="P42" s="9"/>
    </row>
    <row r="43" spans="1:16">
      <c r="A43" s="12"/>
      <c r="B43" s="25">
        <v>343.3</v>
      </c>
      <c r="C43" s="20" t="s">
        <v>58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2664722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2664722</v>
      </c>
      <c r="O43" s="47">
        <f t="shared" si="7"/>
        <v>210.90003957261575</v>
      </c>
      <c r="P43" s="9"/>
    </row>
    <row r="44" spans="1:16">
      <c r="A44" s="12"/>
      <c r="B44" s="25">
        <v>343.4</v>
      </c>
      <c r="C44" s="20" t="s">
        <v>59</v>
      </c>
      <c r="D44" s="46">
        <v>1735189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1735189</v>
      </c>
      <c r="O44" s="47">
        <f t="shared" si="7"/>
        <v>137.33193510091016</v>
      </c>
      <c r="P44" s="9"/>
    </row>
    <row r="45" spans="1:16">
      <c r="A45" s="12"/>
      <c r="B45" s="25">
        <v>343.5</v>
      </c>
      <c r="C45" s="20" t="s">
        <v>60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2838561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2838561</v>
      </c>
      <c r="O45" s="47">
        <f t="shared" si="7"/>
        <v>224.65856747130985</v>
      </c>
      <c r="P45" s="9"/>
    </row>
    <row r="46" spans="1:16">
      <c r="A46" s="12"/>
      <c r="B46" s="25">
        <v>343.6</v>
      </c>
      <c r="C46" s="20" t="s">
        <v>95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1635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1635</v>
      </c>
      <c r="O46" s="47">
        <f t="shared" si="7"/>
        <v>0.1294024535021765</v>
      </c>
      <c r="P46" s="9"/>
    </row>
    <row r="47" spans="1:16">
      <c r="A47" s="12"/>
      <c r="B47" s="25">
        <v>343.9</v>
      </c>
      <c r="C47" s="20" t="s">
        <v>96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1073015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1073015</v>
      </c>
      <c r="O47" s="47">
        <f t="shared" si="7"/>
        <v>84.924020577760189</v>
      </c>
      <c r="P47" s="9"/>
    </row>
    <row r="48" spans="1:16">
      <c r="A48" s="12"/>
      <c r="B48" s="25">
        <v>347.2</v>
      </c>
      <c r="C48" s="20" t="s">
        <v>61</v>
      </c>
      <c r="D48" s="46">
        <v>123435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123435</v>
      </c>
      <c r="O48" s="47">
        <f t="shared" si="7"/>
        <v>9.7692916501780775</v>
      </c>
      <c r="P48" s="9"/>
    </row>
    <row r="49" spans="1:16">
      <c r="A49" s="12"/>
      <c r="B49" s="25">
        <v>347.4</v>
      </c>
      <c r="C49" s="20" t="s">
        <v>62</v>
      </c>
      <c r="D49" s="46">
        <v>26786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26786</v>
      </c>
      <c r="O49" s="47">
        <f t="shared" si="7"/>
        <v>2.1199841709537002</v>
      </c>
      <c r="P49" s="9"/>
    </row>
    <row r="50" spans="1:16">
      <c r="A50" s="12"/>
      <c r="B50" s="25">
        <v>347.5</v>
      </c>
      <c r="C50" s="20" t="s">
        <v>63</v>
      </c>
      <c r="D50" s="46">
        <v>26829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26829</v>
      </c>
      <c r="O50" s="47">
        <f t="shared" si="7"/>
        <v>2.1233874159081916</v>
      </c>
      <c r="P50" s="9"/>
    </row>
    <row r="51" spans="1:16">
      <c r="A51" s="12"/>
      <c r="B51" s="25">
        <v>347.9</v>
      </c>
      <c r="C51" s="20" t="s">
        <v>64</v>
      </c>
      <c r="D51" s="46">
        <v>9604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9604</v>
      </c>
      <c r="O51" s="47">
        <f t="shared" si="7"/>
        <v>0.76011080332409975</v>
      </c>
      <c r="P51" s="9"/>
    </row>
    <row r="52" spans="1:16">
      <c r="A52" s="12"/>
      <c r="B52" s="25">
        <v>349</v>
      </c>
      <c r="C52" s="20" t="s">
        <v>1</v>
      </c>
      <c r="D52" s="46">
        <v>4360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4360</v>
      </c>
      <c r="O52" s="47">
        <f t="shared" si="7"/>
        <v>0.34507320933913732</v>
      </c>
      <c r="P52" s="9"/>
    </row>
    <row r="53" spans="1:16" ht="15.75">
      <c r="A53" s="29" t="s">
        <v>53</v>
      </c>
      <c r="B53" s="30"/>
      <c r="C53" s="31"/>
      <c r="D53" s="32">
        <f t="shared" ref="D53:M53" si="10">SUM(D54:D57)</f>
        <v>82331</v>
      </c>
      <c r="E53" s="32">
        <f t="shared" si="10"/>
        <v>0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68" si="11">SUM(D53:M53)</f>
        <v>82331</v>
      </c>
      <c r="O53" s="45">
        <f t="shared" si="7"/>
        <v>6.5161060546102094</v>
      </c>
      <c r="P53" s="10"/>
    </row>
    <row r="54" spans="1:16">
      <c r="A54" s="13"/>
      <c r="B54" s="39">
        <v>351.5</v>
      </c>
      <c r="C54" s="21" t="s">
        <v>67</v>
      </c>
      <c r="D54" s="46">
        <v>24122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24122</v>
      </c>
      <c r="O54" s="47">
        <f t="shared" si="7"/>
        <v>1.9091412742382272</v>
      </c>
      <c r="P54" s="9"/>
    </row>
    <row r="55" spans="1:16">
      <c r="A55" s="13"/>
      <c r="B55" s="39">
        <v>351.9</v>
      </c>
      <c r="C55" s="21" t="s">
        <v>139</v>
      </c>
      <c r="D55" s="46">
        <v>8798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8798</v>
      </c>
      <c r="O55" s="47">
        <f t="shared" si="7"/>
        <v>0.6963197467352592</v>
      </c>
      <c r="P55" s="9"/>
    </row>
    <row r="56" spans="1:16">
      <c r="A56" s="13"/>
      <c r="B56" s="39">
        <v>354</v>
      </c>
      <c r="C56" s="21" t="s">
        <v>68</v>
      </c>
      <c r="D56" s="46">
        <v>48594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48594</v>
      </c>
      <c r="O56" s="47">
        <f t="shared" si="7"/>
        <v>3.8459833795013849</v>
      </c>
      <c r="P56" s="9"/>
    </row>
    <row r="57" spans="1:16">
      <c r="A57" s="13"/>
      <c r="B57" s="39">
        <v>359</v>
      </c>
      <c r="C57" s="21" t="s">
        <v>69</v>
      </c>
      <c r="D57" s="46">
        <v>817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817</v>
      </c>
      <c r="O57" s="47">
        <f t="shared" si="7"/>
        <v>6.4661654135338351E-2</v>
      </c>
      <c r="P57" s="9"/>
    </row>
    <row r="58" spans="1:16" ht="15.75">
      <c r="A58" s="29" t="s">
        <v>4</v>
      </c>
      <c r="B58" s="30"/>
      <c r="C58" s="31"/>
      <c r="D58" s="32">
        <f t="shared" ref="D58:M58" si="12">SUM(D59:D62)</f>
        <v>92581</v>
      </c>
      <c r="E58" s="32">
        <f t="shared" si="12"/>
        <v>5317</v>
      </c>
      <c r="F58" s="32">
        <f t="shared" si="12"/>
        <v>0</v>
      </c>
      <c r="G58" s="32">
        <f t="shared" si="12"/>
        <v>0</v>
      </c>
      <c r="H58" s="32">
        <f t="shared" si="12"/>
        <v>0</v>
      </c>
      <c r="I58" s="32">
        <f t="shared" si="12"/>
        <v>55795</v>
      </c>
      <c r="J58" s="32">
        <f t="shared" si="12"/>
        <v>0</v>
      </c>
      <c r="K58" s="32">
        <f t="shared" si="12"/>
        <v>0</v>
      </c>
      <c r="L58" s="32">
        <f t="shared" si="12"/>
        <v>0</v>
      </c>
      <c r="M58" s="32">
        <f t="shared" si="12"/>
        <v>0</v>
      </c>
      <c r="N58" s="32">
        <f t="shared" si="11"/>
        <v>153693</v>
      </c>
      <c r="O58" s="45">
        <f t="shared" si="7"/>
        <v>12.164068064899089</v>
      </c>
      <c r="P58" s="10"/>
    </row>
    <row r="59" spans="1:16">
      <c r="A59" s="12"/>
      <c r="B59" s="25">
        <v>361.1</v>
      </c>
      <c r="C59" s="20" t="s">
        <v>70</v>
      </c>
      <c r="D59" s="46">
        <v>2</v>
      </c>
      <c r="E59" s="46">
        <v>0</v>
      </c>
      <c r="F59" s="46">
        <v>0</v>
      </c>
      <c r="G59" s="46">
        <v>0</v>
      </c>
      <c r="H59" s="46">
        <v>0</v>
      </c>
      <c r="I59" s="46">
        <v>-1412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-1410</v>
      </c>
      <c r="O59" s="47">
        <f t="shared" si="7"/>
        <v>-0.11159477641472101</v>
      </c>
      <c r="P59" s="9"/>
    </row>
    <row r="60" spans="1:16">
      <c r="A60" s="12"/>
      <c r="B60" s="25">
        <v>361.3</v>
      </c>
      <c r="C60" s="20" t="s">
        <v>71</v>
      </c>
      <c r="D60" s="46">
        <v>-135</v>
      </c>
      <c r="E60" s="46">
        <v>0</v>
      </c>
      <c r="F60" s="46">
        <v>0</v>
      </c>
      <c r="G60" s="46">
        <v>0</v>
      </c>
      <c r="H60" s="46">
        <v>0</v>
      </c>
      <c r="I60" s="46">
        <v>-90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-225</v>
      </c>
      <c r="O60" s="47">
        <f t="shared" si="7"/>
        <v>-1.7807677087455481E-2</v>
      </c>
      <c r="P60" s="9"/>
    </row>
    <row r="61" spans="1:16">
      <c r="A61" s="12"/>
      <c r="B61" s="25">
        <v>366</v>
      </c>
      <c r="C61" s="20" t="s">
        <v>74</v>
      </c>
      <c r="D61" s="46">
        <v>19394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19394</v>
      </c>
      <c r="O61" s="47">
        <f t="shared" si="7"/>
        <v>1.5349426197071627</v>
      </c>
      <c r="P61" s="9"/>
    </row>
    <row r="62" spans="1:16">
      <c r="A62" s="12"/>
      <c r="B62" s="25">
        <v>369.9</v>
      </c>
      <c r="C62" s="20" t="s">
        <v>75</v>
      </c>
      <c r="D62" s="46">
        <v>73320</v>
      </c>
      <c r="E62" s="46">
        <v>5317</v>
      </c>
      <c r="F62" s="46">
        <v>0</v>
      </c>
      <c r="G62" s="46">
        <v>0</v>
      </c>
      <c r="H62" s="46">
        <v>0</v>
      </c>
      <c r="I62" s="46">
        <v>57297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135934</v>
      </c>
      <c r="O62" s="47">
        <f t="shared" si="7"/>
        <v>10.758527898694103</v>
      </c>
      <c r="P62" s="9"/>
    </row>
    <row r="63" spans="1:16" ht="15.75">
      <c r="A63" s="29" t="s">
        <v>54</v>
      </c>
      <c r="B63" s="30"/>
      <c r="C63" s="31"/>
      <c r="D63" s="32">
        <f t="shared" ref="D63:M63" si="13">SUM(D64:D67)</f>
        <v>2104873</v>
      </c>
      <c r="E63" s="32">
        <f t="shared" si="13"/>
        <v>2206023</v>
      </c>
      <c r="F63" s="32">
        <f t="shared" si="13"/>
        <v>0</v>
      </c>
      <c r="G63" s="32">
        <f t="shared" si="13"/>
        <v>100000</v>
      </c>
      <c r="H63" s="32">
        <f t="shared" si="13"/>
        <v>0</v>
      </c>
      <c r="I63" s="32">
        <f t="shared" si="13"/>
        <v>0</v>
      </c>
      <c r="J63" s="32">
        <f t="shared" si="13"/>
        <v>114970</v>
      </c>
      <c r="K63" s="32">
        <f t="shared" si="13"/>
        <v>0</v>
      </c>
      <c r="L63" s="32">
        <f t="shared" si="13"/>
        <v>20541</v>
      </c>
      <c r="M63" s="32">
        <f t="shared" si="13"/>
        <v>0</v>
      </c>
      <c r="N63" s="32">
        <f t="shared" si="11"/>
        <v>4546407</v>
      </c>
      <c r="O63" s="45">
        <f t="shared" si="7"/>
        <v>359.82643450732093</v>
      </c>
      <c r="P63" s="9"/>
    </row>
    <row r="64" spans="1:16">
      <c r="A64" s="12"/>
      <c r="B64" s="25">
        <v>381</v>
      </c>
      <c r="C64" s="20" t="s">
        <v>76</v>
      </c>
      <c r="D64" s="46">
        <v>723663</v>
      </c>
      <c r="E64" s="46">
        <v>362959</v>
      </c>
      <c r="F64" s="46">
        <v>0</v>
      </c>
      <c r="G64" s="46">
        <v>100000</v>
      </c>
      <c r="H64" s="46">
        <v>0</v>
      </c>
      <c r="I64" s="46">
        <v>0</v>
      </c>
      <c r="J64" s="46">
        <v>86228</v>
      </c>
      <c r="K64" s="46">
        <v>0</v>
      </c>
      <c r="L64" s="46">
        <v>0</v>
      </c>
      <c r="M64" s="46">
        <v>0</v>
      </c>
      <c r="N64" s="46">
        <f t="shared" si="11"/>
        <v>1272850</v>
      </c>
      <c r="O64" s="47">
        <f t="shared" si="7"/>
        <v>100.74000791452315</v>
      </c>
      <c r="P64" s="9"/>
    </row>
    <row r="65" spans="1:119">
      <c r="A65" s="12"/>
      <c r="B65" s="25">
        <v>382</v>
      </c>
      <c r="C65" s="20" t="s">
        <v>86</v>
      </c>
      <c r="D65" s="46">
        <v>1381210</v>
      </c>
      <c r="E65" s="46">
        <v>43064</v>
      </c>
      <c r="F65" s="46">
        <v>0</v>
      </c>
      <c r="G65" s="46">
        <v>0</v>
      </c>
      <c r="H65" s="46">
        <v>0</v>
      </c>
      <c r="I65" s="46">
        <v>0</v>
      </c>
      <c r="J65" s="46">
        <v>28742</v>
      </c>
      <c r="K65" s="46">
        <v>0</v>
      </c>
      <c r="L65" s="46">
        <v>0</v>
      </c>
      <c r="M65" s="46">
        <v>0</v>
      </c>
      <c r="N65" s="46">
        <f t="shared" si="11"/>
        <v>1453016</v>
      </c>
      <c r="O65" s="47">
        <f t="shared" si="7"/>
        <v>114.9992876929165</v>
      </c>
      <c r="P65" s="9"/>
    </row>
    <row r="66" spans="1:119">
      <c r="A66" s="12"/>
      <c r="B66" s="25">
        <v>384</v>
      </c>
      <c r="C66" s="20" t="s">
        <v>77</v>
      </c>
      <c r="D66" s="46">
        <v>0</v>
      </c>
      <c r="E66" s="46">
        <v>1800000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1800000</v>
      </c>
      <c r="O66" s="47">
        <f t="shared" si="7"/>
        <v>142.46141669964385</v>
      </c>
      <c r="P66" s="9"/>
    </row>
    <row r="67" spans="1:119" ht="15.75" thickBot="1">
      <c r="A67" s="12"/>
      <c r="B67" s="25">
        <v>389.4</v>
      </c>
      <c r="C67" s="20" t="s">
        <v>125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20541</v>
      </c>
      <c r="M67" s="46">
        <v>0</v>
      </c>
      <c r="N67" s="46">
        <f t="shared" si="11"/>
        <v>20541</v>
      </c>
      <c r="O67" s="47">
        <f t="shared" si="7"/>
        <v>1.6257222002374356</v>
      </c>
      <c r="P67" s="9"/>
    </row>
    <row r="68" spans="1:119" ht="16.5" thickBot="1">
      <c r="A68" s="14" t="s">
        <v>65</v>
      </c>
      <c r="B68" s="23"/>
      <c r="C68" s="22"/>
      <c r="D68" s="15">
        <f t="shared" ref="D68:M68" si="14">SUM(D5,D16,D22,D39,D53,D58,D63)</f>
        <v>11450299</v>
      </c>
      <c r="E68" s="15">
        <f t="shared" si="14"/>
        <v>3801149</v>
      </c>
      <c r="F68" s="15">
        <f t="shared" si="14"/>
        <v>0</v>
      </c>
      <c r="G68" s="15">
        <f t="shared" si="14"/>
        <v>163585</v>
      </c>
      <c r="H68" s="15">
        <f t="shared" si="14"/>
        <v>0</v>
      </c>
      <c r="I68" s="15">
        <f t="shared" si="14"/>
        <v>6949288</v>
      </c>
      <c r="J68" s="15">
        <f t="shared" si="14"/>
        <v>114970</v>
      </c>
      <c r="K68" s="15">
        <f t="shared" si="14"/>
        <v>0</v>
      </c>
      <c r="L68" s="15">
        <f t="shared" si="14"/>
        <v>20541</v>
      </c>
      <c r="M68" s="15">
        <f t="shared" si="14"/>
        <v>1092555</v>
      </c>
      <c r="N68" s="15">
        <f t="shared" si="11"/>
        <v>23592387</v>
      </c>
      <c r="O68" s="38">
        <f t="shared" si="7"/>
        <v>1867.2249307479224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150</v>
      </c>
      <c r="M70" s="48"/>
      <c r="N70" s="48"/>
      <c r="O70" s="43">
        <v>12635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100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79</v>
      </c>
      <c r="B3" s="62"/>
      <c r="C3" s="63"/>
      <c r="D3" s="67" t="s">
        <v>48</v>
      </c>
      <c r="E3" s="68"/>
      <c r="F3" s="68"/>
      <c r="G3" s="68"/>
      <c r="H3" s="69"/>
      <c r="I3" s="67" t="s">
        <v>49</v>
      </c>
      <c r="J3" s="69"/>
      <c r="K3" s="67" t="s">
        <v>51</v>
      </c>
      <c r="L3" s="69"/>
      <c r="M3" s="36"/>
      <c r="N3" s="37"/>
      <c r="O3" s="70" t="s">
        <v>84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50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4489565</v>
      </c>
      <c r="E5" s="27">
        <f t="shared" si="0"/>
        <v>313780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985184</v>
      </c>
      <c r="N5" s="28">
        <f>SUM(D5:M5)</f>
        <v>5788529</v>
      </c>
      <c r="O5" s="33">
        <f t="shared" ref="O5:O36" si="1">(N5/O$70)</f>
        <v>461.67881639814965</v>
      </c>
      <c r="P5" s="6"/>
    </row>
    <row r="6" spans="1:133">
      <c r="A6" s="12"/>
      <c r="B6" s="25">
        <v>311</v>
      </c>
      <c r="C6" s="20" t="s">
        <v>3</v>
      </c>
      <c r="D6" s="46">
        <v>2703529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985184</v>
      </c>
      <c r="N6" s="46">
        <f>SUM(D6:M6)</f>
        <v>3688713</v>
      </c>
      <c r="O6" s="47">
        <f t="shared" si="1"/>
        <v>294.20266390173873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181323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181323</v>
      </c>
      <c r="O7" s="47">
        <f t="shared" si="1"/>
        <v>14.461875897272293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132457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132457</v>
      </c>
      <c r="O8" s="47">
        <f t="shared" si="1"/>
        <v>10.564444089966502</v>
      </c>
      <c r="P8" s="9"/>
    </row>
    <row r="9" spans="1:133">
      <c r="A9" s="12"/>
      <c r="B9" s="25">
        <v>314.10000000000002</v>
      </c>
      <c r="C9" s="20" t="s">
        <v>13</v>
      </c>
      <c r="D9" s="46">
        <v>901025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901025</v>
      </c>
      <c r="O9" s="47">
        <f t="shared" si="1"/>
        <v>71.863534854043706</v>
      </c>
      <c r="P9" s="9"/>
    </row>
    <row r="10" spans="1:133">
      <c r="A10" s="12"/>
      <c r="B10" s="25">
        <v>314.3</v>
      </c>
      <c r="C10" s="20" t="s">
        <v>14</v>
      </c>
      <c r="D10" s="46">
        <v>227849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227849</v>
      </c>
      <c r="O10" s="47">
        <f t="shared" si="1"/>
        <v>18.172675067793907</v>
      </c>
      <c r="P10" s="9"/>
    </row>
    <row r="11" spans="1:133">
      <c r="A11" s="12"/>
      <c r="B11" s="25">
        <v>314.39999999999998</v>
      </c>
      <c r="C11" s="20" t="s">
        <v>15</v>
      </c>
      <c r="D11" s="46">
        <v>12377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12377</v>
      </c>
      <c r="O11" s="47">
        <f t="shared" si="1"/>
        <v>0.98715903652895198</v>
      </c>
      <c r="P11" s="9"/>
    </row>
    <row r="12" spans="1:133">
      <c r="A12" s="12"/>
      <c r="B12" s="25">
        <v>314.7</v>
      </c>
      <c r="C12" s="20" t="s">
        <v>16</v>
      </c>
      <c r="D12" s="46">
        <v>2714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2714</v>
      </c>
      <c r="O12" s="47">
        <f t="shared" si="1"/>
        <v>0.21646195565480938</v>
      </c>
      <c r="P12" s="9"/>
    </row>
    <row r="13" spans="1:133">
      <c r="A13" s="12"/>
      <c r="B13" s="25">
        <v>314.8</v>
      </c>
      <c r="C13" s="20" t="s">
        <v>17</v>
      </c>
      <c r="D13" s="46">
        <v>12277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12277</v>
      </c>
      <c r="O13" s="47">
        <f t="shared" si="1"/>
        <v>0.97918328282022649</v>
      </c>
      <c r="P13" s="9"/>
    </row>
    <row r="14" spans="1:133">
      <c r="A14" s="12"/>
      <c r="B14" s="25">
        <v>315</v>
      </c>
      <c r="C14" s="20" t="s">
        <v>116</v>
      </c>
      <c r="D14" s="46">
        <v>442686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442686</v>
      </c>
      <c r="O14" s="47">
        <f t="shared" si="1"/>
        <v>35.307545063008455</v>
      </c>
      <c r="P14" s="9"/>
    </row>
    <row r="15" spans="1:133">
      <c r="A15" s="12"/>
      <c r="B15" s="25">
        <v>316</v>
      </c>
      <c r="C15" s="20" t="s">
        <v>117</v>
      </c>
      <c r="D15" s="46">
        <v>187108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187108</v>
      </c>
      <c r="O15" s="47">
        <f t="shared" si="1"/>
        <v>14.923273249322062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SUM(D17:D22)</f>
        <v>992735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14314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5" si="4">SUM(D16:M16)</f>
        <v>1007049</v>
      </c>
      <c r="O16" s="45">
        <f t="shared" si="1"/>
        <v>80.319747966182803</v>
      </c>
      <c r="P16" s="10"/>
    </row>
    <row r="17" spans="1:16">
      <c r="A17" s="12"/>
      <c r="B17" s="25">
        <v>322</v>
      </c>
      <c r="C17" s="20" t="s">
        <v>0</v>
      </c>
      <c r="D17" s="46">
        <v>112385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112385</v>
      </c>
      <c r="O17" s="47">
        <f t="shared" si="1"/>
        <v>8.9635508055511242</v>
      </c>
      <c r="P17" s="9"/>
    </row>
    <row r="18" spans="1:16">
      <c r="A18" s="12"/>
      <c r="B18" s="25">
        <v>323.10000000000002</v>
      </c>
      <c r="C18" s="20" t="s">
        <v>21</v>
      </c>
      <c r="D18" s="46">
        <v>794366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794366</v>
      </c>
      <c r="O18" s="47">
        <f t="shared" si="1"/>
        <v>63.356675705854201</v>
      </c>
      <c r="P18" s="9"/>
    </row>
    <row r="19" spans="1:16">
      <c r="A19" s="12"/>
      <c r="B19" s="25">
        <v>323.39999999999998</v>
      </c>
      <c r="C19" s="20" t="s">
        <v>22</v>
      </c>
      <c r="D19" s="46">
        <v>10484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10484</v>
      </c>
      <c r="O19" s="47">
        <f t="shared" si="1"/>
        <v>0.83617801882277876</v>
      </c>
      <c r="P19" s="9"/>
    </row>
    <row r="20" spans="1:16">
      <c r="A20" s="12"/>
      <c r="B20" s="25">
        <v>323.7</v>
      </c>
      <c r="C20" s="20" t="s">
        <v>23</v>
      </c>
      <c r="D20" s="46">
        <v>64085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64085</v>
      </c>
      <c r="O20" s="47">
        <f t="shared" si="1"/>
        <v>5.11126176423672</v>
      </c>
      <c r="P20" s="9"/>
    </row>
    <row r="21" spans="1:16">
      <c r="A21" s="12"/>
      <c r="B21" s="25">
        <v>324.20999999999998</v>
      </c>
      <c r="C21" s="20" t="s">
        <v>90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14314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14314</v>
      </c>
      <c r="O21" s="47">
        <f t="shared" si="1"/>
        <v>1.1416493858669645</v>
      </c>
      <c r="P21" s="9"/>
    </row>
    <row r="22" spans="1:16">
      <c r="A22" s="12"/>
      <c r="B22" s="25">
        <v>329</v>
      </c>
      <c r="C22" s="20" t="s">
        <v>28</v>
      </c>
      <c r="D22" s="46">
        <v>11415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11415</v>
      </c>
      <c r="O22" s="47">
        <f t="shared" si="1"/>
        <v>0.91043228585101288</v>
      </c>
      <c r="P22" s="9"/>
    </row>
    <row r="23" spans="1:16" ht="15.75">
      <c r="A23" s="29" t="s">
        <v>30</v>
      </c>
      <c r="B23" s="30"/>
      <c r="C23" s="31"/>
      <c r="D23" s="32">
        <f t="shared" ref="D23:M23" si="5">SUM(D24:D35)</f>
        <v>1485131</v>
      </c>
      <c r="E23" s="32">
        <f t="shared" si="5"/>
        <v>42455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1527586</v>
      </c>
      <c r="O23" s="45">
        <f t="shared" si="1"/>
        <v>121.83649704897113</v>
      </c>
      <c r="P23" s="10"/>
    </row>
    <row r="24" spans="1:16">
      <c r="A24" s="12"/>
      <c r="B24" s="25">
        <v>331.2</v>
      </c>
      <c r="C24" s="20" t="s">
        <v>29</v>
      </c>
      <c r="D24" s="46">
        <v>1927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1927</v>
      </c>
      <c r="O24" s="47">
        <f t="shared" si="1"/>
        <v>0.1536927739671399</v>
      </c>
      <c r="P24" s="9"/>
    </row>
    <row r="25" spans="1:16">
      <c r="A25" s="12"/>
      <c r="B25" s="25">
        <v>334.2</v>
      </c>
      <c r="C25" s="20" t="s">
        <v>31</v>
      </c>
      <c r="D25" s="46">
        <v>14509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14509</v>
      </c>
      <c r="O25" s="47">
        <f t="shared" si="1"/>
        <v>1.1572021055989792</v>
      </c>
      <c r="P25" s="9"/>
    </row>
    <row r="26" spans="1:16">
      <c r="A26" s="12"/>
      <c r="B26" s="25">
        <v>334.49</v>
      </c>
      <c r="C26" s="20" t="s">
        <v>34</v>
      </c>
      <c r="D26" s="46">
        <v>0</v>
      </c>
      <c r="E26" s="46">
        <v>36131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36131</v>
      </c>
      <c r="O26" s="47">
        <f t="shared" si="1"/>
        <v>2.8817195724996014</v>
      </c>
      <c r="P26" s="9"/>
    </row>
    <row r="27" spans="1:16">
      <c r="A27" s="12"/>
      <c r="B27" s="25">
        <v>335.12</v>
      </c>
      <c r="C27" s="20" t="s">
        <v>119</v>
      </c>
      <c r="D27" s="46">
        <v>433301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433301</v>
      </c>
      <c r="O27" s="47">
        <f t="shared" si="1"/>
        <v>34.559020577444571</v>
      </c>
      <c r="P27" s="9"/>
    </row>
    <row r="28" spans="1:16">
      <c r="A28" s="12"/>
      <c r="B28" s="25">
        <v>335.14</v>
      </c>
      <c r="C28" s="20" t="s">
        <v>120</v>
      </c>
      <c r="D28" s="46">
        <v>14883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14883</v>
      </c>
      <c r="O28" s="47">
        <f t="shared" si="1"/>
        <v>1.1870314244696123</v>
      </c>
      <c r="P28" s="9"/>
    </row>
    <row r="29" spans="1:16">
      <c r="A29" s="12"/>
      <c r="B29" s="25">
        <v>335.15</v>
      </c>
      <c r="C29" s="20" t="s">
        <v>121</v>
      </c>
      <c r="D29" s="46">
        <v>5497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5497</v>
      </c>
      <c r="O29" s="47">
        <f t="shared" si="1"/>
        <v>0.43842718136863934</v>
      </c>
      <c r="P29" s="9"/>
    </row>
    <row r="30" spans="1:16">
      <c r="A30" s="12"/>
      <c r="B30" s="25">
        <v>335.18</v>
      </c>
      <c r="C30" s="20" t="s">
        <v>122</v>
      </c>
      <c r="D30" s="46">
        <v>639870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639870</v>
      </c>
      <c r="O30" s="47">
        <f t="shared" si="1"/>
        <v>51.034455256021694</v>
      </c>
      <c r="P30" s="9"/>
    </row>
    <row r="31" spans="1:16">
      <c r="A31" s="12"/>
      <c r="B31" s="25">
        <v>335.21</v>
      </c>
      <c r="C31" s="20" t="s">
        <v>40</v>
      </c>
      <c r="D31" s="46">
        <v>2750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2750</v>
      </c>
      <c r="O31" s="47">
        <f t="shared" si="1"/>
        <v>0.21933322698995056</v>
      </c>
      <c r="P31" s="9"/>
    </row>
    <row r="32" spans="1:16">
      <c r="A32" s="12"/>
      <c r="B32" s="25">
        <v>335.49</v>
      </c>
      <c r="C32" s="20" t="s">
        <v>41</v>
      </c>
      <c r="D32" s="46">
        <v>0</v>
      </c>
      <c r="E32" s="46">
        <v>6324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6324</v>
      </c>
      <c r="O32" s="47">
        <f t="shared" si="1"/>
        <v>0.50438666453979897</v>
      </c>
      <c r="P32" s="9"/>
    </row>
    <row r="33" spans="1:16">
      <c r="A33" s="12"/>
      <c r="B33" s="25">
        <v>337.2</v>
      </c>
      <c r="C33" s="20" t="s">
        <v>42</v>
      </c>
      <c r="D33" s="46">
        <v>58042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58042</v>
      </c>
      <c r="O33" s="47">
        <f t="shared" si="1"/>
        <v>4.6292869676184401</v>
      </c>
      <c r="P33" s="9"/>
    </row>
    <row r="34" spans="1:16">
      <c r="A34" s="12"/>
      <c r="B34" s="25">
        <v>338</v>
      </c>
      <c r="C34" s="20" t="s">
        <v>46</v>
      </c>
      <c r="D34" s="46">
        <v>11806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11806</v>
      </c>
      <c r="O34" s="47">
        <f t="shared" si="1"/>
        <v>0.94161748285212954</v>
      </c>
      <c r="P34" s="9"/>
    </row>
    <row r="35" spans="1:16">
      <c r="A35" s="12"/>
      <c r="B35" s="25">
        <v>339</v>
      </c>
      <c r="C35" s="20" t="s">
        <v>47</v>
      </c>
      <c r="D35" s="46">
        <v>302546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302546</v>
      </c>
      <c r="O35" s="47">
        <f t="shared" si="1"/>
        <v>24.130323815600573</v>
      </c>
      <c r="P35" s="9"/>
    </row>
    <row r="36" spans="1:16" ht="15.75">
      <c r="A36" s="29" t="s">
        <v>52</v>
      </c>
      <c r="B36" s="30"/>
      <c r="C36" s="31"/>
      <c r="D36" s="32">
        <f t="shared" ref="D36:M36" si="7">SUM(D37:D48)</f>
        <v>2025551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6266934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8292485</v>
      </c>
      <c r="O36" s="45">
        <f t="shared" si="1"/>
        <v>661.3881799330037</v>
      </c>
      <c r="P36" s="10"/>
    </row>
    <row r="37" spans="1:16">
      <c r="A37" s="12"/>
      <c r="B37" s="25">
        <v>341.9</v>
      </c>
      <c r="C37" s="20" t="s">
        <v>123</v>
      </c>
      <c r="D37" s="46">
        <v>1698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8" si="8">SUM(D37:M37)</f>
        <v>1698</v>
      </c>
      <c r="O37" s="47">
        <f t="shared" ref="O37:O68" si="9">(N37/O$70)</f>
        <v>0.13542829797415856</v>
      </c>
      <c r="P37" s="9"/>
    </row>
    <row r="38" spans="1:16">
      <c r="A38" s="12"/>
      <c r="B38" s="25">
        <v>342.1</v>
      </c>
      <c r="C38" s="20" t="s">
        <v>56</v>
      </c>
      <c r="D38" s="46">
        <v>1923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1923</v>
      </c>
      <c r="O38" s="47">
        <f t="shared" si="9"/>
        <v>0.15337374381879088</v>
      </c>
      <c r="P38" s="9"/>
    </row>
    <row r="39" spans="1:16">
      <c r="A39" s="12"/>
      <c r="B39" s="25">
        <v>342.2</v>
      </c>
      <c r="C39" s="20" t="s">
        <v>57</v>
      </c>
      <c r="D39" s="46">
        <v>28948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28948</v>
      </c>
      <c r="O39" s="47">
        <f t="shared" si="9"/>
        <v>2.3088211836018502</v>
      </c>
      <c r="P39" s="9"/>
    </row>
    <row r="40" spans="1:16">
      <c r="A40" s="12"/>
      <c r="B40" s="25">
        <v>343.3</v>
      </c>
      <c r="C40" s="20" t="s">
        <v>58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2535662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2535662</v>
      </c>
      <c r="O40" s="47">
        <f t="shared" si="9"/>
        <v>202.23815600574255</v>
      </c>
      <c r="P40" s="9"/>
    </row>
    <row r="41" spans="1:16">
      <c r="A41" s="12"/>
      <c r="B41" s="25">
        <v>343.4</v>
      </c>
      <c r="C41" s="20" t="s">
        <v>59</v>
      </c>
      <c r="D41" s="46">
        <v>1794415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1794415</v>
      </c>
      <c r="O41" s="47">
        <f t="shared" si="9"/>
        <v>143.11812091242624</v>
      </c>
      <c r="P41" s="9"/>
    </row>
    <row r="42" spans="1:16">
      <c r="A42" s="12"/>
      <c r="B42" s="25">
        <v>343.5</v>
      </c>
      <c r="C42" s="20" t="s">
        <v>60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2646632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2646632</v>
      </c>
      <c r="O42" s="47">
        <f t="shared" si="9"/>
        <v>211.0888498963152</v>
      </c>
      <c r="P42" s="9"/>
    </row>
    <row r="43" spans="1:16">
      <c r="A43" s="12"/>
      <c r="B43" s="25">
        <v>343.6</v>
      </c>
      <c r="C43" s="20" t="s">
        <v>95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7335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7335</v>
      </c>
      <c r="O43" s="47">
        <f t="shared" si="9"/>
        <v>0.5850215345350136</v>
      </c>
      <c r="P43" s="9"/>
    </row>
    <row r="44" spans="1:16">
      <c r="A44" s="12"/>
      <c r="B44" s="25">
        <v>347.2</v>
      </c>
      <c r="C44" s="20" t="s">
        <v>61</v>
      </c>
      <c r="D44" s="46">
        <v>146852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146852</v>
      </c>
      <c r="O44" s="47">
        <f t="shared" si="9"/>
        <v>11.712553836337534</v>
      </c>
      <c r="P44" s="9"/>
    </row>
    <row r="45" spans="1:16">
      <c r="A45" s="12"/>
      <c r="B45" s="25">
        <v>347.4</v>
      </c>
      <c r="C45" s="20" t="s">
        <v>62</v>
      </c>
      <c r="D45" s="46">
        <v>24722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24722</v>
      </c>
      <c r="O45" s="47">
        <f t="shared" si="9"/>
        <v>1.9717658318711118</v>
      </c>
      <c r="P45" s="9"/>
    </row>
    <row r="46" spans="1:16">
      <c r="A46" s="12"/>
      <c r="B46" s="25">
        <v>347.5</v>
      </c>
      <c r="C46" s="20" t="s">
        <v>63</v>
      </c>
      <c r="D46" s="46">
        <v>7990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7990</v>
      </c>
      <c r="O46" s="47">
        <f t="shared" si="9"/>
        <v>0.63726272132716544</v>
      </c>
      <c r="P46" s="9"/>
    </row>
    <row r="47" spans="1:16">
      <c r="A47" s="12"/>
      <c r="B47" s="25">
        <v>347.9</v>
      </c>
      <c r="C47" s="20" t="s">
        <v>64</v>
      </c>
      <c r="D47" s="46">
        <v>19003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19003</v>
      </c>
      <c r="O47" s="47">
        <f t="shared" si="9"/>
        <v>1.5156324772691019</v>
      </c>
      <c r="P47" s="9"/>
    </row>
    <row r="48" spans="1:16">
      <c r="A48" s="12"/>
      <c r="B48" s="25">
        <v>349</v>
      </c>
      <c r="C48" s="20" t="s">
        <v>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1077305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1077305</v>
      </c>
      <c r="O48" s="47">
        <f t="shared" si="9"/>
        <v>85.923193491784971</v>
      </c>
      <c r="P48" s="9"/>
    </row>
    <row r="49" spans="1:16" ht="15.75">
      <c r="A49" s="29" t="s">
        <v>53</v>
      </c>
      <c r="B49" s="30"/>
      <c r="C49" s="31"/>
      <c r="D49" s="32">
        <f t="shared" ref="D49:M49" si="10">SUM(D50:D53)</f>
        <v>108128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68" si="11">SUM(D49:M49)</f>
        <v>108128</v>
      </c>
      <c r="O49" s="45">
        <f t="shared" si="9"/>
        <v>8.6240229701706816</v>
      </c>
      <c r="P49" s="10"/>
    </row>
    <row r="50" spans="1:16">
      <c r="A50" s="13"/>
      <c r="B50" s="39">
        <v>351.1</v>
      </c>
      <c r="C50" s="21" t="s">
        <v>98</v>
      </c>
      <c r="D50" s="46">
        <v>32999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32999</v>
      </c>
      <c r="O50" s="47">
        <f t="shared" si="9"/>
        <v>2.6319189663423193</v>
      </c>
      <c r="P50" s="9"/>
    </row>
    <row r="51" spans="1:16">
      <c r="A51" s="13"/>
      <c r="B51" s="39">
        <v>354</v>
      </c>
      <c r="C51" s="21" t="s">
        <v>68</v>
      </c>
      <c r="D51" s="46">
        <v>34310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34310</v>
      </c>
      <c r="O51" s="47">
        <f t="shared" si="9"/>
        <v>2.7364810974637104</v>
      </c>
      <c r="P51" s="9"/>
    </row>
    <row r="52" spans="1:16">
      <c r="A52" s="13"/>
      <c r="B52" s="39">
        <v>355</v>
      </c>
      <c r="C52" s="21" t="s">
        <v>143</v>
      </c>
      <c r="D52" s="46">
        <v>40186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40186</v>
      </c>
      <c r="O52" s="47">
        <f t="shared" si="9"/>
        <v>3.2051363853884194</v>
      </c>
      <c r="P52" s="9"/>
    </row>
    <row r="53" spans="1:16">
      <c r="A53" s="13"/>
      <c r="B53" s="39">
        <v>359</v>
      </c>
      <c r="C53" s="21" t="s">
        <v>69</v>
      </c>
      <c r="D53" s="46">
        <v>633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633</v>
      </c>
      <c r="O53" s="47">
        <f t="shared" si="9"/>
        <v>5.0486520976232255E-2</v>
      </c>
      <c r="P53" s="9"/>
    </row>
    <row r="54" spans="1:16" ht="15.75">
      <c r="A54" s="29" t="s">
        <v>4</v>
      </c>
      <c r="B54" s="30"/>
      <c r="C54" s="31"/>
      <c r="D54" s="32">
        <f t="shared" ref="D54:M54" si="12">SUM(D55:D60)</f>
        <v>134663</v>
      </c>
      <c r="E54" s="32">
        <f t="shared" si="12"/>
        <v>0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10313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 t="shared" si="11"/>
        <v>144976</v>
      </c>
      <c r="O54" s="45">
        <f t="shared" si="9"/>
        <v>11.562928696761844</v>
      </c>
      <c r="P54" s="10"/>
    </row>
    <row r="55" spans="1:16">
      <c r="A55" s="12"/>
      <c r="B55" s="25">
        <v>361.1</v>
      </c>
      <c r="C55" s="20" t="s">
        <v>70</v>
      </c>
      <c r="D55" s="46">
        <v>4282</v>
      </c>
      <c r="E55" s="46">
        <v>0</v>
      </c>
      <c r="F55" s="46">
        <v>0</v>
      </c>
      <c r="G55" s="46">
        <v>0</v>
      </c>
      <c r="H55" s="46">
        <v>0</v>
      </c>
      <c r="I55" s="46">
        <v>6974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11256</v>
      </c>
      <c r="O55" s="47">
        <f t="shared" si="9"/>
        <v>0.89775083745413942</v>
      </c>
      <c r="P55" s="9"/>
    </row>
    <row r="56" spans="1:16">
      <c r="A56" s="12"/>
      <c r="B56" s="25">
        <v>361.3</v>
      </c>
      <c r="C56" s="20" t="s">
        <v>71</v>
      </c>
      <c r="D56" s="46">
        <v>4756</v>
      </c>
      <c r="E56" s="46">
        <v>0</v>
      </c>
      <c r="F56" s="46">
        <v>0</v>
      </c>
      <c r="G56" s="46">
        <v>0</v>
      </c>
      <c r="H56" s="46">
        <v>0</v>
      </c>
      <c r="I56" s="46">
        <v>1700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6456</v>
      </c>
      <c r="O56" s="47">
        <f t="shared" si="9"/>
        <v>0.51491465943531667</v>
      </c>
      <c r="P56" s="9"/>
    </row>
    <row r="57" spans="1:16">
      <c r="A57" s="12"/>
      <c r="B57" s="25">
        <v>364</v>
      </c>
      <c r="C57" s="20" t="s">
        <v>124</v>
      </c>
      <c r="D57" s="46">
        <v>1610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1610</v>
      </c>
      <c r="O57" s="47">
        <f t="shared" si="9"/>
        <v>0.12840963471048014</v>
      </c>
      <c r="P57" s="9"/>
    </row>
    <row r="58" spans="1:16">
      <c r="A58" s="12"/>
      <c r="B58" s="25">
        <v>365</v>
      </c>
      <c r="C58" s="20" t="s">
        <v>140</v>
      </c>
      <c r="D58" s="46">
        <v>2826</v>
      </c>
      <c r="E58" s="46">
        <v>0</v>
      </c>
      <c r="F58" s="46">
        <v>0</v>
      </c>
      <c r="G58" s="46">
        <v>0</v>
      </c>
      <c r="H58" s="46">
        <v>0</v>
      </c>
      <c r="I58" s="46">
        <v>104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2930</v>
      </c>
      <c r="O58" s="47">
        <f t="shared" si="9"/>
        <v>0.2336895836656564</v>
      </c>
      <c r="P58" s="9"/>
    </row>
    <row r="59" spans="1:16">
      <c r="A59" s="12"/>
      <c r="B59" s="25">
        <v>369.3</v>
      </c>
      <c r="C59" s="20" t="s">
        <v>144</v>
      </c>
      <c r="D59" s="46">
        <v>1302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1302</v>
      </c>
      <c r="O59" s="47">
        <f t="shared" si="9"/>
        <v>0.10384431328760568</v>
      </c>
      <c r="P59" s="9"/>
    </row>
    <row r="60" spans="1:16">
      <c r="A60" s="12"/>
      <c r="B60" s="25">
        <v>369.9</v>
      </c>
      <c r="C60" s="20" t="s">
        <v>75</v>
      </c>
      <c r="D60" s="46">
        <v>119887</v>
      </c>
      <c r="E60" s="46">
        <v>0</v>
      </c>
      <c r="F60" s="46">
        <v>0</v>
      </c>
      <c r="G60" s="46">
        <v>0</v>
      </c>
      <c r="H60" s="46">
        <v>0</v>
      </c>
      <c r="I60" s="46">
        <v>1535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121422</v>
      </c>
      <c r="O60" s="47">
        <f t="shared" si="9"/>
        <v>9.6843196682086461</v>
      </c>
      <c r="P60" s="9"/>
    </row>
    <row r="61" spans="1:16" ht="15.75">
      <c r="A61" s="29" t="s">
        <v>54</v>
      </c>
      <c r="B61" s="30"/>
      <c r="C61" s="31"/>
      <c r="D61" s="32">
        <f t="shared" ref="D61:M61" si="13">SUM(D62:D67)</f>
        <v>3876921</v>
      </c>
      <c r="E61" s="32">
        <f t="shared" si="13"/>
        <v>430000</v>
      </c>
      <c r="F61" s="32">
        <f t="shared" si="13"/>
        <v>0</v>
      </c>
      <c r="G61" s="32">
        <f t="shared" si="13"/>
        <v>0</v>
      </c>
      <c r="H61" s="32">
        <f t="shared" si="13"/>
        <v>0</v>
      </c>
      <c r="I61" s="32">
        <f t="shared" si="13"/>
        <v>41016</v>
      </c>
      <c r="J61" s="32">
        <f t="shared" si="13"/>
        <v>137151</v>
      </c>
      <c r="K61" s="32">
        <f t="shared" si="13"/>
        <v>0</v>
      </c>
      <c r="L61" s="32">
        <f t="shared" si="13"/>
        <v>16572</v>
      </c>
      <c r="M61" s="32">
        <f t="shared" si="13"/>
        <v>2295831</v>
      </c>
      <c r="N61" s="32">
        <f t="shared" si="11"/>
        <v>6797491</v>
      </c>
      <c r="O61" s="45">
        <f t="shared" si="9"/>
        <v>542.15114053278035</v>
      </c>
      <c r="P61" s="9"/>
    </row>
    <row r="62" spans="1:16">
      <c r="A62" s="12"/>
      <c r="B62" s="25">
        <v>381</v>
      </c>
      <c r="C62" s="20" t="s">
        <v>76</v>
      </c>
      <c r="D62" s="46">
        <v>512875</v>
      </c>
      <c r="E62" s="46">
        <v>262572</v>
      </c>
      <c r="F62" s="46">
        <v>0</v>
      </c>
      <c r="G62" s="46">
        <v>0</v>
      </c>
      <c r="H62" s="46">
        <v>0</v>
      </c>
      <c r="I62" s="46">
        <v>0</v>
      </c>
      <c r="J62" s="46">
        <v>103541</v>
      </c>
      <c r="K62" s="46">
        <v>0</v>
      </c>
      <c r="L62" s="46">
        <v>0</v>
      </c>
      <c r="M62" s="46">
        <v>0</v>
      </c>
      <c r="N62" s="46">
        <f t="shared" si="11"/>
        <v>878988</v>
      </c>
      <c r="O62" s="47">
        <f t="shared" si="9"/>
        <v>70.10591800925188</v>
      </c>
      <c r="P62" s="9"/>
    </row>
    <row r="63" spans="1:16">
      <c r="A63" s="12"/>
      <c r="B63" s="25">
        <v>382</v>
      </c>
      <c r="C63" s="20" t="s">
        <v>86</v>
      </c>
      <c r="D63" s="46">
        <v>1481630</v>
      </c>
      <c r="E63" s="46">
        <v>167428</v>
      </c>
      <c r="F63" s="46">
        <v>0</v>
      </c>
      <c r="G63" s="46">
        <v>0</v>
      </c>
      <c r="H63" s="46">
        <v>0</v>
      </c>
      <c r="I63" s="46">
        <v>0</v>
      </c>
      <c r="J63" s="46">
        <v>33610</v>
      </c>
      <c r="K63" s="46">
        <v>0</v>
      </c>
      <c r="L63" s="46">
        <v>0</v>
      </c>
      <c r="M63" s="46">
        <v>0</v>
      </c>
      <c r="N63" s="46">
        <f t="shared" si="11"/>
        <v>1682668</v>
      </c>
      <c r="O63" s="47">
        <f t="shared" si="9"/>
        <v>134.20545541553676</v>
      </c>
      <c r="P63" s="9"/>
    </row>
    <row r="64" spans="1:16">
      <c r="A64" s="12"/>
      <c r="B64" s="25">
        <v>384</v>
      </c>
      <c r="C64" s="20" t="s">
        <v>77</v>
      </c>
      <c r="D64" s="46">
        <v>1859865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2249327</v>
      </c>
      <c r="N64" s="46">
        <f t="shared" si="11"/>
        <v>4109192</v>
      </c>
      <c r="O64" s="47">
        <f t="shared" si="9"/>
        <v>327.73903333865053</v>
      </c>
      <c r="P64" s="9"/>
    </row>
    <row r="65" spans="1:119">
      <c r="A65" s="12"/>
      <c r="B65" s="25">
        <v>389.3</v>
      </c>
      <c r="C65" s="20" t="s">
        <v>145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41016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41016</v>
      </c>
      <c r="O65" s="47">
        <f t="shared" si="9"/>
        <v>3.2713351411708405</v>
      </c>
      <c r="P65" s="9"/>
    </row>
    <row r="66" spans="1:119">
      <c r="A66" s="12"/>
      <c r="B66" s="25">
        <v>389.4</v>
      </c>
      <c r="C66" s="20" t="s">
        <v>125</v>
      </c>
      <c r="D66" s="46">
        <v>22551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16572</v>
      </c>
      <c r="M66" s="46">
        <v>0</v>
      </c>
      <c r="N66" s="46">
        <f t="shared" si="11"/>
        <v>39123</v>
      </c>
      <c r="O66" s="47">
        <f t="shared" si="9"/>
        <v>3.1203541234646672</v>
      </c>
      <c r="P66" s="9"/>
    </row>
    <row r="67" spans="1:119" ht="15.75" thickBot="1">
      <c r="A67" s="12"/>
      <c r="B67" s="25">
        <v>389.8</v>
      </c>
      <c r="C67" s="20" t="s">
        <v>146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46504</v>
      </c>
      <c r="N67" s="46">
        <f t="shared" si="11"/>
        <v>46504</v>
      </c>
      <c r="O67" s="47">
        <f t="shared" si="9"/>
        <v>3.7090445047056946</v>
      </c>
      <c r="P67" s="9"/>
    </row>
    <row r="68" spans="1:119" ht="16.5" thickBot="1">
      <c r="A68" s="14" t="s">
        <v>65</v>
      </c>
      <c r="B68" s="23"/>
      <c r="C68" s="22"/>
      <c r="D68" s="15">
        <f t="shared" ref="D68:M68" si="14">SUM(D5,D16,D23,D36,D49,D54,D61)</f>
        <v>13112694</v>
      </c>
      <c r="E68" s="15">
        <f t="shared" si="14"/>
        <v>786235</v>
      </c>
      <c r="F68" s="15">
        <f t="shared" si="14"/>
        <v>0</v>
      </c>
      <c r="G68" s="15">
        <f t="shared" si="14"/>
        <v>0</v>
      </c>
      <c r="H68" s="15">
        <f t="shared" si="14"/>
        <v>0</v>
      </c>
      <c r="I68" s="15">
        <f t="shared" si="14"/>
        <v>6332577</v>
      </c>
      <c r="J68" s="15">
        <f t="shared" si="14"/>
        <v>137151</v>
      </c>
      <c r="K68" s="15">
        <f t="shared" si="14"/>
        <v>0</v>
      </c>
      <c r="L68" s="15">
        <f t="shared" si="14"/>
        <v>16572</v>
      </c>
      <c r="M68" s="15">
        <f t="shared" si="14"/>
        <v>3281015</v>
      </c>
      <c r="N68" s="15">
        <f t="shared" si="11"/>
        <v>23666244</v>
      </c>
      <c r="O68" s="38">
        <f t="shared" si="9"/>
        <v>1887.56133354602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147</v>
      </c>
      <c r="M70" s="48"/>
      <c r="N70" s="48"/>
      <c r="O70" s="43">
        <v>12538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100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2024-06-11T17:49:30Z</cp:lastPrinted>
  <dcterms:created xsi:type="dcterms:W3CDTF">2000-08-31T21:26:31Z</dcterms:created>
  <dcterms:modified xsi:type="dcterms:W3CDTF">2024-06-11T17:49:33Z</dcterms:modified>
</cp:coreProperties>
</file>