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'2007'!$A$1:$O$35</definedName>
    <definedName name="_xlnm.Print_Area" localSheetId="15">'2008'!$A$1:$O$35</definedName>
    <definedName name="_xlnm.Print_Area" localSheetId="14">'2009'!$A$1:$O$37</definedName>
    <definedName name="_xlnm.Print_Area" localSheetId="13">'2010'!$A$1:$O$36</definedName>
    <definedName name="_xlnm.Print_Area" localSheetId="12">'2011'!$A$1:$O$38</definedName>
    <definedName name="_xlnm.Print_Area" localSheetId="11">'2012'!$A$1:$O$36</definedName>
    <definedName name="_xlnm.Print_Area" localSheetId="10">'2013'!$A$1:$O$34</definedName>
    <definedName name="_xlnm.Print_Area" localSheetId="9">'2014'!$A$1:$O$34</definedName>
    <definedName name="_xlnm.Print_Area" localSheetId="8">'2015'!$A$1:$O$35</definedName>
    <definedName name="_xlnm.Print_Area" localSheetId="7">'2016'!$A$1:$O$35</definedName>
    <definedName name="_xlnm.Print_Area" localSheetId="6">'2017'!$A$1:$O$37</definedName>
    <definedName name="_xlnm.Print_Area" localSheetId="5">'2018'!$A$1:$O$35</definedName>
    <definedName name="_xlnm.Print_Area" localSheetId="4">'2019'!$A$1:$O$35</definedName>
    <definedName name="_xlnm.Print_Area" localSheetId="3">'2020'!$A$1:$O$36</definedName>
    <definedName name="_xlnm.Print_Area" localSheetId="2">'2021'!$A$1:$P$37</definedName>
    <definedName name="_xlnm.Print_Area" localSheetId="1">'2022'!$A$1:$P$37</definedName>
    <definedName name="_xlnm.Print_Area" localSheetId="0">'2023'!$A$1:$P$38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4" i="49" l="1"/>
  <c r="F34" i="49"/>
  <c r="G34" i="49"/>
  <c r="H34" i="49"/>
  <c r="I34" i="49"/>
  <c r="J34" i="49"/>
  <c r="K34" i="49"/>
  <c r="L34" i="49"/>
  <c r="M34" i="49"/>
  <c r="N34" i="49"/>
  <c r="D34" i="49"/>
  <c r="O33" i="49" l="1"/>
  <c r="P33" i="49" s="1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 s="1"/>
  <c r="O30" i="49"/>
  <c r="P30" i="49" s="1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2" i="49" l="1"/>
  <c r="P32" i="49" s="1"/>
  <c r="O27" i="49"/>
  <c r="P27" i="49" s="1"/>
  <c r="O25" i="49"/>
  <c r="P25" i="49" s="1"/>
  <c r="O23" i="49"/>
  <c r="P23" i="49" s="1"/>
  <c r="O18" i="49"/>
  <c r="P18" i="49" s="1"/>
  <c r="O14" i="49"/>
  <c r="P14" i="49" s="1"/>
  <c r="O5" i="49"/>
  <c r="P5" i="49" s="1"/>
  <c r="E33" i="48"/>
  <c r="F33" i="48"/>
  <c r="G33" i="48"/>
  <c r="H33" i="48"/>
  <c r="I33" i="48"/>
  <c r="J33" i="48"/>
  <c r="K33" i="48"/>
  <c r="L33" i="48"/>
  <c r="M33" i="48"/>
  <c r="N33" i="48"/>
  <c r="D33" i="48"/>
  <c r="O34" i="49" l="1"/>
  <c r="P34" i="49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1" i="48" l="1"/>
  <c r="P31" i="48" s="1"/>
  <c r="O26" i="48"/>
  <c r="P26" i="48" s="1"/>
  <c r="O23" i="48"/>
  <c r="P23" i="48" s="1"/>
  <c r="O14" i="48"/>
  <c r="P14" i="48" s="1"/>
  <c r="O5" i="48"/>
  <c r="P5" i="48" s="1"/>
  <c r="O18" i="48"/>
  <c r="P18" i="48" s="1"/>
  <c r="K33" i="47"/>
  <c r="M33" i="47"/>
  <c r="O32" i="47"/>
  <c r="P32" i="47" s="1"/>
  <c r="N31" i="47"/>
  <c r="M31" i="47"/>
  <c r="L31" i="47"/>
  <c r="K31" i="47"/>
  <c r="J31" i="47"/>
  <c r="I31" i="47"/>
  <c r="O31" i="47" s="1"/>
  <c r="P31" i="47" s="1"/>
  <c r="H31" i="47"/>
  <c r="G31" i="47"/>
  <c r="F31" i="47"/>
  <c r="E31" i="47"/>
  <c r="D31" i="47"/>
  <c r="O30" i="47"/>
  <c r="P30" i="47"/>
  <c r="O29" i="47"/>
  <c r="P29" i="47"/>
  <c r="O28" i="47"/>
  <c r="P28" i="47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6" i="47" s="1"/>
  <c r="P26" i="47" s="1"/>
  <c r="O25" i="47"/>
  <c r="P25" i="47"/>
  <c r="O24" i="47"/>
  <c r="P24" i="47" s="1"/>
  <c r="N23" i="47"/>
  <c r="M23" i="47"/>
  <c r="L23" i="47"/>
  <c r="K23" i="47"/>
  <c r="J23" i="47"/>
  <c r="I23" i="47"/>
  <c r="H23" i="47"/>
  <c r="G23" i="47"/>
  <c r="O23" i="47" s="1"/>
  <c r="P23" i="47" s="1"/>
  <c r="F23" i="47"/>
  <c r="E23" i="47"/>
  <c r="D23" i="47"/>
  <c r="O22" i="47"/>
  <c r="P22" i="47" s="1"/>
  <c r="O21" i="47"/>
  <c r="P21" i="47"/>
  <c r="O20" i="47"/>
  <c r="P20" i="47"/>
  <c r="O19" i="47"/>
  <c r="P19" i="47"/>
  <c r="N18" i="47"/>
  <c r="N33" i="47" s="1"/>
  <c r="M18" i="47"/>
  <c r="L18" i="47"/>
  <c r="K18" i="47"/>
  <c r="J18" i="47"/>
  <c r="I18" i="47"/>
  <c r="H18" i="47"/>
  <c r="G18" i="47"/>
  <c r="F18" i="47"/>
  <c r="E18" i="47"/>
  <c r="D18" i="47"/>
  <c r="O17" i="47"/>
  <c r="P17" i="47"/>
  <c r="O16" i="47"/>
  <c r="P16" i="47"/>
  <c r="O15" i="47"/>
  <c r="P15" i="47" s="1"/>
  <c r="N14" i="47"/>
  <c r="M14" i="47"/>
  <c r="L14" i="47"/>
  <c r="K14" i="47"/>
  <c r="J14" i="47"/>
  <c r="I14" i="47"/>
  <c r="H14" i="47"/>
  <c r="G14" i="47"/>
  <c r="O14" i="47" s="1"/>
  <c r="P14" i="47" s="1"/>
  <c r="F14" i="47"/>
  <c r="E14" i="47"/>
  <c r="D14" i="47"/>
  <c r="D33" i="47" s="1"/>
  <c r="O13" i="47"/>
  <c r="P13" i="47" s="1"/>
  <c r="O12" i="47"/>
  <c r="P12" i="47"/>
  <c r="O11" i="47"/>
  <c r="P11" i="47"/>
  <c r="O10" i="47"/>
  <c r="P10" i="47"/>
  <c r="O9" i="47"/>
  <c r="P9" i="47" s="1"/>
  <c r="O8" i="47"/>
  <c r="P8" i="47" s="1"/>
  <c r="O7" i="47"/>
  <c r="P7" i="47" s="1"/>
  <c r="O6" i="47"/>
  <c r="P6" i="47"/>
  <c r="N5" i="47"/>
  <c r="M5" i="47"/>
  <c r="L5" i="47"/>
  <c r="L33" i="47" s="1"/>
  <c r="K5" i="47"/>
  <c r="J5" i="47"/>
  <c r="O5" i="47" s="1"/>
  <c r="P5" i="47" s="1"/>
  <c r="I5" i="47"/>
  <c r="I33" i="47" s="1"/>
  <c r="H5" i="47"/>
  <c r="H33" i="47" s="1"/>
  <c r="G5" i="47"/>
  <c r="G33" i="47" s="1"/>
  <c r="F5" i="47"/>
  <c r="F33" i="47" s="1"/>
  <c r="E5" i="47"/>
  <c r="E33" i="47" s="1"/>
  <c r="D5" i="47"/>
  <c r="I32" i="46"/>
  <c r="N31" i="46"/>
  <c r="O31" i="46" s="1"/>
  <c r="M30" i="46"/>
  <c r="L30" i="46"/>
  <c r="K30" i="46"/>
  <c r="J30" i="46"/>
  <c r="I30" i="46"/>
  <c r="H30" i="46"/>
  <c r="N30" i="46" s="1"/>
  <c r="O30" i="46" s="1"/>
  <c r="G30" i="46"/>
  <c r="F30" i="46"/>
  <c r="E30" i="46"/>
  <c r="D30" i="46"/>
  <c r="N29" i="46"/>
  <c r="O29" i="46" s="1"/>
  <c r="N28" i="46"/>
  <c r="O28" i="46" s="1"/>
  <c r="N27" i="46"/>
  <c r="O27" i="46" s="1"/>
  <c r="N26" i="46"/>
  <c r="O26" i="46"/>
  <c r="M25" i="46"/>
  <c r="L25" i="46"/>
  <c r="K25" i="46"/>
  <c r="J25" i="46"/>
  <c r="I25" i="46"/>
  <c r="H25" i="46"/>
  <c r="G25" i="46"/>
  <c r="F25" i="46"/>
  <c r="E25" i="46"/>
  <c r="D25" i="46"/>
  <c r="N24" i="46"/>
  <c r="O24" i="46"/>
  <c r="N23" i="46"/>
  <c r="O23" i="46"/>
  <c r="M22" i="46"/>
  <c r="M32" i="46" s="1"/>
  <c r="L22" i="46"/>
  <c r="K22" i="46"/>
  <c r="J22" i="46"/>
  <c r="I22" i="46"/>
  <c r="H22" i="46"/>
  <c r="G22" i="46"/>
  <c r="F22" i="46"/>
  <c r="E22" i="46"/>
  <c r="E32" i="46" s="1"/>
  <c r="D22" i="46"/>
  <c r="N22" i="46" s="1"/>
  <c r="O22" i="46" s="1"/>
  <c r="N21" i="46"/>
  <c r="O21" i="46"/>
  <c r="N20" i="46"/>
  <c r="O20" i="46" s="1"/>
  <c r="N19" i="46"/>
  <c r="O19" i="46" s="1"/>
  <c r="N18" i="46"/>
  <c r="O18" i="46" s="1"/>
  <c r="M17" i="46"/>
  <c r="L17" i="46"/>
  <c r="K17" i="46"/>
  <c r="J17" i="46"/>
  <c r="J32" i="46" s="1"/>
  <c r="I17" i="46"/>
  <c r="H17" i="46"/>
  <c r="G17" i="46"/>
  <c r="F17" i="46"/>
  <c r="E17" i="46"/>
  <c r="D17" i="46"/>
  <c r="N16" i="46"/>
  <c r="O16" i="46" s="1"/>
  <c r="N15" i="46"/>
  <c r="O15" i="46" s="1"/>
  <c r="N14" i="46"/>
  <c r="O14" i="46"/>
  <c r="M13" i="46"/>
  <c r="L13" i="46"/>
  <c r="K13" i="46"/>
  <c r="J13" i="46"/>
  <c r="I13" i="46"/>
  <c r="H13" i="46"/>
  <c r="G13" i="46"/>
  <c r="F13" i="46"/>
  <c r="E13" i="46"/>
  <c r="D13" i="46"/>
  <c r="N12" i="46"/>
  <c r="O12" i="46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/>
  <c r="M5" i="46"/>
  <c r="L5" i="46"/>
  <c r="L32" i="46" s="1"/>
  <c r="K5" i="46"/>
  <c r="K32" i="46" s="1"/>
  <c r="J5" i="46"/>
  <c r="I5" i="46"/>
  <c r="H5" i="46"/>
  <c r="H32" i="46" s="1"/>
  <c r="G5" i="46"/>
  <c r="G32" i="46" s="1"/>
  <c r="F5" i="46"/>
  <c r="F32" i="46" s="1"/>
  <c r="E5" i="46"/>
  <c r="D5" i="46"/>
  <c r="H31" i="45"/>
  <c r="N30" i="45"/>
  <c r="O30" i="45" s="1"/>
  <c r="M29" i="45"/>
  <c r="L29" i="45"/>
  <c r="N29" i="45" s="1"/>
  <c r="O29" i="45" s="1"/>
  <c r="K29" i="45"/>
  <c r="J29" i="45"/>
  <c r="I29" i="45"/>
  <c r="H29" i="45"/>
  <c r="G29" i="45"/>
  <c r="F29" i="45"/>
  <c r="E29" i="45"/>
  <c r="D29" i="45"/>
  <c r="N28" i="45"/>
  <c r="O28" i="45" s="1"/>
  <c r="N27" i="45"/>
  <c r="O27" i="45"/>
  <c r="N26" i="45"/>
  <c r="O26" i="45"/>
  <c r="N25" i="45"/>
  <c r="O25" i="45" s="1"/>
  <c r="M24" i="45"/>
  <c r="L24" i="45"/>
  <c r="K24" i="45"/>
  <c r="J24" i="45"/>
  <c r="I24" i="45"/>
  <c r="H24" i="45"/>
  <c r="G24" i="45"/>
  <c r="F24" i="45"/>
  <c r="N24" i="45" s="1"/>
  <c r="O24" i="45" s="1"/>
  <c r="E24" i="45"/>
  <c r="D24" i="45"/>
  <c r="N23" i="45"/>
  <c r="O23" i="45" s="1"/>
  <c r="M22" i="45"/>
  <c r="L22" i="45"/>
  <c r="K22" i="45"/>
  <c r="J22" i="45"/>
  <c r="I22" i="45"/>
  <c r="H22" i="45"/>
  <c r="G22" i="45"/>
  <c r="F22" i="45"/>
  <c r="F31" i="45" s="1"/>
  <c r="E22" i="45"/>
  <c r="D22" i="45"/>
  <c r="N21" i="45"/>
  <c r="O21" i="45" s="1"/>
  <c r="N20" i="45"/>
  <c r="O20" i="45" s="1"/>
  <c r="N19" i="45"/>
  <c r="O19" i="45" s="1"/>
  <c r="N18" i="45"/>
  <c r="O18" i="45" s="1"/>
  <c r="M17" i="45"/>
  <c r="L17" i="45"/>
  <c r="N17" i="45" s="1"/>
  <c r="O17" i="45" s="1"/>
  <c r="K17" i="45"/>
  <c r="J17" i="45"/>
  <c r="I17" i="45"/>
  <c r="I31" i="45" s="1"/>
  <c r="H17" i="45"/>
  <c r="G17" i="45"/>
  <c r="F17" i="45"/>
  <c r="E17" i="45"/>
  <c r="D17" i="45"/>
  <c r="N16" i="45"/>
  <c r="O16" i="45" s="1"/>
  <c r="N15" i="45"/>
  <c r="O15" i="45"/>
  <c r="M14" i="45"/>
  <c r="L14" i="45"/>
  <c r="K14" i="45"/>
  <c r="J14" i="45"/>
  <c r="J31" i="45" s="1"/>
  <c r="I14" i="45"/>
  <c r="H14" i="45"/>
  <c r="G14" i="45"/>
  <c r="F14" i="45"/>
  <c r="E14" i="45"/>
  <c r="D14" i="45"/>
  <c r="N13" i="45"/>
  <c r="O13" i="45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/>
  <c r="M5" i="45"/>
  <c r="M31" i="45" s="1"/>
  <c r="L5" i="45"/>
  <c r="L31" i="45" s="1"/>
  <c r="K5" i="45"/>
  <c r="K31" i="45" s="1"/>
  <c r="J5" i="45"/>
  <c r="I5" i="45"/>
  <c r="H5" i="45"/>
  <c r="G5" i="45"/>
  <c r="G31" i="45" s="1"/>
  <c r="F5" i="45"/>
  <c r="E5" i="45"/>
  <c r="E31" i="45" s="1"/>
  <c r="D5" i="45"/>
  <c r="D31" i="45" s="1"/>
  <c r="N30" i="44"/>
  <c r="O30" i="44"/>
  <c r="M29" i="44"/>
  <c r="L29" i="44"/>
  <c r="K29" i="44"/>
  <c r="J29" i="44"/>
  <c r="I29" i="44"/>
  <c r="H29" i="44"/>
  <c r="G29" i="44"/>
  <c r="F29" i="44"/>
  <c r="E29" i="44"/>
  <c r="D29" i="44"/>
  <c r="N28" i="44"/>
  <c r="O28" i="44"/>
  <c r="N27" i="44"/>
  <c r="O27" i="44"/>
  <c r="N26" i="44"/>
  <c r="O26" i="44" s="1"/>
  <c r="N25" i="44"/>
  <c r="O25" i="44" s="1"/>
  <c r="N24" i="44"/>
  <c r="O24" i="44" s="1"/>
  <c r="M23" i="44"/>
  <c r="L23" i="44"/>
  <c r="K23" i="44"/>
  <c r="J23" i="44"/>
  <c r="N23" i="44" s="1"/>
  <c r="O23" i="44" s="1"/>
  <c r="I23" i="44"/>
  <c r="H23" i="44"/>
  <c r="G23" i="44"/>
  <c r="F23" i="44"/>
  <c r="E23" i="44"/>
  <c r="D23" i="44"/>
  <c r="N22" i="44"/>
  <c r="O22" i="44" s="1"/>
  <c r="M21" i="44"/>
  <c r="L21" i="44"/>
  <c r="K21" i="44"/>
  <c r="J21" i="44"/>
  <c r="N21" i="44" s="1"/>
  <c r="O21" i="44" s="1"/>
  <c r="I21" i="44"/>
  <c r="H21" i="44"/>
  <c r="H31" i="44" s="1"/>
  <c r="G21" i="44"/>
  <c r="F21" i="44"/>
  <c r="E21" i="44"/>
  <c r="D21" i="44"/>
  <c r="N20" i="44"/>
  <c r="O20" i="44" s="1"/>
  <c r="N19" i="44"/>
  <c r="O19" i="44" s="1"/>
  <c r="N18" i="44"/>
  <c r="O18" i="44"/>
  <c r="N17" i="44"/>
  <c r="O17" i="44"/>
  <c r="M16" i="44"/>
  <c r="L16" i="44"/>
  <c r="K16" i="44"/>
  <c r="J16" i="44"/>
  <c r="I16" i="44"/>
  <c r="H16" i="44"/>
  <c r="G16" i="44"/>
  <c r="F16" i="44"/>
  <c r="E16" i="44"/>
  <c r="D16" i="44"/>
  <c r="N16" i="44" s="1"/>
  <c r="O16" i="44" s="1"/>
  <c r="N15" i="44"/>
  <c r="O15" i="44"/>
  <c r="N14" i="44"/>
  <c r="O14" i="44" s="1"/>
  <c r="M13" i="44"/>
  <c r="L13" i="44"/>
  <c r="K13" i="44"/>
  <c r="J13" i="44"/>
  <c r="I13" i="44"/>
  <c r="H13" i="44"/>
  <c r="G13" i="44"/>
  <c r="F13" i="44"/>
  <c r="N13" i="44" s="1"/>
  <c r="O13" i="44" s="1"/>
  <c r="E13" i="44"/>
  <c r="D13" i="44"/>
  <c r="N12" i="44"/>
  <c r="O12" i="44" s="1"/>
  <c r="N11" i="44"/>
  <c r="O11" i="44" s="1"/>
  <c r="N10" i="44"/>
  <c r="O10" i="44" s="1"/>
  <c r="N9" i="44"/>
  <c r="O9" i="44"/>
  <c r="N8" i="44"/>
  <c r="O8" i="44"/>
  <c r="N7" i="44"/>
  <c r="O7" i="44"/>
  <c r="N6" i="44"/>
  <c r="O6" i="44" s="1"/>
  <c r="M5" i="44"/>
  <c r="M31" i="44" s="1"/>
  <c r="L5" i="44"/>
  <c r="L31" i="44" s="1"/>
  <c r="K5" i="44"/>
  <c r="K31" i="44" s="1"/>
  <c r="J5" i="44"/>
  <c r="J31" i="44" s="1"/>
  <c r="I5" i="44"/>
  <c r="I31" i="44" s="1"/>
  <c r="H5" i="44"/>
  <c r="G5" i="44"/>
  <c r="G31" i="44" s="1"/>
  <c r="F5" i="44"/>
  <c r="F31" i="44" s="1"/>
  <c r="E5" i="44"/>
  <c r="E31" i="44" s="1"/>
  <c r="D5" i="44"/>
  <c r="D31" i="44" s="1"/>
  <c r="N31" i="44" s="1"/>
  <c r="O31" i="44" s="1"/>
  <c r="M33" i="43"/>
  <c r="D33" i="43"/>
  <c r="N32" i="43"/>
  <c r="O32" i="43"/>
  <c r="M31" i="43"/>
  <c r="L31" i="43"/>
  <c r="K31" i="43"/>
  <c r="J31" i="43"/>
  <c r="I31" i="43"/>
  <c r="H31" i="43"/>
  <c r="G31" i="43"/>
  <c r="F31" i="43"/>
  <c r="E31" i="43"/>
  <c r="D31" i="43"/>
  <c r="N31" i="43" s="1"/>
  <c r="O31" i="43" s="1"/>
  <c r="N30" i="43"/>
  <c r="O30" i="43"/>
  <c r="N29" i="43"/>
  <c r="O29" i="43" s="1"/>
  <c r="N28" i="43"/>
  <c r="O28" i="43" s="1"/>
  <c r="N27" i="43"/>
  <c r="O27" i="43" s="1"/>
  <c r="N26" i="43"/>
  <c r="O26" i="43" s="1"/>
  <c r="M25" i="43"/>
  <c r="L25" i="43"/>
  <c r="N25" i="43" s="1"/>
  <c r="O25" i="43" s="1"/>
  <c r="K25" i="43"/>
  <c r="J25" i="43"/>
  <c r="I25" i="43"/>
  <c r="H25" i="43"/>
  <c r="G25" i="43"/>
  <c r="F25" i="43"/>
  <c r="E25" i="43"/>
  <c r="D25" i="43"/>
  <c r="N24" i="43"/>
  <c r="O24" i="43" s="1"/>
  <c r="M23" i="43"/>
  <c r="L23" i="43"/>
  <c r="N23" i="43" s="1"/>
  <c r="O23" i="43" s="1"/>
  <c r="K23" i="43"/>
  <c r="J23" i="43"/>
  <c r="I23" i="43"/>
  <c r="H23" i="43"/>
  <c r="G23" i="43"/>
  <c r="F23" i="43"/>
  <c r="E23" i="43"/>
  <c r="D23" i="43"/>
  <c r="N22" i="43"/>
  <c r="O22" i="43" s="1"/>
  <c r="M21" i="43"/>
  <c r="L21" i="43"/>
  <c r="N21" i="43" s="1"/>
  <c r="O21" i="43" s="1"/>
  <c r="K21" i="43"/>
  <c r="J21" i="43"/>
  <c r="I21" i="43"/>
  <c r="H21" i="43"/>
  <c r="G21" i="43"/>
  <c r="F21" i="43"/>
  <c r="E21" i="43"/>
  <c r="D21" i="43"/>
  <c r="N20" i="43"/>
  <c r="O20" i="43" s="1"/>
  <c r="N19" i="43"/>
  <c r="O19" i="43"/>
  <c r="N18" i="43"/>
  <c r="O18" i="43"/>
  <c r="N17" i="43"/>
  <c r="O17" i="43" s="1"/>
  <c r="M16" i="43"/>
  <c r="L16" i="43"/>
  <c r="K16" i="43"/>
  <c r="J16" i="43"/>
  <c r="I16" i="43"/>
  <c r="H16" i="43"/>
  <c r="G16" i="43"/>
  <c r="F16" i="43"/>
  <c r="N16" i="43" s="1"/>
  <c r="O16" i="43" s="1"/>
  <c r="E16" i="43"/>
  <c r="D16" i="43"/>
  <c r="N15" i="43"/>
  <c r="O15" i="43" s="1"/>
  <c r="N14" i="43"/>
  <c r="O14" i="43" s="1"/>
  <c r="M13" i="43"/>
  <c r="L13" i="43"/>
  <c r="K13" i="43"/>
  <c r="J13" i="43"/>
  <c r="I13" i="43"/>
  <c r="H13" i="43"/>
  <c r="N13" i="43" s="1"/>
  <c r="O13" i="43" s="1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/>
  <c r="N8" i="43"/>
  <c r="O8" i="43"/>
  <c r="N7" i="43"/>
  <c r="O7" i="43" s="1"/>
  <c r="N6" i="43"/>
  <c r="O6" i="43" s="1"/>
  <c r="M5" i="43"/>
  <c r="L5" i="43"/>
  <c r="L33" i="43" s="1"/>
  <c r="K5" i="43"/>
  <c r="K33" i="43" s="1"/>
  <c r="J5" i="43"/>
  <c r="J33" i="43" s="1"/>
  <c r="I5" i="43"/>
  <c r="I33" i="43" s="1"/>
  <c r="H5" i="43"/>
  <c r="H33" i="43" s="1"/>
  <c r="G5" i="43"/>
  <c r="G33" i="43" s="1"/>
  <c r="F5" i="43"/>
  <c r="F33" i="43" s="1"/>
  <c r="E5" i="43"/>
  <c r="E33" i="43" s="1"/>
  <c r="D5" i="43"/>
  <c r="N30" i="42"/>
  <c r="O30" i="42" s="1"/>
  <c r="M29" i="42"/>
  <c r="L29" i="42"/>
  <c r="K29" i="42"/>
  <c r="J29" i="42"/>
  <c r="I29" i="42"/>
  <c r="H29" i="42"/>
  <c r="G29" i="42"/>
  <c r="F29" i="42"/>
  <c r="N29" i="42" s="1"/>
  <c r="O29" i="42" s="1"/>
  <c r="E29" i="42"/>
  <c r="D29" i="42"/>
  <c r="D31" i="42" s="1"/>
  <c r="N28" i="42"/>
  <c r="O28" i="42" s="1"/>
  <c r="N27" i="42"/>
  <c r="O27" i="42" s="1"/>
  <c r="N26" i="42"/>
  <c r="O26" i="42" s="1"/>
  <c r="N25" i="42"/>
  <c r="O25" i="42" s="1"/>
  <c r="M24" i="42"/>
  <c r="L24" i="42"/>
  <c r="N24" i="42" s="1"/>
  <c r="O24" i="42" s="1"/>
  <c r="K24" i="42"/>
  <c r="J24" i="42"/>
  <c r="I24" i="42"/>
  <c r="H24" i="42"/>
  <c r="G24" i="42"/>
  <c r="F24" i="42"/>
  <c r="E24" i="42"/>
  <c r="D24" i="42"/>
  <c r="N23" i="42"/>
  <c r="O23" i="42" s="1"/>
  <c r="M22" i="42"/>
  <c r="L22" i="42"/>
  <c r="L31" i="42" s="1"/>
  <c r="K22" i="42"/>
  <c r="J22" i="42"/>
  <c r="I22" i="42"/>
  <c r="H22" i="42"/>
  <c r="G22" i="42"/>
  <c r="F22" i="42"/>
  <c r="E22" i="42"/>
  <c r="D22" i="42"/>
  <c r="N21" i="42"/>
  <c r="O21" i="42" s="1"/>
  <c r="N20" i="42"/>
  <c r="O20" i="42"/>
  <c r="N19" i="42"/>
  <c r="O19" i="42"/>
  <c r="N18" i="42"/>
  <c r="O18" i="42" s="1"/>
  <c r="N17" i="42"/>
  <c r="O17" i="42" s="1"/>
  <c r="M16" i="42"/>
  <c r="L16" i="42"/>
  <c r="K16" i="42"/>
  <c r="J16" i="42"/>
  <c r="I16" i="42"/>
  <c r="H16" i="42"/>
  <c r="N16" i="42" s="1"/>
  <c r="O16" i="42" s="1"/>
  <c r="G16" i="42"/>
  <c r="F16" i="42"/>
  <c r="E16" i="42"/>
  <c r="D16" i="42"/>
  <c r="N15" i="42"/>
  <c r="O15" i="42" s="1"/>
  <c r="N14" i="42"/>
  <c r="O14" i="42" s="1"/>
  <c r="M13" i="42"/>
  <c r="L13" i="42"/>
  <c r="K13" i="42"/>
  <c r="J13" i="42"/>
  <c r="N13" i="42" s="1"/>
  <c r="O13" i="42" s="1"/>
  <c r="I13" i="42"/>
  <c r="H13" i="42"/>
  <c r="G13" i="42"/>
  <c r="F13" i="42"/>
  <c r="E13" i="42"/>
  <c r="D13" i="42"/>
  <c r="N12" i="42"/>
  <c r="O12" i="42" s="1"/>
  <c r="N11" i="42"/>
  <c r="O11" i="42" s="1"/>
  <c r="N10" i="42"/>
  <c r="O10" i="42"/>
  <c r="N9" i="42"/>
  <c r="O9" i="42"/>
  <c r="N8" i="42"/>
  <c r="O8" i="42" s="1"/>
  <c r="N7" i="42"/>
  <c r="O7" i="42" s="1"/>
  <c r="N6" i="42"/>
  <c r="O6" i="42" s="1"/>
  <c r="M5" i="42"/>
  <c r="M31" i="42" s="1"/>
  <c r="L5" i="42"/>
  <c r="K5" i="42"/>
  <c r="K31" i="42" s="1"/>
  <c r="J5" i="42"/>
  <c r="N5" i="42" s="1"/>
  <c r="O5" i="42" s="1"/>
  <c r="I5" i="42"/>
  <c r="I31" i="42" s="1"/>
  <c r="H5" i="42"/>
  <c r="H31" i="42" s="1"/>
  <c r="G5" i="42"/>
  <c r="G31" i="42" s="1"/>
  <c r="F5" i="42"/>
  <c r="F31" i="42" s="1"/>
  <c r="E5" i="42"/>
  <c r="E31" i="42" s="1"/>
  <c r="D5" i="42"/>
  <c r="I31" i="41"/>
  <c r="J31" i="41"/>
  <c r="N30" i="41"/>
  <c r="O30" i="41" s="1"/>
  <c r="M29" i="41"/>
  <c r="L29" i="41"/>
  <c r="K29" i="41"/>
  <c r="J29" i="41"/>
  <c r="I29" i="41"/>
  <c r="H29" i="41"/>
  <c r="N29" i="41" s="1"/>
  <c r="O29" i="41" s="1"/>
  <c r="G29" i="41"/>
  <c r="F29" i="41"/>
  <c r="E29" i="41"/>
  <c r="D29" i="41"/>
  <c r="N28" i="41"/>
  <c r="O28" i="41" s="1"/>
  <c r="N27" i="41"/>
  <c r="O27" i="41" s="1"/>
  <c r="N26" i="41"/>
  <c r="O26" i="41" s="1"/>
  <c r="N25" i="41"/>
  <c r="O25" i="41"/>
  <c r="N24" i="41"/>
  <c r="O24" i="41"/>
  <c r="M23" i="41"/>
  <c r="L23" i="41"/>
  <c r="K23" i="41"/>
  <c r="J23" i="41"/>
  <c r="I23" i="41"/>
  <c r="H23" i="41"/>
  <c r="G23" i="41"/>
  <c r="F23" i="41"/>
  <c r="E23" i="41"/>
  <c r="D23" i="41"/>
  <c r="N23" i="41" s="1"/>
  <c r="O23" i="41" s="1"/>
  <c r="N22" i="41"/>
  <c r="O22" i="41"/>
  <c r="M21" i="41"/>
  <c r="L21" i="41"/>
  <c r="K21" i="41"/>
  <c r="J21" i="41"/>
  <c r="I21" i="41"/>
  <c r="H21" i="41"/>
  <c r="G21" i="41"/>
  <c r="F21" i="41"/>
  <c r="E21" i="41"/>
  <c r="D21" i="41"/>
  <c r="N21" i="41" s="1"/>
  <c r="O21" i="41" s="1"/>
  <c r="N20" i="41"/>
  <c r="O20" i="41"/>
  <c r="N19" i="41"/>
  <c r="O19" i="41" s="1"/>
  <c r="N18" i="41"/>
  <c r="O18" i="41" s="1"/>
  <c r="N17" i="41"/>
  <c r="O17" i="41" s="1"/>
  <c r="M16" i="41"/>
  <c r="L16" i="41"/>
  <c r="K16" i="41"/>
  <c r="J16" i="41"/>
  <c r="N16" i="41" s="1"/>
  <c r="O16" i="41" s="1"/>
  <c r="I16" i="41"/>
  <c r="H16" i="41"/>
  <c r="G16" i="41"/>
  <c r="F16" i="41"/>
  <c r="E16" i="41"/>
  <c r="D16" i="41"/>
  <c r="N15" i="41"/>
  <c r="O15" i="41" s="1"/>
  <c r="N14" i="41"/>
  <c r="O14" i="41" s="1"/>
  <c r="M13" i="41"/>
  <c r="L13" i="41"/>
  <c r="N13" i="41" s="1"/>
  <c r="O13" i="41" s="1"/>
  <c r="K13" i="41"/>
  <c r="J13" i="41"/>
  <c r="I13" i="41"/>
  <c r="H13" i="41"/>
  <c r="G13" i="41"/>
  <c r="F13" i="41"/>
  <c r="E13" i="41"/>
  <c r="D13" i="41"/>
  <c r="N12" i="41"/>
  <c r="O12" i="41" s="1"/>
  <c r="N11" i="41"/>
  <c r="O11" i="41"/>
  <c r="N10" i="41"/>
  <c r="O10" i="41"/>
  <c r="N9" i="41"/>
  <c r="O9" i="41" s="1"/>
  <c r="N8" i="41"/>
  <c r="O8" i="41" s="1"/>
  <c r="N7" i="41"/>
  <c r="O7" i="41" s="1"/>
  <c r="N6" i="41"/>
  <c r="O6" i="41" s="1"/>
  <c r="M5" i="41"/>
  <c r="M31" i="41" s="1"/>
  <c r="L5" i="41"/>
  <c r="N5" i="41" s="1"/>
  <c r="O5" i="41" s="1"/>
  <c r="K5" i="41"/>
  <c r="K31" i="41" s="1"/>
  <c r="J5" i="41"/>
  <c r="I5" i="41"/>
  <c r="H5" i="41"/>
  <c r="H31" i="41" s="1"/>
  <c r="G5" i="41"/>
  <c r="G31" i="41" s="1"/>
  <c r="F5" i="41"/>
  <c r="F31" i="41" s="1"/>
  <c r="E5" i="41"/>
  <c r="E31" i="41" s="1"/>
  <c r="D5" i="41"/>
  <c r="G31" i="40"/>
  <c r="H31" i="40"/>
  <c r="N30" i="40"/>
  <c r="O30" i="40" s="1"/>
  <c r="M29" i="40"/>
  <c r="L29" i="40"/>
  <c r="K29" i="40"/>
  <c r="J29" i="40"/>
  <c r="N29" i="40" s="1"/>
  <c r="O29" i="40" s="1"/>
  <c r="I29" i="40"/>
  <c r="H29" i="40"/>
  <c r="G29" i="40"/>
  <c r="F29" i="40"/>
  <c r="E29" i="40"/>
  <c r="D29" i="40"/>
  <c r="N28" i="40"/>
  <c r="O28" i="40" s="1"/>
  <c r="N27" i="40"/>
  <c r="O27" i="40" s="1"/>
  <c r="N26" i="40"/>
  <c r="O26" i="40"/>
  <c r="N25" i="40"/>
  <c r="O25" i="40"/>
  <c r="N24" i="40"/>
  <c r="O24" i="40" s="1"/>
  <c r="M23" i="40"/>
  <c r="L23" i="40"/>
  <c r="K23" i="40"/>
  <c r="J23" i="40"/>
  <c r="I23" i="40"/>
  <c r="H23" i="40"/>
  <c r="G23" i="40"/>
  <c r="F23" i="40"/>
  <c r="N23" i="40" s="1"/>
  <c r="O23" i="40" s="1"/>
  <c r="E23" i="40"/>
  <c r="D23" i="40"/>
  <c r="N22" i="40"/>
  <c r="O22" i="40" s="1"/>
  <c r="M21" i="40"/>
  <c r="L21" i="40"/>
  <c r="K21" i="40"/>
  <c r="J21" i="40"/>
  <c r="I21" i="40"/>
  <c r="H21" i="40"/>
  <c r="G21" i="40"/>
  <c r="F21" i="40"/>
  <c r="N21" i="40" s="1"/>
  <c r="O21" i="40" s="1"/>
  <c r="E21" i="40"/>
  <c r="D21" i="40"/>
  <c r="N20" i="40"/>
  <c r="O20" i="40" s="1"/>
  <c r="N19" i="40"/>
  <c r="O19" i="40" s="1"/>
  <c r="N18" i="40"/>
  <c r="O18" i="40" s="1"/>
  <c r="N17" i="40"/>
  <c r="O17" i="40" s="1"/>
  <c r="M16" i="40"/>
  <c r="L16" i="40"/>
  <c r="N16" i="40" s="1"/>
  <c r="O16" i="40" s="1"/>
  <c r="K16" i="40"/>
  <c r="J16" i="40"/>
  <c r="J31" i="40" s="1"/>
  <c r="I16" i="40"/>
  <c r="H16" i="40"/>
  <c r="G16" i="40"/>
  <c r="F16" i="40"/>
  <c r="E16" i="40"/>
  <c r="D16" i="40"/>
  <c r="N15" i="40"/>
  <c r="O15" i="40" s="1"/>
  <c r="N14" i="40"/>
  <c r="O14" i="40"/>
  <c r="M13" i="40"/>
  <c r="L13" i="40"/>
  <c r="K13" i="40"/>
  <c r="J13" i="40"/>
  <c r="I13" i="40"/>
  <c r="H13" i="40"/>
  <c r="G13" i="40"/>
  <c r="F13" i="40"/>
  <c r="E13" i="40"/>
  <c r="D13" i="40"/>
  <c r="N12" i="40"/>
  <c r="O12" i="40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/>
  <c r="M5" i="40"/>
  <c r="M31" i="40" s="1"/>
  <c r="L5" i="40"/>
  <c r="L31" i="40" s="1"/>
  <c r="K5" i="40"/>
  <c r="K31" i="40" s="1"/>
  <c r="J5" i="40"/>
  <c r="I5" i="40"/>
  <c r="I31" i="40" s="1"/>
  <c r="H5" i="40"/>
  <c r="G5" i="40"/>
  <c r="F5" i="40"/>
  <c r="F31" i="40" s="1"/>
  <c r="E5" i="40"/>
  <c r="E31" i="40" s="1"/>
  <c r="D5" i="40"/>
  <c r="D31" i="40" s="1"/>
  <c r="N29" i="39"/>
  <c r="O29" i="39"/>
  <c r="M28" i="39"/>
  <c r="L28" i="39"/>
  <c r="K28" i="39"/>
  <c r="J28" i="39"/>
  <c r="I28" i="39"/>
  <c r="H28" i="39"/>
  <c r="G28" i="39"/>
  <c r="F28" i="39"/>
  <c r="E28" i="39"/>
  <c r="D28" i="39"/>
  <c r="N27" i="39"/>
  <c r="O27" i="39"/>
  <c r="N26" i="39"/>
  <c r="O26" i="39"/>
  <c r="N25" i="39"/>
  <c r="O25" i="39" s="1"/>
  <c r="N24" i="39"/>
  <c r="O24" i="39" s="1"/>
  <c r="M23" i="39"/>
  <c r="L23" i="39"/>
  <c r="K23" i="39"/>
  <c r="J23" i="39"/>
  <c r="I23" i="39"/>
  <c r="H23" i="39"/>
  <c r="N23" i="39" s="1"/>
  <c r="O23" i="39" s="1"/>
  <c r="G23" i="39"/>
  <c r="F23" i="39"/>
  <c r="E23" i="39"/>
  <c r="D23" i="39"/>
  <c r="N22" i="39"/>
  <c r="O22" i="39" s="1"/>
  <c r="M21" i="39"/>
  <c r="L21" i="39"/>
  <c r="K21" i="39"/>
  <c r="K30" i="39" s="1"/>
  <c r="J21" i="39"/>
  <c r="I21" i="39"/>
  <c r="H21" i="39"/>
  <c r="G21" i="39"/>
  <c r="F21" i="39"/>
  <c r="E21" i="39"/>
  <c r="D21" i="39"/>
  <c r="N20" i="39"/>
  <c r="O20" i="39" s="1"/>
  <c r="N19" i="39"/>
  <c r="O19" i="39" s="1"/>
  <c r="N18" i="39"/>
  <c r="O18" i="39"/>
  <c r="N17" i="39"/>
  <c r="O17" i="39"/>
  <c r="M16" i="39"/>
  <c r="L16" i="39"/>
  <c r="K16" i="39"/>
  <c r="J16" i="39"/>
  <c r="I16" i="39"/>
  <c r="H16" i="39"/>
  <c r="G16" i="39"/>
  <c r="F16" i="39"/>
  <c r="N16" i="39" s="1"/>
  <c r="O16" i="39" s="1"/>
  <c r="E16" i="39"/>
  <c r="D16" i="39"/>
  <c r="D30" i="39" s="1"/>
  <c r="N15" i="39"/>
  <c r="O15" i="39" s="1"/>
  <c r="N14" i="39"/>
  <c r="O14" i="39" s="1"/>
  <c r="M13" i="39"/>
  <c r="L13" i="39"/>
  <c r="K13" i="39"/>
  <c r="J13" i="39"/>
  <c r="I13" i="39"/>
  <c r="N13" i="39" s="1"/>
  <c r="O13" i="39" s="1"/>
  <c r="H13" i="39"/>
  <c r="G13" i="39"/>
  <c r="F13" i="39"/>
  <c r="E13" i="39"/>
  <c r="D13" i="39"/>
  <c r="N12" i="39"/>
  <c r="O12" i="39" s="1"/>
  <c r="N11" i="39"/>
  <c r="O11" i="39"/>
  <c r="N10" i="39"/>
  <c r="O10" i="39" s="1"/>
  <c r="N9" i="39"/>
  <c r="O9" i="39"/>
  <c r="N8" i="39"/>
  <c r="O8" i="39" s="1"/>
  <c r="N7" i="39"/>
  <c r="O7" i="39" s="1"/>
  <c r="N6" i="39"/>
  <c r="O6" i="39" s="1"/>
  <c r="M5" i="39"/>
  <c r="M30" i="39" s="1"/>
  <c r="L5" i="39"/>
  <c r="L30" i="39"/>
  <c r="K5" i="39"/>
  <c r="J5" i="39"/>
  <c r="J30" i="39" s="1"/>
  <c r="I5" i="39"/>
  <c r="I30" i="39" s="1"/>
  <c r="H5" i="39"/>
  <c r="H30" i="39" s="1"/>
  <c r="G5" i="39"/>
  <c r="G30" i="39" s="1"/>
  <c r="F5" i="39"/>
  <c r="E5" i="39"/>
  <c r="E30" i="39" s="1"/>
  <c r="D5" i="39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9" i="38" s="1"/>
  <c r="O29" i="38" s="1"/>
  <c r="N28" i="38"/>
  <c r="O28" i="38" s="1"/>
  <c r="N27" i="38"/>
  <c r="O27" i="38" s="1"/>
  <c r="N26" i="38"/>
  <c r="O26" i="38"/>
  <c r="N25" i="38"/>
  <c r="O25" i="38"/>
  <c r="N24" i="38"/>
  <c r="O24" i="38" s="1"/>
  <c r="M23" i="38"/>
  <c r="L23" i="38"/>
  <c r="K23" i="38"/>
  <c r="J23" i="38"/>
  <c r="I23" i="38"/>
  <c r="H23" i="38"/>
  <c r="G23" i="38"/>
  <c r="F23" i="38"/>
  <c r="N23" i="38" s="1"/>
  <c r="O23" i="38" s="1"/>
  <c r="E23" i="38"/>
  <c r="D23" i="38"/>
  <c r="N22" i="38"/>
  <c r="O22" i="38" s="1"/>
  <c r="M21" i="38"/>
  <c r="L21" i="38"/>
  <c r="K21" i="38"/>
  <c r="J21" i="38"/>
  <c r="I21" i="38"/>
  <c r="H21" i="38"/>
  <c r="N21" i="38" s="1"/>
  <c r="O21" i="38" s="1"/>
  <c r="G21" i="38"/>
  <c r="F21" i="38"/>
  <c r="E21" i="38"/>
  <c r="D21" i="38"/>
  <c r="N20" i="38"/>
  <c r="O20" i="38" s="1"/>
  <c r="N19" i="38"/>
  <c r="O19" i="38" s="1"/>
  <c r="N18" i="38"/>
  <c r="O18" i="38" s="1"/>
  <c r="N17" i="38"/>
  <c r="O17" i="38"/>
  <c r="M16" i="38"/>
  <c r="L16" i="38"/>
  <c r="K16" i="38"/>
  <c r="J16" i="38"/>
  <c r="I16" i="38"/>
  <c r="H16" i="38"/>
  <c r="G16" i="38"/>
  <c r="F16" i="38"/>
  <c r="E16" i="38"/>
  <c r="D16" i="38"/>
  <c r="N16" i="38" s="1"/>
  <c r="O16" i="38" s="1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N13" i="38" s="1"/>
  <c r="O13" i="38" s="1"/>
  <c r="E13" i="38"/>
  <c r="D13" i="38"/>
  <c r="N12" i="38"/>
  <c r="O12" i="38" s="1"/>
  <c r="N11" i="38"/>
  <c r="O11" i="38" s="1"/>
  <c r="N10" i="38"/>
  <c r="O10" i="38" s="1"/>
  <c r="N9" i="38"/>
  <c r="O9" i="38"/>
  <c r="N8" i="38"/>
  <c r="O8" i="38"/>
  <c r="N7" i="38"/>
  <c r="O7" i="38" s="1"/>
  <c r="N6" i="38"/>
  <c r="O6" i="38" s="1"/>
  <c r="M5" i="38"/>
  <c r="M31" i="38" s="1"/>
  <c r="L5" i="38"/>
  <c r="L31" i="38" s="1"/>
  <c r="K5" i="38"/>
  <c r="K31" i="38"/>
  <c r="J5" i="38"/>
  <c r="J31" i="38"/>
  <c r="I5" i="38"/>
  <c r="I31" i="38" s="1"/>
  <c r="H5" i="38"/>
  <c r="H31" i="38" s="1"/>
  <c r="G5" i="38"/>
  <c r="G31" i="38" s="1"/>
  <c r="F5" i="38"/>
  <c r="F31" i="38" s="1"/>
  <c r="E5" i="38"/>
  <c r="E31" i="38"/>
  <c r="D5" i="38"/>
  <c r="N29" i="37"/>
  <c r="O29" i="37" s="1"/>
  <c r="M28" i="37"/>
  <c r="L28" i="37"/>
  <c r="K28" i="37"/>
  <c r="J28" i="37"/>
  <c r="I28" i="37"/>
  <c r="H28" i="37"/>
  <c r="N28" i="37" s="1"/>
  <c r="O28" i="37" s="1"/>
  <c r="G28" i="37"/>
  <c r="F28" i="37"/>
  <c r="E28" i="37"/>
  <c r="D28" i="37"/>
  <c r="N27" i="37"/>
  <c r="O27" i="37" s="1"/>
  <c r="N26" i="37"/>
  <c r="O26" i="37" s="1"/>
  <c r="N25" i="37"/>
  <c r="O25" i="37"/>
  <c r="N24" i="37"/>
  <c r="O24" i="37"/>
  <c r="M23" i="37"/>
  <c r="L23" i="37"/>
  <c r="K23" i="37"/>
  <c r="J23" i="37"/>
  <c r="I23" i="37"/>
  <c r="H23" i="37"/>
  <c r="G23" i="37"/>
  <c r="F23" i="37"/>
  <c r="E23" i="37"/>
  <c r="N23" i="37"/>
  <c r="O23" i="37" s="1"/>
  <c r="D23" i="37"/>
  <c r="N22" i="37"/>
  <c r="O22" i="37" s="1"/>
  <c r="M21" i="37"/>
  <c r="L21" i="37"/>
  <c r="K21" i="37"/>
  <c r="J21" i="37"/>
  <c r="I21" i="37"/>
  <c r="H21" i="37"/>
  <c r="G21" i="37"/>
  <c r="F21" i="37"/>
  <c r="E21" i="37"/>
  <c r="E30" i="37" s="1"/>
  <c r="D21" i="37"/>
  <c r="N21" i="37" s="1"/>
  <c r="O21" i="37" s="1"/>
  <c r="N20" i="37"/>
  <c r="O20" i="37" s="1"/>
  <c r="N19" i="37"/>
  <c r="O19" i="37" s="1"/>
  <c r="N18" i="37"/>
  <c r="O18" i="37" s="1"/>
  <c r="N17" i="37"/>
  <c r="O17" i="37"/>
  <c r="M16" i="37"/>
  <c r="L16" i="37"/>
  <c r="L30" i="37" s="1"/>
  <c r="K16" i="37"/>
  <c r="J16" i="37"/>
  <c r="I16" i="37"/>
  <c r="H16" i="37"/>
  <c r="G16" i="37"/>
  <c r="F16" i="37"/>
  <c r="E16" i="37"/>
  <c r="D16" i="37"/>
  <c r="D30" i="37" s="1"/>
  <c r="N15" i="37"/>
  <c r="O15" i="37" s="1"/>
  <c r="N14" i="37"/>
  <c r="O14" i="37"/>
  <c r="M13" i="37"/>
  <c r="L13" i="37"/>
  <c r="K13" i="37"/>
  <c r="J13" i="37"/>
  <c r="I13" i="37"/>
  <c r="H13" i="37"/>
  <c r="G13" i="37"/>
  <c r="G30" i="37" s="1"/>
  <c r="F13" i="37"/>
  <c r="N13" i="37" s="1"/>
  <c r="O13" i="37" s="1"/>
  <c r="E13" i="37"/>
  <c r="D13" i="37"/>
  <c r="N12" i="37"/>
  <c r="O12" i="37" s="1"/>
  <c r="N11" i="37"/>
  <c r="O11" i="37" s="1"/>
  <c r="N10" i="37"/>
  <c r="O10" i="37"/>
  <c r="N9" i="37"/>
  <c r="O9" i="37"/>
  <c r="N8" i="37"/>
  <c r="O8" i="37" s="1"/>
  <c r="N7" i="37"/>
  <c r="O7" i="37"/>
  <c r="N6" i="37"/>
  <c r="O6" i="37" s="1"/>
  <c r="M5" i="37"/>
  <c r="M30" i="37" s="1"/>
  <c r="L5" i="37"/>
  <c r="K5" i="37"/>
  <c r="K30" i="37"/>
  <c r="J5" i="37"/>
  <c r="N5" i="37" s="1"/>
  <c r="O5" i="37" s="1"/>
  <c r="I5" i="37"/>
  <c r="I30" i="37" s="1"/>
  <c r="H5" i="37"/>
  <c r="H30" i="37" s="1"/>
  <c r="G5" i="37"/>
  <c r="F5" i="37"/>
  <c r="F30" i="37" s="1"/>
  <c r="E5" i="37"/>
  <c r="D5" i="37"/>
  <c r="N31" i="36"/>
  <c r="O31" i="36"/>
  <c r="M30" i="36"/>
  <c r="L30" i="36"/>
  <c r="K30" i="36"/>
  <c r="J30" i="36"/>
  <c r="I30" i="36"/>
  <c r="H30" i="36"/>
  <c r="G30" i="36"/>
  <c r="F30" i="36"/>
  <c r="E30" i="36"/>
  <c r="D30" i="36"/>
  <c r="N30" i="36"/>
  <c r="O30" i="36"/>
  <c r="N29" i="36"/>
  <c r="O29" i="36"/>
  <c r="N28" i="36"/>
  <c r="O28" i="36" s="1"/>
  <c r="N27" i="36"/>
  <c r="O27" i="36" s="1"/>
  <c r="N26" i="36"/>
  <c r="O26" i="36" s="1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4" i="36" s="1"/>
  <c r="O24" i="36" s="1"/>
  <c r="N23" i="36"/>
  <c r="O23" i="36"/>
  <c r="M22" i="36"/>
  <c r="L22" i="36"/>
  <c r="K22" i="36"/>
  <c r="J22" i="36"/>
  <c r="I22" i="36"/>
  <c r="H22" i="36"/>
  <c r="G22" i="36"/>
  <c r="F22" i="36"/>
  <c r="E22" i="36"/>
  <c r="D22" i="36"/>
  <c r="N22" i="36" s="1"/>
  <c r="O22" i="36" s="1"/>
  <c r="N21" i="36"/>
  <c r="O21" i="36"/>
  <c r="N20" i="36"/>
  <c r="O20" i="36" s="1"/>
  <c r="N19" i="36"/>
  <c r="O19" i="36" s="1"/>
  <c r="N18" i="36"/>
  <c r="O18" i="36" s="1"/>
  <c r="N17" i="36"/>
  <c r="O17" i="36" s="1"/>
  <c r="M16" i="36"/>
  <c r="L16" i="36"/>
  <c r="K16" i="36"/>
  <c r="J16" i="36"/>
  <c r="I16" i="36"/>
  <c r="N16" i="36" s="1"/>
  <c r="O16" i="36" s="1"/>
  <c r="H16" i="36"/>
  <c r="G16" i="36"/>
  <c r="F16" i="36"/>
  <c r="E16" i="36"/>
  <c r="D16" i="36"/>
  <c r="N15" i="36"/>
  <c r="O15" i="36"/>
  <c r="N14" i="36"/>
  <c r="O14" i="36"/>
  <c r="M13" i="36"/>
  <c r="M32" i="36" s="1"/>
  <c r="L13" i="36"/>
  <c r="K13" i="36"/>
  <c r="J13" i="36"/>
  <c r="I13" i="36"/>
  <c r="H13" i="36"/>
  <c r="G13" i="36"/>
  <c r="F13" i="36"/>
  <c r="N13" i="36"/>
  <c r="O13" i="36" s="1"/>
  <c r="E13" i="36"/>
  <c r="D13" i="36"/>
  <c r="N12" i="36"/>
  <c r="O12" i="36" s="1"/>
  <c r="N11" i="36"/>
  <c r="O11" i="36"/>
  <c r="N10" i="36"/>
  <c r="O10" i="36" s="1"/>
  <c r="N9" i="36"/>
  <c r="O9" i="36"/>
  <c r="N8" i="36"/>
  <c r="O8" i="36" s="1"/>
  <c r="N7" i="36"/>
  <c r="O7" i="36"/>
  <c r="N6" i="36"/>
  <c r="O6" i="36" s="1"/>
  <c r="M5" i="36"/>
  <c r="L5" i="36"/>
  <c r="L32" i="36" s="1"/>
  <c r="K5" i="36"/>
  <c r="K32" i="36"/>
  <c r="J5" i="36"/>
  <c r="N5" i="36" s="1"/>
  <c r="O5" i="36" s="1"/>
  <c r="I5" i="36"/>
  <c r="H5" i="36"/>
  <c r="H32" i="36" s="1"/>
  <c r="G5" i="36"/>
  <c r="G32" i="36"/>
  <c r="F5" i="36"/>
  <c r="F32" i="36" s="1"/>
  <c r="E5" i="36"/>
  <c r="D5" i="36"/>
  <c r="D5" i="35"/>
  <c r="N33" i="35"/>
  <c r="O33" i="35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1" i="35" s="1"/>
  <c r="O31" i="35" s="1"/>
  <c r="N30" i="35"/>
  <c r="O30" i="35" s="1"/>
  <c r="N29" i="35"/>
  <c r="O29" i="35" s="1"/>
  <c r="N28" i="35"/>
  <c r="O28" i="35"/>
  <c r="N27" i="35"/>
  <c r="O27" i="35" s="1"/>
  <c r="N26" i="35"/>
  <c r="O26" i="35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3" i="35" s="1"/>
  <c r="O23" i="35" s="1"/>
  <c r="N22" i="35"/>
  <c r="O22" i="35" s="1"/>
  <c r="M21" i="35"/>
  <c r="L21" i="35"/>
  <c r="K21" i="35"/>
  <c r="J21" i="35"/>
  <c r="I21" i="35"/>
  <c r="I34" i="35" s="1"/>
  <c r="H21" i="35"/>
  <c r="G21" i="35"/>
  <c r="F21" i="35"/>
  <c r="N21" i="35" s="1"/>
  <c r="O21" i="35" s="1"/>
  <c r="E21" i="35"/>
  <c r="D21" i="35"/>
  <c r="N20" i="35"/>
  <c r="O20" i="35" s="1"/>
  <c r="N19" i="35"/>
  <c r="O19" i="35"/>
  <c r="N18" i="35"/>
  <c r="O18" i="35" s="1"/>
  <c r="N17" i="35"/>
  <c r="O17" i="35"/>
  <c r="M16" i="35"/>
  <c r="L16" i="35"/>
  <c r="K16" i="35"/>
  <c r="J16" i="35"/>
  <c r="I16" i="35"/>
  <c r="H16" i="35"/>
  <c r="G16" i="35"/>
  <c r="F16" i="35"/>
  <c r="E16" i="35"/>
  <c r="D16" i="35"/>
  <c r="N16" i="35" s="1"/>
  <c r="O16" i="35" s="1"/>
  <c r="N15" i="35"/>
  <c r="O15" i="35" s="1"/>
  <c r="N14" i="35"/>
  <c r="O14" i="35" s="1"/>
  <c r="M13" i="35"/>
  <c r="L13" i="35"/>
  <c r="K13" i="35"/>
  <c r="K34" i="35" s="1"/>
  <c r="J13" i="35"/>
  <c r="J34" i="35" s="1"/>
  <c r="I13" i="35"/>
  <c r="H13" i="35"/>
  <c r="G13" i="35"/>
  <c r="G34" i="35" s="1"/>
  <c r="F13" i="35"/>
  <c r="N13" i="35" s="1"/>
  <c r="O13" i="35" s="1"/>
  <c r="E13" i="35"/>
  <c r="D13" i="35"/>
  <c r="N12" i="35"/>
  <c r="O12" i="35" s="1"/>
  <c r="N11" i="35"/>
  <c r="O11" i="35"/>
  <c r="N10" i="35"/>
  <c r="O10" i="35"/>
  <c r="N9" i="35"/>
  <c r="O9" i="35" s="1"/>
  <c r="N8" i="35"/>
  <c r="O8" i="35" s="1"/>
  <c r="N7" i="35"/>
  <c r="O7" i="35" s="1"/>
  <c r="N6" i="35"/>
  <c r="O6" i="35" s="1"/>
  <c r="M5" i="35"/>
  <c r="M34" i="35" s="1"/>
  <c r="L5" i="35"/>
  <c r="L34" i="35" s="1"/>
  <c r="K5" i="35"/>
  <c r="J5" i="35"/>
  <c r="I5" i="35"/>
  <c r="H5" i="35"/>
  <c r="H34" i="35" s="1"/>
  <c r="G5" i="35"/>
  <c r="F5" i="35"/>
  <c r="F34" i="35"/>
  <c r="E5" i="35"/>
  <c r="E34" i="35" s="1"/>
  <c r="N31" i="34"/>
  <c r="O31" i="34" s="1"/>
  <c r="M30" i="34"/>
  <c r="L30" i="34"/>
  <c r="K30" i="34"/>
  <c r="J30" i="34"/>
  <c r="I30" i="34"/>
  <c r="H30" i="34"/>
  <c r="G30" i="34"/>
  <c r="F30" i="34"/>
  <c r="N30" i="34" s="1"/>
  <c r="O30" i="34" s="1"/>
  <c r="E30" i="34"/>
  <c r="D30" i="34"/>
  <c r="N29" i="34"/>
  <c r="O29" i="34" s="1"/>
  <c r="N28" i="34"/>
  <c r="O28" i="34" s="1"/>
  <c r="N27" i="34"/>
  <c r="O27" i="34" s="1"/>
  <c r="N26" i="34"/>
  <c r="O26" i="34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 s="1"/>
  <c r="M23" i="34"/>
  <c r="L23" i="34"/>
  <c r="K23" i="34"/>
  <c r="J23" i="34"/>
  <c r="I23" i="34"/>
  <c r="H23" i="34"/>
  <c r="G23" i="34"/>
  <c r="G32" i="34"/>
  <c r="F23" i="34"/>
  <c r="F32" i="34" s="1"/>
  <c r="E23" i="34"/>
  <c r="D23" i="34"/>
  <c r="N22" i="34"/>
  <c r="O22" i="34" s="1"/>
  <c r="M21" i="34"/>
  <c r="L21" i="34"/>
  <c r="K21" i="34"/>
  <c r="J21" i="34"/>
  <c r="I21" i="34"/>
  <c r="H21" i="34"/>
  <c r="G21" i="34"/>
  <c r="F21" i="34"/>
  <c r="E21" i="34"/>
  <c r="N21" i="34" s="1"/>
  <c r="O21" i="34" s="1"/>
  <c r="D21" i="34"/>
  <c r="N20" i="34"/>
  <c r="O20" i="34" s="1"/>
  <c r="N19" i="34"/>
  <c r="O19" i="34" s="1"/>
  <c r="N18" i="34"/>
  <c r="O18" i="34"/>
  <c r="N17" i="34"/>
  <c r="O17" i="34" s="1"/>
  <c r="M16" i="34"/>
  <c r="M32" i="34" s="1"/>
  <c r="L16" i="34"/>
  <c r="K16" i="34"/>
  <c r="J16" i="34"/>
  <c r="I16" i="34"/>
  <c r="H16" i="34"/>
  <c r="G16" i="34"/>
  <c r="F16" i="34"/>
  <c r="E16" i="34"/>
  <c r="D16" i="34"/>
  <c r="N16" i="34" s="1"/>
  <c r="O16" i="34" s="1"/>
  <c r="N15" i="34"/>
  <c r="O15" i="34"/>
  <c r="N14" i="34"/>
  <c r="O14" i="34"/>
  <c r="M13" i="34"/>
  <c r="L13" i="34"/>
  <c r="K13" i="34"/>
  <c r="J13" i="34"/>
  <c r="I13" i="34"/>
  <c r="I32" i="34" s="1"/>
  <c r="H13" i="34"/>
  <c r="H32" i="34" s="1"/>
  <c r="G13" i="34"/>
  <c r="F13" i="34"/>
  <c r="E13" i="34"/>
  <c r="D13" i="34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L32" i="34"/>
  <c r="K5" i="34"/>
  <c r="K32" i="34" s="1"/>
  <c r="J5" i="34"/>
  <c r="J32" i="34" s="1"/>
  <c r="I5" i="34"/>
  <c r="H5" i="34"/>
  <c r="G5" i="34"/>
  <c r="F5" i="34"/>
  <c r="E5" i="34"/>
  <c r="E32" i="34" s="1"/>
  <c r="D5" i="34"/>
  <c r="D32" i="34" s="1"/>
  <c r="E31" i="33"/>
  <c r="F31" i="33"/>
  <c r="G31" i="33"/>
  <c r="H31" i="33"/>
  <c r="I31" i="33"/>
  <c r="J31" i="33"/>
  <c r="K31" i="33"/>
  <c r="L31" i="33"/>
  <c r="M31" i="33"/>
  <c r="D31" i="33"/>
  <c r="N31" i="33"/>
  <c r="O31" i="33"/>
  <c r="E25" i="33"/>
  <c r="F25" i="33"/>
  <c r="G25" i="33"/>
  <c r="H25" i="33"/>
  <c r="I25" i="33"/>
  <c r="J25" i="33"/>
  <c r="K25" i="33"/>
  <c r="L25" i="33"/>
  <c r="M25" i="33"/>
  <c r="E23" i="33"/>
  <c r="F23" i="33"/>
  <c r="G23" i="33"/>
  <c r="H23" i="33"/>
  <c r="I23" i="33"/>
  <c r="J23" i="33"/>
  <c r="K23" i="33"/>
  <c r="L23" i="33"/>
  <c r="M23" i="33"/>
  <c r="E21" i="33"/>
  <c r="N21" i="33" s="1"/>
  <c r="O21" i="33" s="1"/>
  <c r="F21" i="33"/>
  <c r="F33" i="33" s="1"/>
  <c r="G21" i="33"/>
  <c r="H21" i="33"/>
  <c r="I21" i="33"/>
  <c r="J21" i="33"/>
  <c r="K21" i="33"/>
  <c r="L21" i="33"/>
  <c r="M21" i="33"/>
  <c r="E16" i="33"/>
  <c r="F16" i="33"/>
  <c r="G16" i="33"/>
  <c r="G33" i="33" s="1"/>
  <c r="H16" i="33"/>
  <c r="I16" i="33"/>
  <c r="J16" i="33"/>
  <c r="K16" i="33"/>
  <c r="L16" i="33"/>
  <c r="M16" i="33"/>
  <c r="E13" i="33"/>
  <c r="F13" i="33"/>
  <c r="G13" i="33"/>
  <c r="H13" i="33"/>
  <c r="H33" i="33" s="1"/>
  <c r="I13" i="33"/>
  <c r="J13" i="33"/>
  <c r="K13" i="33"/>
  <c r="L13" i="33"/>
  <c r="M13" i="33"/>
  <c r="E5" i="33"/>
  <c r="E33" i="33" s="1"/>
  <c r="F5" i="33"/>
  <c r="G5" i="33"/>
  <c r="H5" i="33"/>
  <c r="I5" i="33"/>
  <c r="I33" i="33" s="1"/>
  <c r="J5" i="33"/>
  <c r="J33" i="33" s="1"/>
  <c r="K5" i="33"/>
  <c r="K33" i="33"/>
  <c r="L5" i="33"/>
  <c r="L33" i="33" s="1"/>
  <c r="M5" i="33"/>
  <c r="M33" i="33" s="1"/>
  <c r="D25" i="33"/>
  <c r="N25" i="33" s="1"/>
  <c r="O25" i="33" s="1"/>
  <c r="D21" i="33"/>
  <c r="D16" i="33"/>
  <c r="N16" i="33" s="1"/>
  <c r="O16" i="33" s="1"/>
  <c r="D13" i="33"/>
  <c r="N13" i="33" s="1"/>
  <c r="O13" i="33" s="1"/>
  <c r="D5" i="33"/>
  <c r="D33" i="33" s="1"/>
  <c r="N32" i="33"/>
  <c r="O32" i="33" s="1"/>
  <c r="N26" i="33"/>
  <c r="O26" i="33" s="1"/>
  <c r="N27" i="33"/>
  <c r="O27" i="33"/>
  <c r="N28" i="33"/>
  <c r="O28" i="33" s="1"/>
  <c r="N29" i="33"/>
  <c r="O29" i="33"/>
  <c r="N30" i="33"/>
  <c r="O30" i="33" s="1"/>
  <c r="D23" i="33"/>
  <c r="N23" i="33" s="1"/>
  <c r="O23" i="33" s="1"/>
  <c r="N24" i="33"/>
  <c r="O24" i="33"/>
  <c r="N22" i="33"/>
  <c r="O22" i="33" s="1"/>
  <c r="N15" i="33"/>
  <c r="O15" i="33"/>
  <c r="N7" i="33"/>
  <c r="O7" i="33"/>
  <c r="N8" i="33"/>
  <c r="O8" i="33" s="1"/>
  <c r="N9" i="33"/>
  <c r="O9" i="33" s="1"/>
  <c r="N10" i="33"/>
  <c r="O10" i="33"/>
  <c r="N11" i="33"/>
  <c r="O11" i="33" s="1"/>
  <c r="N12" i="33"/>
  <c r="O12" i="33"/>
  <c r="N6" i="33"/>
  <c r="O6" i="33"/>
  <c r="N17" i="33"/>
  <c r="O17" i="33" s="1"/>
  <c r="N18" i="33"/>
  <c r="O18" i="33" s="1"/>
  <c r="N19" i="33"/>
  <c r="O19" i="33"/>
  <c r="N20" i="33"/>
  <c r="O20" i="33" s="1"/>
  <c r="N14" i="33"/>
  <c r="O14" i="33"/>
  <c r="N21" i="39"/>
  <c r="O21" i="39" s="1"/>
  <c r="N28" i="39"/>
  <c r="O28" i="39"/>
  <c r="N5" i="38"/>
  <c r="O5" i="38" s="1"/>
  <c r="E32" i="36"/>
  <c r="N13" i="40"/>
  <c r="O13" i="40" s="1"/>
  <c r="N5" i="40"/>
  <c r="O5" i="40" s="1"/>
  <c r="N29" i="44"/>
  <c r="O29" i="44" s="1"/>
  <c r="N14" i="45"/>
  <c r="O14" i="45"/>
  <c r="N25" i="46"/>
  <c r="O25" i="46"/>
  <c r="N13" i="46"/>
  <c r="O13" i="46" s="1"/>
  <c r="N5" i="46"/>
  <c r="O5" i="46" s="1"/>
  <c r="O33" i="48" l="1"/>
  <c r="P33" i="48" s="1"/>
  <c r="N31" i="40"/>
  <c r="O31" i="40" s="1"/>
  <c r="N33" i="43"/>
  <c r="O33" i="43" s="1"/>
  <c r="N31" i="45"/>
  <c r="O31" i="45" s="1"/>
  <c r="N31" i="42"/>
  <c r="O31" i="42" s="1"/>
  <c r="N33" i="33"/>
  <c r="O33" i="33" s="1"/>
  <c r="N32" i="34"/>
  <c r="O32" i="34" s="1"/>
  <c r="O18" i="47"/>
  <c r="P18" i="47" s="1"/>
  <c r="N5" i="45"/>
  <c r="O5" i="45" s="1"/>
  <c r="N16" i="37"/>
  <c r="O16" i="37" s="1"/>
  <c r="N22" i="42"/>
  <c r="O22" i="42" s="1"/>
  <c r="D32" i="36"/>
  <c r="N5" i="39"/>
  <c r="O5" i="39" s="1"/>
  <c r="N5" i="33"/>
  <c r="O5" i="33" s="1"/>
  <c r="D34" i="35"/>
  <c r="N34" i="35" s="1"/>
  <c r="O34" i="35" s="1"/>
  <c r="D31" i="41"/>
  <c r="D32" i="46"/>
  <c r="N32" i="46" s="1"/>
  <c r="O32" i="46" s="1"/>
  <c r="N13" i="34"/>
  <c r="O13" i="34" s="1"/>
  <c r="N17" i="46"/>
  <c r="O17" i="46" s="1"/>
  <c r="N5" i="44"/>
  <c r="O5" i="44" s="1"/>
  <c r="I32" i="36"/>
  <c r="D31" i="38"/>
  <c r="N31" i="38" s="1"/>
  <c r="O31" i="38" s="1"/>
  <c r="L31" i="41"/>
  <c r="N23" i="34"/>
  <c r="O23" i="34" s="1"/>
  <c r="N5" i="43"/>
  <c r="O5" i="43" s="1"/>
  <c r="N5" i="35"/>
  <c r="O5" i="35" s="1"/>
  <c r="J30" i="37"/>
  <c r="N30" i="37" s="1"/>
  <c r="O30" i="37" s="1"/>
  <c r="F30" i="39"/>
  <c r="N30" i="39" s="1"/>
  <c r="O30" i="39" s="1"/>
  <c r="J33" i="47"/>
  <c r="O33" i="47" s="1"/>
  <c r="P33" i="47" s="1"/>
  <c r="J31" i="42"/>
  <c r="N5" i="34"/>
  <c r="O5" i="34" s="1"/>
  <c r="N22" i="45"/>
  <c r="O22" i="45" s="1"/>
  <c r="J32" i="36"/>
  <c r="N31" i="41" l="1"/>
  <c r="O31" i="41" s="1"/>
  <c r="N32" i="36"/>
  <c r="O32" i="36" s="1"/>
</calcChain>
</file>

<file path=xl/sharedStrings.xml><?xml version="1.0" encoding="utf-8"?>
<sst xmlns="http://schemas.openxmlformats.org/spreadsheetml/2006/main" count="817" uniqueCount="102">
  <si>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</si>
  <si>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</si>
  <si>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</si>
  <si>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</si>
  <si>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</si>
  <si>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</si>
  <si>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</si>
  <si>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</si>
  <si>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</si>
  <si>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</si>
  <si>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</si>
  <si>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</si>
  <si>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</si>
  <si>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</si>
  <si>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</si>
  <si>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</si>
  <si>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</si>
  <si>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</si>
  <si>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</si>
  <si>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</si>
  <si>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</si>
  <si>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</si>
  <si>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</si>
  <si>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</si>
  <si>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</si>
  <si>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</si>
  <si>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</si>
  <si>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</si>
  <si>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</si>
  <si>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Physical Environment</t>
  </si>
  <si>
    <t>Garbage / Solid Waste Control Services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</si>
  <si>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</si>
  <si>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</si>
  <si>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</si>
  <si>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</si>
  <si>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</si>
  <si>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Economic Environment</t>
  </si>
  <si>
    <t>Other Economic Environment</t>
  </si>
  <si>
    <t>Culture / Recreation</t>
  </si>
  <si>
    <t>Parks and Recreation</t>
  </si>
  <si>
    <t>Cultural Services</t>
  </si>
  <si>
    <t>Special Events</t>
  </si>
  <si>
    <t>Special Recreation Facilities</t>
  </si>
  <si>
    <t>Other Culture / Recreation</t>
  </si>
  <si>
    <t>Inter-Fund Group Transfers Out</t>
  </si>
  <si>
    <t>Other Uses and Non-Operating</t>
  </si>
  <si>
    <t>2009 Municipal Population:</t>
  </si>
  <si>
    <t>South Daytona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</si>
  <si>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</si>
  <si>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</si>
  <si>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</si>
  <si>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</si>
  <si>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Proprietary - Other Non-Operating Disbursements</t>
  </si>
  <si>
    <t>2011 Municipal Population:</t>
  </si>
  <si>
    <t>Local Fiscal Year Ended September 30, 2012</t>
  </si>
  <si>
    <t>Electric Utility Services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</si>
  <si>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</si>
  <si>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</si>
  <si>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</si>
  <si>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</si>
  <si>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</si>
  <si>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</si>
  <si>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</si>
  <si>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</si>
  <si>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</si>
  <si>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</si>
  <si>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</si>
  <si>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</si>
  <si>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</si>
  <si>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</si>
  <si>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</si>
  <si>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</si>
  <si>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Special Facilities</t>
  </si>
  <si>
    <t>2015 Municipal Population:</t>
  </si>
  <si>
    <t>Local Fiscal Year Ended September 30, 2007</t>
  </si>
  <si>
    <t>2007 Municipal Population:</t>
  </si>
  <si>
    <t>Local Fiscal Year Ended September 30, 2016</t>
  </si>
  <si>
    <t>Sewer / Wastewater Services</t>
  </si>
  <si>
    <t>2016 Municipal Population:</t>
  </si>
  <si>
    <t>Local Fiscal Year Ended September 30, 2017</t>
  </si>
  <si>
    <t>Charter Schools</t>
  </si>
  <si>
    <t>2017 Municipal Population:</t>
  </si>
  <si>
    <t>Local Fiscal Year Ended September 30, 2018</t>
  </si>
  <si>
    <t>2018 Municipal Population:</t>
  </si>
  <si>
    <t>Local Fiscal Year Ended September 30, 2019</t>
  </si>
  <si>
    <t>Non-Court Information Systems</t>
  </si>
  <si>
    <t>2019 Municipal Population:</t>
  </si>
  <si>
    <t>Local Fiscal Year Ended September 30, 2020</t>
  </si>
  <si>
    <t>Protective Inspections</t>
  </si>
  <si>
    <t>Other Transportation</t>
  </si>
  <si>
    <t>2020 Municipal Population:</t>
  </si>
  <si>
    <t>Local Fiscal Year Ended September 30, 2021</t>
  </si>
  <si>
    <t>Per Capita Account</t>
  </si>
  <si>
    <t>Custodial</t>
  </si>
  <si>
    <t>Total Account</t>
  </si>
  <si>
    <t>Other Transportation Systems / Services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</si>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</sst>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8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92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93</v>
      </c>
      <c r="N4" s="34" t="s">
        <v>5</v>
      </c>
      <c r="O4" s="34" t="s">
        <v>94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SUM(D6:D13)</f>
        <v>4280737</v>
      </c>
      <c r="E5" s="26">
        <f>SUM(E6:E13)</f>
        <v>2209805</v>
      </c>
      <c r="F5" s="26">
        <f>SUM(F6:F13)</f>
        <v>0</v>
      </c>
      <c r="G5" s="26">
        <f>SUM(G6:G13)</f>
        <v>0</v>
      </c>
      <c r="H5" s="26">
        <f>SUM(H6:H13)</f>
        <v>0</v>
      </c>
      <c r="I5" s="26">
        <f>SUM(I6:I13)</f>
        <v>184007</v>
      </c>
      <c r="J5" s="26">
        <f>SUM(J6:J13)</f>
        <v>203083</v>
      </c>
      <c r="K5" s="26">
        <f>SUM(K6:K13)</f>
        <v>0</v>
      </c>
      <c r="L5" s="26">
        <f>SUM(L6:L13)</f>
        <v>0</v>
      </c>
      <c r="M5" s="26">
        <f>SUM(M6:M13)</f>
        <v>0</v>
      </c>
      <c r="N5" s="26">
        <f>SUM(N6:N13)</f>
        <v>0</v>
      </c>
      <c r="O5" s="27">
        <f>SUM(D5:N5)</f>
        <v>6877632</v>
      </c>
      <c r="P5" s="32">
        <f>(O5/P$36)</f>
        <v>511.38612536248047</v>
      </c>
      <c r="Q5" s="6"/>
    </row>
    <row r="6" spans="1:134">
      <c r="A6" s="12"/>
      <c r="B6" s="44">
        <v>511</v>
      </c>
      <c r="C6" s="20" t="s">
        <v>19</v>
      </c>
      <c r="D6" s="46">
        <v>125772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125772</v>
      </c>
      <c r="P6" s="47">
        <f>(O6/P$36)</f>
        <v>9.351773366049521</v>
      </c>
      <c r="Q6" s="9"/>
    </row>
    <row r="7" spans="1:134">
      <c r="A7" s="12"/>
      <c r="B7" s="44">
        <v>512</v>
      </c>
      <c r="C7" s="20" t="s">
        <v>20</v>
      </c>
      <c r="D7" s="46">
        <v>392157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0">SUM(D7:N7)</f>
        <v>392157</v>
      </c>
      <c r="P7" s="47">
        <f>(O7/P$36)</f>
        <v>29.158822217265225</v>
      </c>
      <c r="Q7" s="9"/>
    </row>
    <row r="8" spans="1:134">
      <c r="A8" s="12"/>
      <c r="B8" s="44">
        <v>513</v>
      </c>
      <c r="C8" s="20" t="s">
        <v>21</v>
      </c>
      <c r="D8" s="46">
        <v>447958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447958</v>
      </c>
      <c r="P8" s="47">
        <f>(O8/P$36)</f>
        <v>33.307903933377943</v>
      </c>
      <c r="Q8" s="9"/>
    </row>
    <row r="9" spans="1:134">
      <c r="A9" s="12"/>
      <c r="B9" s="44">
        <v>514</v>
      </c>
      <c r="C9" s="20" t="s">
        <v>22</v>
      </c>
      <c r="D9" s="46">
        <v>150335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150335</v>
      </c>
      <c r="P9" s="47">
        <f>(O9/P$36)</f>
        <v>11.178154509628969</v>
      </c>
      <c r="Q9" s="9"/>
    </row>
    <row r="10" spans="1:134">
      <c r="A10" s="12"/>
      <c r="B10" s="44">
        <v>515</v>
      </c>
      <c r="C10" s="20" t="s">
        <v>23</v>
      </c>
      <c r="D10" s="46">
        <v>331781</v>
      </c>
      <c r="E10" s="46">
        <v>2209805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2541586</v>
      </c>
      <c r="P10" s="47">
        <f>(O10/P$36)</f>
        <v>188.97955238307682</v>
      </c>
      <c r="Q10" s="9"/>
    </row>
    <row r="11" spans="1:134">
      <c r="A11" s="12"/>
      <c r="B11" s="44">
        <v>516</v>
      </c>
      <c r="C11" s="20" t="s">
        <v>85</v>
      </c>
      <c r="D11" s="46">
        <v>186527</v>
      </c>
      <c r="E11" s="46">
        <v>0</v>
      </c>
      <c r="F11" s="46">
        <v>0</v>
      </c>
      <c r="G11" s="46">
        <v>0</v>
      </c>
      <c r="H11" s="46">
        <v>0</v>
      </c>
      <c r="I11" s="46">
        <v>159049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345576</v>
      </c>
      <c r="P11" s="47">
        <f>(O11/P$36)</f>
        <v>25.695293330359135</v>
      </c>
      <c r="Q11" s="9"/>
    </row>
    <row r="12" spans="1:134">
      <c r="A12" s="12"/>
      <c r="B12" s="44">
        <v>517</v>
      </c>
      <c r="C12" s="20" t="s">
        <v>24</v>
      </c>
      <c r="D12" s="46">
        <v>458608</v>
      </c>
      <c r="E12" s="46">
        <v>0</v>
      </c>
      <c r="F12" s="46">
        <v>0</v>
      </c>
      <c r="G12" s="46">
        <v>0</v>
      </c>
      <c r="H12" s="46">
        <v>0</v>
      </c>
      <c r="I12" s="46">
        <v>24958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483566</v>
      </c>
      <c r="P12" s="47">
        <f>(O12/P$36)</f>
        <v>35.955535727563387</v>
      </c>
      <c r="Q12" s="9"/>
    </row>
    <row r="13" spans="1:134">
      <c r="A13" s="12"/>
      <c r="B13" s="44">
        <v>519</v>
      </c>
      <c r="C13" s="20" t="s">
        <v>25</v>
      </c>
      <c r="D13" s="46">
        <v>2187599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203083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2390682</v>
      </c>
      <c r="P13" s="47">
        <f>(O13/P$36)</f>
        <v>177.75908989515949</v>
      </c>
      <c r="Q13" s="9"/>
    </row>
    <row r="14" spans="1:134" ht="15.75">
      <c r="A14" s="28" t="s">
        <v>26</v>
      </c>
      <c r="B14" s="29"/>
      <c r="C14" s="30"/>
      <c r="D14" s="31">
        <f>SUM(D15:D17)</f>
        <v>6138504</v>
      </c>
      <c r="E14" s="31">
        <f>SUM(E15:E17)</f>
        <v>0</v>
      </c>
      <c r="F14" s="31">
        <f>SUM(F15:F17)</f>
        <v>0</v>
      </c>
      <c r="G14" s="31">
        <f>SUM(G15:G17)</f>
        <v>0</v>
      </c>
      <c r="H14" s="31">
        <f>SUM(H15:H17)</f>
        <v>0</v>
      </c>
      <c r="I14" s="31">
        <f>SUM(I15:I17)</f>
        <v>0</v>
      </c>
      <c r="J14" s="31">
        <f>SUM(J15:J17)</f>
        <v>0</v>
      </c>
      <c r="K14" s="31">
        <f>SUM(K15:K17)</f>
        <v>0</v>
      </c>
      <c r="L14" s="31">
        <f>SUM(L15:L17)</f>
        <v>0</v>
      </c>
      <c r="M14" s="31">
        <f>SUM(M15:M17)</f>
        <v>0</v>
      </c>
      <c r="N14" s="31">
        <f>SUM(N15:N17)</f>
        <v>0</v>
      </c>
      <c r="O14" s="42">
        <f>SUM(D14:N14)</f>
        <v>6138504</v>
      </c>
      <c r="P14" s="43">
        <f>(O14/P$36)</f>
        <v>456.42828463082759</v>
      </c>
      <c r="Q14" s="10"/>
    </row>
    <row r="15" spans="1:134">
      <c r="A15" s="12"/>
      <c r="B15" s="44">
        <v>521</v>
      </c>
      <c r="C15" s="20" t="s">
        <v>27</v>
      </c>
      <c r="D15" s="46">
        <v>3918677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3918677</v>
      </c>
      <c r="P15" s="47">
        <f>(O15/P$36)</f>
        <v>291.37311324262026</v>
      </c>
      <c r="Q15" s="9"/>
    </row>
    <row r="16" spans="1:134">
      <c r="A16" s="12"/>
      <c r="B16" s="44">
        <v>522</v>
      </c>
      <c r="C16" s="20" t="s">
        <v>28</v>
      </c>
      <c r="D16" s="46">
        <v>1898051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7" si="1">SUM(D16:N16)</f>
        <v>1898051</v>
      </c>
      <c r="P16" s="47">
        <f>(O16/P$36)</f>
        <v>141.1295263588371</v>
      </c>
      <c r="Q16" s="9"/>
    </row>
    <row r="17" spans="1:17">
      <c r="A17" s="12"/>
      <c r="B17" s="44">
        <v>524</v>
      </c>
      <c r="C17" s="20" t="s">
        <v>88</v>
      </c>
      <c r="D17" s="46">
        <v>321776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321776</v>
      </c>
      <c r="P17" s="47">
        <f>(O17/P$36)</f>
        <v>23.925645029370212</v>
      </c>
      <c r="Q17" s="9"/>
    </row>
    <row r="18" spans="1:17" ht="15.75">
      <c r="A18" s="28" t="s">
        <v>29</v>
      </c>
      <c r="B18" s="29"/>
      <c r="C18" s="30"/>
      <c r="D18" s="31">
        <f>SUM(D19:D22)</f>
        <v>0</v>
      </c>
      <c r="E18" s="31">
        <f>SUM(E19:E22)</f>
        <v>0</v>
      </c>
      <c r="F18" s="31">
        <f>SUM(F19:F22)</f>
        <v>0</v>
      </c>
      <c r="G18" s="31">
        <f>SUM(G19:G22)</f>
        <v>1025141</v>
      </c>
      <c r="H18" s="31">
        <f>SUM(H19:H22)</f>
        <v>0</v>
      </c>
      <c r="I18" s="31">
        <f>SUM(I19:I22)</f>
        <v>9902425</v>
      </c>
      <c r="J18" s="31">
        <f>SUM(J19:J22)</f>
        <v>0</v>
      </c>
      <c r="K18" s="31">
        <f>SUM(K19:K22)</f>
        <v>0</v>
      </c>
      <c r="L18" s="31">
        <f>SUM(L19:L22)</f>
        <v>0</v>
      </c>
      <c r="M18" s="31">
        <f>SUM(M19:M22)</f>
        <v>0</v>
      </c>
      <c r="N18" s="31">
        <f>SUM(N19:N22)</f>
        <v>0</v>
      </c>
      <c r="O18" s="42">
        <f>SUM(D18:N18)</f>
        <v>10927566</v>
      </c>
      <c r="P18" s="43">
        <f>(O18/P$36)</f>
        <v>812.51884898505466</v>
      </c>
      <c r="Q18" s="10"/>
    </row>
    <row r="19" spans="1:17">
      <c r="A19" s="12"/>
      <c r="B19" s="44">
        <v>534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1926380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1" si="2">SUM(D19:N19)</f>
        <v>1926380</v>
      </c>
      <c r="P19" s="47">
        <f>(O19/P$36)</f>
        <v>143.2359283218083</v>
      </c>
      <c r="Q19" s="9"/>
    </row>
    <row r="20" spans="1:17">
      <c r="A20" s="12"/>
      <c r="B20" s="44">
        <v>536</v>
      </c>
      <c r="C20" s="20" t="s">
        <v>31</v>
      </c>
      <c r="D20" s="46">
        <v>0</v>
      </c>
      <c r="E20" s="46">
        <v>0</v>
      </c>
      <c r="F20" s="46">
        <v>0</v>
      </c>
      <c r="G20" s="46">
        <v>1025141</v>
      </c>
      <c r="H20" s="46">
        <v>0</v>
      </c>
      <c r="I20" s="46">
        <v>5944109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2"/>
        <v>6969250</v>
      </c>
      <c r="P20" s="47">
        <f>(O20/P$36)</f>
        <v>518.19837906164025</v>
      </c>
      <c r="Q20" s="9"/>
    </row>
    <row r="21" spans="1:17">
      <c r="A21" s="12"/>
      <c r="B21" s="44">
        <v>538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1527771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2"/>
        <v>1527771</v>
      </c>
      <c r="P21" s="47">
        <f>(O21/P$36)</f>
        <v>113.5973678340397</v>
      </c>
      <c r="Q21" s="9"/>
    </row>
    <row r="22" spans="1:17">
      <c r="A22" s="12"/>
      <c r="B22" s="44">
        <v>539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504165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2"/>
        <v>504165</v>
      </c>
      <c r="P22" s="47">
        <f>(O22/P$36)</f>
        <v>37.487173767566361</v>
      </c>
      <c r="Q22" s="9"/>
    </row>
    <row r="23" spans="1:17" ht="15.75">
      <c r="A23" s="28" t="s">
        <v>34</v>
      </c>
      <c r="B23" s="29"/>
      <c r="C23" s="30"/>
      <c r="D23" s="31">
        <f>SUM(D24:D24)</f>
        <v>0</v>
      </c>
      <c r="E23" s="31">
        <f>SUM(E24:E24)</f>
        <v>1375276</v>
      </c>
      <c r="F23" s="31">
        <f>SUM(F24:F24)</f>
        <v>0</v>
      </c>
      <c r="G23" s="31">
        <f>SUM(G24:G24)</f>
        <v>0</v>
      </c>
      <c r="H23" s="31">
        <f>SUM(H24:H24)</f>
        <v>0</v>
      </c>
      <c r="I23" s="31">
        <f>SUM(I24:I24)</f>
        <v>0</v>
      </c>
      <c r="J23" s="31">
        <f>SUM(J24:J24)</f>
        <v>0</v>
      </c>
      <c r="K23" s="31">
        <f>SUM(K24:K24)</f>
        <v>0</v>
      </c>
      <c r="L23" s="31">
        <f>SUM(L24:L24)</f>
        <v>0</v>
      </c>
      <c r="M23" s="31">
        <f>SUM(M24:M24)</f>
        <v>0</v>
      </c>
      <c r="N23" s="31">
        <f>SUM(N24:N24)</f>
        <v>0</v>
      </c>
      <c r="O23" s="31">
        <f t="shared" si="2"/>
        <v>1375276</v>
      </c>
      <c r="P23" s="43">
        <f>(O23/P$36)</f>
        <v>102.25860658785039</v>
      </c>
      <c r="Q23" s="10"/>
    </row>
    <row r="24" spans="1:17">
      <c r="A24" s="12"/>
      <c r="B24" s="44">
        <v>541</v>
      </c>
      <c r="C24" s="20" t="s">
        <v>35</v>
      </c>
      <c r="D24" s="46">
        <v>0</v>
      </c>
      <c r="E24" s="46">
        <v>1375276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1375276</v>
      </c>
      <c r="P24" s="47">
        <f>(O24/P$36)</f>
        <v>102.25860658785039</v>
      </c>
      <c r="Q24" s="9"/>
    </row>
    <row r="25" spans="1:17" ht="15.75">
      <c r="A25" s="28" t="s">
        <v>36</v>
      </c>
      <c r="B25" s="29"/>
      <c r="C25" s="30"/>
      <c r="D25" s="31">
        <f>SUM(D26:D26)</f>
        <v>0</v>
      </c>
      <c r="E25" s="31">
        <f>SUM(E26:E26)</f>
        <v>33405</v>
      </c>
      <c r="F25" s="31">
        <f>SUM(F26:F26)</f>
        <v>0</v>
      </c>
      <c r="G25" s="31">
        <f>SUM(G26:G26)</f>
        <v>0</v>
      </c>
      <c r="H25" s="31">
        <f>SUM(H26:H26)</f>
        <v>0</v>
      </c>
      <c r="I25" s="31">
        <f>SUM(I26:I26)</f>
        <v>0</v>
      </c>
      <c r="J25" s="31">
        <f>SUM(J26:J26)</f>
        <v>0</v>
      </c>
      <c r="K25" s="31">
        <f>SUM(K26:K26)</f>
        <v>0</v>
      </c>
      <c r="L25" s="31">
        <f>SUM(L26:L26)</f>
        <v>0</v>
      </c>
      <c r="M25" s="31">
        <f>SUM(M26:M26)</f>
        <v>0</v>
      </c>
      <c r="N25" s="31">
        <f>SUM(N26:N26)</f>
        <v>0</v>
      </c>
      <c r="O25" s="31">
        <f t="shared" si="2"/>
        <v>33405</v>
      </c>
      <c r="P25" s="43">
        <f>(O25/P$36)</f>
        <v>2.4838277938880213</v>
      </c>
      <c r="Q25" s="10"/>
    </row>
    <row r="26" spans="1:17">
      <c r="A26" s="13"/>
      <c r="B26" s="45">
        <v>559</v>
      </c>
      <c r="C26" s="21" t="s">
        <v>37</v>
      </c>
      <c r="D26" s="46">
        <v>0</v>
      </c>
      <c r="E26" s="46">
        <v>33405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33405</v>
      </c>
      <c r="P26" s="47">
        <f>(O26/P$36)</f>
        <v>2.4838277938880213</v>
      </c>
      <c r="Q26" s="9"/>
    </row>
    <row r="27" spans="1:17" ht="15.75">
      <c r="A27" s="28" t="s">
        <v>38</v>
      </c>
      <c r="B27" s="29"/>
      <c r="C27" s="30"/>
      <c r="D27" s="31">
        <f>SUM(D28:D31)</f>
        <v>2242560</v>
      </c>
      <c r="E27" s="31">
        <f>SUM(E28:E31)</f>
        <v>7576</v>
      </c>
      <c r="F27" s="31">
        <f>SUM(F28:F31)</f>
        <v>0</v>
      </c>
      <c r="G27" s="31">
        <f>SUM(G28:G31)</f>
        <v>436413</v>
      </c>
      <c r="H27" s="31">
        <f>SUM(H28:H31)</f>
        <v>0</v>
      </c>
      <c r="I27" s="31">
        <f>SUM(I28:I31)</f>
        <v>0</v>
      </c>
      <c r="J27" s="31">
        <f>SUM(J28:J31)</f>
        <v>0</v>
      </c>
      <c r="K27" s="31">
        <f>SUM(K28:K31)</f>
        <v>0</v>
      </c>
      <c r="L27" s="31">
        <f>SUM(L28:L31)</f>
        <v>0</v>
      </c>
      <c r="M27" s="31">
        <f>SUM(M28:M31)</f>
        <v>0</v>
      </c>
      <c r="N27" s="31">
        <f>SUM(N28:N31)</f>
        <v>0</v>
      </c>
      <c r="O27" s="31">
        <f>SUM(D27:N27)</f>
        <v>2686549</v>
      </c>
      <c r="P27" s="43">
        <f>(O27/P$36)</f>
        <v>199.75827199048257</v>
      </c>
      <c r="Q27" s="9"/>
    </row>
    <row r="28" spans="1:17">
      <c r="A28" s="12"/>
      <c r="B28" s="44">
        <v>572</v>
      </c>
      <c r="C28" s="20" t="s">
        <v>39</v>
      </c>
      <c r="D28" s="46">
        <v>1632027</v>
      </c>
      <c r="E28" s="46">
        <v>7576</v>
      </c>
      <c r="F28" s="46">
        <v>0</v>
      </c>
      <c r="G28" s="46">
        <v>436413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2076016</v>
      </c>
      <c r="P28" s="47">
        <f>(O28/P$36)</f>
        <v>154.36210870696706</v>
      </c>
      <c r="Q28" s="9"/>
    </row>
    <row r="29" spans="1:17">
      <c r="A29" s="12"/>
      <c r="B29" s="44">
        <v>573</v>
      </c>
      <c r="C29" s="20" t="s">
        <v>40</v>
      </c>
      <c r="D29" s="46">
        <v>135813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135813</v>
      </c>
      <c r="P29" s="47">
        <f>(O29/P$36)</f>
        <v>10.098371626143207</v>
      </c>
      <c r="Q29" s="9"/>
    </row>
    <row r="30" spans="1:17">
      <c r="A30" s="12"/>
      <c r="B30" s="44">
        <v>574</v>
      </c>
      <c r="C30" s="20" t="s">
        <v>41</v>
      </c>
      <c r="D30" s="46">
        <v>149024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149024</v>
      </c>
      <c r="P30" s="47">
        <f>(O30/P$36)</f>
        <v>11.080675143133318</v>
      </c>
      <c r="Q30" s="9"/>
    </row>
    <row r="31" spans="1:17">
      <c r="A31" s="12"/>
      <c r="B31" s="44">
        <v>579</v>
      </c>
      <c r="C31" s="20" t="s">
        <v>43</v>
      </c>
      <c r="D31" s="46">
        <v>325696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325696</v>
      </c>
      <c r="P31" s="47">
        <f>(O31/P$36)</f>
        <v>24.217116514238977</v>
      </c>
      <c r="Q31" s="9"/>
    </row>
    <row r="32" spans="1:17" ht="15.75">
      <c r="A32" s="28" t="s">
        <v>45</v>
      </c>
      <c r="B32" s="29"/>
      <c r="C32" s="30"/>
      <c r="D32" s="31">
        <f>SUM(D33:D33)</f>
        <v>75298</v>
      </c>
      <c r="E32" s="31">
        <f>SUM(E33:E33)</f>
        <v>0</v>
      </c>
      <c r="F32" s="31">
        <f>SUM(F33:F33)</f>
        <v>0</v>
      </c>
      <c r="G32" s="31">
        <f>SUM(G33:G33)</f>
        <v>0</v>
      </c>
      <c r="H32" s="31">
        <f>SUM(H33:H33)</f>
        <v>0</v>
      </c>
      <c r="I32" s="31">
        <f>SUM(I33:I33)</f>
        <v>721604</v>
      </c>
      <c r="J32" s="31">
        <f>SUM(J33:J33)</f>
        <v>0</v>
      </c>
      <c r="K32" s="31">
        <f>SUM(K33:K33)</f>
        <v>0</v>
      </c>
      <c r="L32" s="31">
        <f>SUM(L33:L33)</f>
        <v>0</v>
      </c>
      <c r="M32" s="31">
        <f>SUM(M33:M33)</f>
        <v>0</v>
      </c>
      <c r="N32" s="31">
        <f>SUM(N33:N33)</f>
        <v>0</v>
      </c>
      <c r="O32" s="31">
        <f>SUM(D32:N32)</f>
        <v>796902</v>
      </c>
      <c r="P32" s="43">
        <f>(O32/P$36)</f>
        <v>59.253624804818202</v>
      </c>
      <c r="Q32" s="9"/>
    </row>
    <row r="33" spans="1:120" ht="15.75" thickBot="1">
      <c r="A33" s="12"/>
      <c r="B33" s="44">
        <v>581</v>
      </c>
      <c r="C33" s="20" t="s">
        <v>96</v>
      </c>
      <c r="D33" s="46">
        <v>75298</v>
      </c>
      <c r="E33" s="46">
        <v>0</v>
      </c>
      <c r="F33" s="46">
        <v>0</v>
      </c>
      <c r="G33" s="46">
        <v>0</v>
      </c>
      <c r="H33" s="46">
        <v>0</v>
      </c>
      <c r="I33" s="46">
        <v>721604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796902</v>
      </c>
      <c r="P33" s="47">
        <f>(O33/P$36)</f>
        <v>59.253624804818202</v>
      </c>
      <c r="Q33" s="9"/>
    </row>
    <row r="34" spans="1:120" ht="16.5" thickBot="1">
      <c r="A34" s="14" t="s">
        <v>10</v>
      </c>
      <c r="B34" s="23"/>
      <c r="C34" s="22"/>
      <c r="D34" s="15">
        <f>SUM(D5,D14,D18,D23,D25,D27,D32)</f>
        <v>12737099</v>
      </c>
      <c r="E34" s="15">
        <f t="shared" ref="E34:N34" si="3">SUM(E5,E14,E18,E23,E25,E27,E32)</f>
        <v>3626062</v>
      </c>
      <c r="F34" s="15">
        <f t="shared" si="3"/>
        <v>0</v>
      </c>
      <c r="G34" s="15">
        <f t="shared" si="3"/>
        <v>1461554</v>
      </c>
      <c r="H34" s="15">
        <f t="shared" si="3"/>
        <v>0</v>
      </c>
      <c r="I34" s="15">
        <f t="shared" si="3"/>
        <v>10808036</v>
      </c>
      <c r="J34" s="15">
        <f t="shared" si="3"/>
        <v>203083</v>
      </c>
      <c r="K34" s="15">
        <f t="shared" si="3"/>
        <v>0</v>
      </c>
      <c r="L34" s="15">
        <f t="shared" si="3"/>
        <v>0</v>
      </c>
      <c r="M34" s="15">
        <f t="shared" si="3"/>
        <v>0</v>
      </c>
      <c r="N34" s="15">
        <f t="shared" si="3"/>
        <v>0</v>
      </c>
      <c r="O34" s="15">
        <f>SUM(D34:N34)</f>
        <v>28835834</v>
      </c>
      <c r="P34" s="37">
        <f>(O34/P$36)</f>
        <v>2144.0875901554018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9"/>
    </row>
    <row r="36" spans="1:120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93" t="s">
        <v>101</v>
      </c>
      <c r="N36" s="93"/>
      <c r="O36" s="93"/>
      <c r="P36" s="41">
        <v>13449</v>
      </c>
    </row>
    <row r="37" spans="1:120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6"/>
    </row>
    <row r="38" spans="1:120" ht="15.75" customHeight="1" thickBot="1">
      <c r="A38" s="97" t="s">
        <v>50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9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7730651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16989</v>
      </c>
      <c r="M5" s="59">
        <f t="shared" si="0"/>
        <v>598397</v>
      </c>
      <c r="N5" s="60">
        <f>SUM(D5:M5)</f>
        <v>8346037</v>
      </c>
      <c r="O5" s="61">
        <f t="shared" ref="O5:O30" si="1">(N5/O$32)</f>
        <v>674.53624828255067</v>
      </c>
      <c r="P5" s="62"/>
    </row>
    <row r="6" spans="1:133">
      <c r="A6" s="64"/>
      <c r="B6" s="65">
        <v>511</v>
      </c>
      <c r="C6" s="66" t="s">
        <v>19</v>
      </c>
      <c r="D6" s="67">
        <v>185922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185922</v>
      </c>
      <c r="O6" s="68">
        <f t="shared" si="1"/>
        <v>15.026428513699184</v>
      </c>
      <c r="P6" s="69"/>
    </row>
    <row r="7" spans="1:133">
      <c r="A7" s="64"/>
      <c r="B7" s="65">
        <v>512</v>
      </c>
      <c r="C7" s="66" t="s">
        <v>20</v>
      </c>
      <c r="D7" s="67">
        <v>648989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648989</v>
      </c>
      <c r="O7" s="68">
        <f t="shared" si="1"/>
        <v>52.452032651741696</v>
      </c>
      <c r="P7" s="69"/>
    </row>
    <row r="8" spans="1:133">
      <c r="A8" s="64"/>
      <c r="B8" s="65">
        <v>513</v>
      </c>
      <c r="C8" s="66" t="s">
        <v>21</v>
      </c>
      <c r="D8" s="67">
        <v>717423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717423</v>
      </c>
      <c r="O8" s="68">
        <f t="shared" si="1"/>
        <v>57.982946738866886</v>
      </c>
      <c r="P8" s="69"/>
    </row>
    <row r="9" spans="1:133">
      <c r="A9" s="64"/>
      <c r="B9" s="65">
        <v>514</v>
      </c>
      <c r="C9" s="66" t="s">
        <v>22</v>
      </c>
      <c r="D9" s="67">
        <v>148867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148867</v>
      </c>
      <c r="O9" s="68">
        <f t="shared" si="1"/>
        <v>12.031601066839086</v>
      </c>
      <c r="P9" s="69"/>
    </row>
    <row r="10" spans="1:133">
      <c r="A10" s="64"/>
      <c r="B10" s="65">
        <v>515</v>
      </c>
      <c r="C10" s="66" t="s">
        <v>23</v>
      </c>
      <c r="D10" s="67">
        <v>671472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16989</v>
      </c>
      <c r="M10" s="67">
        <v>598397</v>
      </c>
      <c r="N10" s="67">
        <f t="shared" si="2"/>
        <v>1286858</v>
      </c>
      <c r="O10" s="68">
        <f t="shared" si="1"/>
        <v>104.00533419542552</v>
      </c>
      <c r="P10" s="69"/>
    </row>
    <row r="11" spans="1:133">
      <c r="A11" s="64"/>
      <c r="B11" s="65">
        <v>517</v>
      </c>
      <c r="C11" s="66" t="s">
        <v>24</v>
      </c>
      <c r="D11" s="67">
        <v>5249879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5249879</v>
      </c>
      <c r="O11" s="68">
        <f t="shared" si="1"/>
        <v>424.30122039925647</v>
      </c>
      <c r="P11" s="69"/>
    </row>
    <row r="12" spans="1:133">
      <c r="A12" s="64"/>
      <c r="B12" s="65">
        <v>519</v>
      </c>
      <c r="C12" s="66" t="s">
        <v>62</v>
      </c>
      <c r="D12" s="67">
        <v>108099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108099</v>
      </c>
      <c r="O12" s="68">
        <f t="shared" si="1"/>
        <v>8.7366847167218946</v>
      </c>
      <c r="P12" s="69"/>
    </row>
    <row r="13" spans="1:133" ht="15.75">
      <c r="A13" s="70" t="s">
        <v>26</v>
      </c>
      <c r="B13" s="71"/>
      <c r="C13" s="72"/>
      <c r="D13" s="73">
        <f t="shared" ref="D13:M13" si="3">SUM(D14:D15)</f>
        <v>4583788</v>
      </c>
      <c r="E13" s="73">
        <f t="shared" si="3"/>
        <v>0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30" si="4">SUM(D13:M13)</f>
        <v>4583788</v>
      </c>
      <c r="O13" s="75">
        <f t="shared" si="1"/>
        <v>370.4669845631617</v>
      </c>
      <c r="P13" s="76"/>
    </row>
    <row r="14" spans="1:133">
      <c r="A14" s="64"/>
      <c r="B14" s="65">
        <v>521</v>
      </c>
      <c r="C14" s="66" t="s">
        <v>27</v>
      </c>
      <c r="D14" s="67">
        <v>3116021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3116021</v>
      </c>
      <c r="O14" s="68">
        <f t="shared" si="1"/>
        <v>251.84037824294836</v>
      </c>
      <c r="P14" s="69"/>
    </row>
    <row r="15" spans="1:133">
      <c r="A15" s="64"/>
      <c r="B15" s="65">
        <v>522</v>
      </c>
      <c r="C15" s="66" t="s">
        <v>28</v>
      </c>
      <c r="D15" s="67">
        <v>1467767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1467767</v>
      </c>
      <c r="O15" s="68">
        <f t="shared" si="1"/>
        <v>118.62660632021337</v>
      </c>
      <c r="P15" s="69"/>
    </row>
    <row r="16" spans="1:133" ht="15.75">
      <c r="A16" s="70" t="s">
        <v>29</v>
      </c>
      <c r="B16" s="71"/>
      <c r="C16" s="72"/>
      <c r="D16" s="73">
        <f t="shared" ref="D16:M16" si="5">SUM(D17:D20)</f>
        <v>1301169</v>
      </c>
      <c r="E16" s="73">
        <f t="shared" si="5"/>
        <v>0</v>
      </c>
      <c r="F16" s="73">
        <f t="shared" si="5"/>
        <v>0</v>
      </c>
      <c r="G16" s="73">
        <f t="shared" si="5"/>
        <v>0</v>
      </c>
      <c r="H16" s="73">
        <f t="shared" si="5"/>
        <v>0</v>
      </c>
      <c r="I16" s="73">
        <f t="shared" si="5"/>
        <v>4514311</v>
      </c>
      <c r="J16" s="73">
        <f t="shared" si="5"/>
        <v>157107</v>
      </c>
      <c r="K16" s="73">
        <f t="shared" si="5"/>
        <v>0</v>
      </c>
      <c r="L16" s="73">
        <f t="shared" si="5"/>
        <v>0</v>
      </c>
      <c r="M16" s="73">
        <f t="shared" si="5"/>
        <v>0</v>
      </c>
      <c r="N16" s="74">
        <f t="shared" si="4"/>
        <v>5972587</v>
      </c>
      <c r="O16" s="75">
        <f t="shared" si="1"/>
        <v>482.71130687787928</v>
      </c>
      <c r="P16" s="76"/>
    </row>
    <row r="17" spans="1:119">
      <c r="A17" s="64"/>
      <c r="B17" s="65">
        <v>534</v>
      </c>
      <c r="C17" s="66" t="s">
        <v>63</v>
      </c>
      <c r="D17" s="67">
        <v>1301169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1301169</v>
      </c>
      <c r="O17" s="68">
        <f t="shared" si="1"/>
        <v>105.16196557019316</v>
      </c>
      <c r="P17" s="69"/>
    </row>
    <row r="18" spans="1:119">
      <c r="A18" s="64"/>
      <c r="B18" s="65">
        <v>536</v>
      </c>
      <c r="C18" s="66" t="s">
        <v>64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3503317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3503317</v>
      </c>
      <c r="O18" s="68">
        <f t="shared" si="1"/>
        <v>283.14208356906164</v>
      </c>
      <c r="P18" s="69"/>
    </row>
    <row r="19" spans="1:119">
      <c r="A19" s="64"/>
      <c r="B19" s="65">
        <v>538</v>
      </c>
      <c r="C19" s="66" t="s">
        <v>65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590324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590324</v>
      </c>
      <c r="O19" s="68">
        <f t="shared" si="1"/>
        <v>47.710660308736763</v>
      </c>
      <c r="P19" s="69"/>
    </row>
    <row r="20" spans="1:119">
      <c r="A20" s="64"/>
      <c r="B20" s="65">
        <v>539</v>
      </c>
      <c r="C20" s="66" t="s">
        <v>33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420670</v>
      </c>
      <c r="J20" s="67">
        <v>157107</v>
      </c>
      <c r="K20" s="67">
        <v>0</v>
      </c>
      <c r="L20" s="67">
        <v>0</v>
      </c>
      <c r="M20" s="67">
        <v>0</v>
      </c>
      <c r="N20" s="67">
        <f t="shared" si="4"/>
        <v>577777</v>
      </c>
      <c r="O20" s="68">
        <f t="shared" si="1"/>
        <v>46.69659742988766</v>
      </c>
      <c r="P20" s="69"/>
    </row>
    <row r="21" spans="1:119" ht="15.75">
      <c r="A21" s="70" t="s">
        <v>34</v>
      </c>
      <c r="B21" s="71"/>
      <c r="C21" s="72"/>
      <c r="D21" s="73">
        <f t="shared" ref="D21:M21" si="6">SUM(D22:D22)</f>
        <v>339155</v>
      </c>
      <c r="E21" s="73">
        <f t="shared" si="6"/>
        <v>914171</v>
      </c>
      <c r="F21" s="73">
        <f t="shared" si="6"/>
        <v>0</v>
      </c>
      <c r="G21" s="73">
        <f t="shared" si="6"/>
        <v>0</v>
      </c>
      <c r="H21" s="73">
        <f t="shared" si="6"/>
        <v>0</v>
      </c>
      <c r="I21" s="73">
        <f t="shared" si="6"/>
        <v>0</v>
      </c>
      <c r="J21" s="73">
        <f t="shared" si="6"/>
        <v>0</v>
      </c>
      <c r="K21" s="73">
        <f t="shared" si="6"/>
        <v>0</v>
      </c>
      <c r="L21" s="73">
        <f t="shared" si="6"/>
        <v>0</v>
      </c>
      <c r="M21" s="73">
        <f t="shared" si="6"/>
        <v>0</v>
      </c>
      <c r="N21" s="73">
        <f t="shared" si="4"/>
        <v>1253326</v>
      </c>
      <c r="O21" s="75">
        <f t="shared" si="1"/>
        <v>101.29523963468843</v>
      </c>
      <c r="P21" s="76"/>
    </row>
    <row r="22" spans="1:119">
      <c r="A22" s="64"/>
      <c r="B22" s="65">
        <v>541</v>
      </c>
      <c r="C22" s="66" t="s">
        <v>66</v>
      </c>
      <c r="D22" s="67">
        <v>339155</v>
      </c>
      <c r="E22" s="67">
        <v>914171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1253326</v>
      </c>
      <c r="O22" s="68">
        <f t="shared" si="1"/>
        <v>101.29523963468843</v>
      </c>
      <c r="P22" s="69"/>
    </row>
    <row r="23" spans="1:119" ht="15.75">
      <c r="A23" s="70" t="s">
        <v>38</v>
      </c>
      <c r="B23" s="71"/>
      <c r="C23" s="72"/>
      <c r="D23" s="73">
        <f t="shared" ref="D23:M23" si="7">SUM(D24:D27)</f>
        <v>1320950</v>
      </c>
      <c r="E23" s="73">
        <f t="shared" si="7"/>
        <v>0</v>
      </c>
      <c r="F23" s="73">
        <f t="shared" si="7"/>
        <v>0</v>
      </c>
      <c r="G23" s="73">
        <f t="shared" si="7"/>
        <v>0</v>
      </c>
      <c r="H23" s="73">
        <f t="shared" si="7"/>
        <v>0</v>
      </c>
      <c r="I23" s="73">
        <f t="shared" si="7"/>
        <v>0</v>
      </c>
      <c r="J23" s="73">
        <f t="shared" si="7"/>
        <v>0</v>
      </c>
      <c r="K23" s="73">
        <f t="shared" si="7"/>
        <v>0</v>
      </c>
      <c r="L23" s="73">
        <f t="shared" si="7"/>
        <v>0</v>
      </c>
      <c r="M23" s="73">
        <f t="shared" si="7"/>
        <v>0</v>
      </c>
      <c r="N23" s="73">
        <f t="shared" si="4"/>
        <v>1320950</v>
      </c>
      <c r="O23" s="75">
        <f t="shared" si="1"/>
        <v>106.76068859613675</v>
      </c>
      <c r="P23" s="69"/>
    </row>
    <row r="24" spans="1:119">
      <c r="A24" s="64"/>
      <c r="B24" s="65">
        <v>572</v>
      </c>
      <c r="C24" s="66" t="s">
        <v>67</v>
      </c>
      <c r="D24" s="67">
        <v>1016730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4"/>
        <v>1016730</v>
      </c>
      <c r="O24" s="68">
        <f t="shared" si="1"/>
        <v>82.173280530186702</v>
      </c>
      <c r="P24" s="69"/>
    </row>
    <row r="25" spans="1:119">
      <c r="A25" s="64"/>
      <c r="B25" s="65">
        <v>573</v>
      </c>
      <c r="C25" s="66" t="s">
        <v>40</v>
      </c>
      <c r="D25" s="67">
        <v>38928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38928</v>
      </c>
      <c r="O25" s="68">
        <f t="shared" si="1"/>
        <v>3.1462054473450256</v>
      </c>
      <c r="P25" s="69"/>
    </row>
    <row r="26" spans="1:119">
      <c r="A26" s="64"/>
      <c r="B26" s="65">
        <v>574</v>
      </c>
      <c r="C26" s="66" t="s">
        <v>41</v>
      </c>
      <c r="D26" s="67">
        <v>58055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4"/>
        <v>58055</v>
      </c>
      <c r="O26" s="68">
        <f t="shared" si="1"/>
        <v>4.6920714458902451</v>
      </c>
      <c r="P26" s="69"/>
    </row>
    <row r="27" spans="1:119">
      <c r="A27" s="64"/>
      <c r="B27" s="65">
        <v>579</v>
      </c>
      <c r="C27" s="66" t="s">
        <v>43</v>
      </c>
      <c r="D27" s="67">
        <v>207237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4"/>
        <v>207237</v>
      </c>
      <c r="O27" s="68">
        <f t="shared" si="1"/>
        <v>16.749131172714783</v>
      </c>
      <c r="P27" s="69"/>
    </row>
    <row r="28" spans="1:119" ht="15.75">
      <c r="A28" s="70" t="s">
        <v>68</v>
      </c>
      <c r="B28" s="71"/>
      <c r="C28" s="72"/>
      <c r="D28" s="73">
        <f t="shared" ref="D28:M28" si="8">SUM(D29:D29)</f>
        <v>198745</v>
      </c>
      <c r="E28" s="73">
        <f t="shared" si="8"/>
        <v>17079</v>
      </c>
      <c r="F28" s="73">
        <f t="shared" si="8"/>
        <v>0</v>
      </c>
      <c r="G28" s="73">
        <f t="shared" si="8"/>
        <v>42981</v>
      </c>
      <c r="H28" s="73">
        <f t="shared" si="8"/>
        <v>0</v>
      </c>
      <c r="I28" s="73">
        <f t="shared" si="8"/>
        <v>1368289</v>
      </c>
      <c r="J28" s="73">
        <f t="shared" si="8"/>
        <v>0</v>
      </c>
      <c r="K28" s="73">
        <f t="shared" si="8"/>
        <v>0</v>
      </c>
      <c r="L28" s="73">
        <f t="shared" si="8"/>
        <v>0</v>
      </c>
      <c r="M28" s="73">
        <f t="shared" si="8"/>
        <v>277273</v>
      </c>
      <c r="N28" s="73">
        <f t="shared" si="4"/>
        <v>1904367</v>
      </c>
      <c r="O28" s="75">
        <f t="shared" si="1"/>
        <v>153.91311727147823</v>
      </c>
      <c r="P28" s="69"/>
    </row>
    <row r="29" spans="1:119" ht="15.75" thickBot="1">
      <c r="A29" s="64"/>
      <c r="B29" s="65">
        <v>581</v>
      </c>
      <c r="C29" s="66" t="s">
        <v>69</v>
      </c>
      <c r="D29" s="67">
        <v>198745</v>
      </c>
      <c r="E29" s="67">
        <v>17079</v>
      </c>
      <c r="F29" s="67">
        <v>0</v>
      </c>
      <c r="G29" s="67">
        <v>42981</v>
      </c>
      <c r="H29" s="67">
        <v>0</v>
      </c>
      <c r="I29" s="67">
        <v>1368289</v>
      </c>
      <c r="J29" s="67">
        <v>0</v>
      </c>
      <c r="K29" s="67">
        <v>0</v>
      </c>
      <c r="L29" s="67">
        <v>0</v>
      </c>
      <c r="M29" s="67">
        <v>277273</v>
      </c>
      <c r="N29" s="67">
        <f t="shared" si="4"/>
        <v>1904367</v>
      </c>
      <c r="O29" s="68">
        <f t="shared" si="1"/>
        <v>153.91311727147823</v>
      </c>
      <c r="P29" s="69"/>
    </row>
    <row r="30" spans="1:119" ht="16.5" thickBot="1">
      <c r="A30" s="77" t="s">
        <v>10</v>
      </c>
      <c r="B30" s="78"/>
      <c r="C30" s="79"/>
      <c r="D30" s="80">
        <f>SUM(D5,D13,D16,D21,D23,D28)</f>
        <v>15474458</v>
      </c>
      <c r="E30" s="80">
        <f t="shared" ref="E30:M30" si="9">SUM(E5,E13,E16,E21,E23,E28)</f>
        <v>931250</v>
      </c>
      <c r="F30" s="80">
        <f t="shared" si="9"/>
        <v>0</v>
      </c>
      <c r="G30" s="80">
        <f t="shared" si="9"/>
        <v>42981</v>
      </c>
      <c r="H30" s="80">
        <f t="shared" si="9"/>
        <v>0</v>
      </c>
      <c r="I30" s="80">
        <f t="shared" si="9"/>
        <v>5882600</v>
      </c>
      <c r="J30" s="80">
        <f t="shared" si="9"/>
        <v>157107</v>
      </c>
      <c r="K30" s="80">
        <f t="shared" si="9"/>
        <v>0</v>
      </c>
      <c r="L30" s="80">
        <f t="shared" si="9"/>
        <v>16989</v>
      </c>
      <c r="M30" s="80">
        <f t="shared" si="9"/>
        <v>875670</v>
      </c>
      <c r="N30" s="80">
        <f t="shared" si="4"/>
        <v>23381055</v>
      </c>
      <c r="O30" s="81">
        <f t="shared" si="1"/>
        <v>1889.6835852258951</v>
      </c>
      <c r="P30" s="62"/>
      <c r="Q30" s="82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</row>
    <row r="31" spans="1:119">
      <c r="A31" s="84"/>
      <c r="B31" s="85"/>
      <c r="C31" s="85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1:119">
      <c r="A32" s="88"/>
      <c r="B32" s="89"/>
      <c r="C32" s="89"/>
      <c r="D32" s="90"/>
      <c r="E32" s="90"/>
      <c r="F32" s="90"/>
      <c r="G32" s="90"/>
      <c r="H32" s="90"/>
      <c r="I32" s="90"/>
      <c r="J32" s="90"/>
      <c r="K32" s="90"/>
      <c r="L32" s="117" t="s">
        <v>70</v>
      </c>
      <c r="M32" s="117"/>
      <c r="N32" s="117"/>
      <c r="O32" s="91">
        <v>12373</v>
      </c>
    </row>
    <row r="33" spans="1:15">
      <c r="A33" s="118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20"/>
    </row>
    <row r="34" spans="1:15" ht="15.75" customHeight="1" thickBot="1">
      <c r="A34" s="121" t="s">
        <v>50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3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4758078</v>
      </c>
      <c r="E5" s="26">
        <f t="shared" si="0"/>
        <v>0</v>
      </c>
      <c r="F5" s="26">
        <f t="shared" si="0"/>
        <v>0</v>
      </c>
      <c r="G5" s="26">
        <f t="shared" si="0"/>
        <v>70736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6009</v>
      </c>
      <c r="M5" s="26">
        <f t="shared" si="0"/>
        <v>2529833</v>
      </c>
      <c r="N5" s="27">
        <f>SUM(D5:M5)</f>
        <v>7364656</v>
      </c>
      <c r="O5" s="32">
        <f t="shared" ref="O5:O30" si="1">(N5/O$32)</f>
        <v>592.44276405759797</v>
      </c>
      <c r="P5" s="6"/>
    </row>
    <row r="6" spans="1:133">
      <c r="A6" s="12"/>
      <c r="B6" s="44">
        <v>511</v>
      </c>
      <c r="C6" s="20" t="s">
        <v>19</v>
      </c>
      <c r="D6" s="46">
        <v>170295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170295</v>
      </c>
      <c r="O6" s="47">
        <f t="shared" si="1"/>
        <v>13.699219692703725</v>
      </c>
      <c r="P6" s="9"/>
    </row>
    <row r="7" spans="1:133">
      <c r="A7" s="12"/>
      <c r="B7" s="44">
        <v>512</v>
      </c>
      <c r="C7" s="20" t="s">
        <v>20</v>
      </c>
      <c r="D7" s="46">
        <v>762817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762817</v>
      </c>
      <c r="O7" s="47">
        <f t="shared" si="1"/>
        <v>61.364089775561098</v>
      </c>
      <c r="P7" s="9"/>
    </row>
    <row r="8" spans="1:133">
      <c r="A8" s="12"/>
      <c r="B8" s="44">
        <v>513</v>
      </c>
      <c r="C8" s="20" t="s">
        <v>21</v>
      </c>
      <c r="D8" s="46">
        <v>760781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760781</v>
      </c>
      <c r="O8" s="47">
        <f t="shared" si="1"/>
        <v>61.200305687394419</v>
      </c>
      <c r="P8" s="9"/>
    </row>
    <row r="9" spans="1:133">
      <c r="A9" s="12"/>
      <c r="B9" s="44">
        <v>514</v>
      </c>
      <c r="C9" s="20" t="s">
        <v>22</v>
      </c>
      <c r="D9" s="46">
        <v>134398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134398</v>
      </c>
      <c r="O9" s="47">
        <f t="shared" si="1"/>
        <v>10.811519588126458</v>
      </c>
      <c r="P9" s="9"/>
    </row>
    <row r="10" spans="1:133">
      <c r="A10" s="12"/>
      <c r="B10" s="44">
        <v>515</v>
      </c>
      <c r="C10" s="20" t="s">
        <v>23</v>
      </c>
      <c r="D10" s="46">
        <v>730145</v>
      </c>
      <c r="E10" s="46">
        <v>0</v>
      </c>
      <c r="F10" s="46">
        <v>0</v>
      </c>
      <c r="G10" s="46">
        <v>70736</v>
      </c>
      <c r="H10" s="46">
        <v>0</v>
      </c>
      <c r="I10" s="46">
        <v>0</v>
      </c>
      <c r="J10" s="46">
        <v>0</v>
      </c>
      <c r="K10" s="46">
        <v>0</v>
      </c>
      <c r="L10" s="46">
        <v>6009</v>
      </c>
      <c r="M10" s="46">
        <v>2529833</v>
      </c>
      <c r="N10" s="46">
        <f t="shared" si="2"/>
        <v>3336723</v>
      </c>
      <c r="O10" s="47">
        <f t="shared" si="1"/>
        <v>268.41951572681199</v>
      </c>
      <c r="P10" s="9"/>
    </row>
    <row r="11" spans="1:133">
      <c r="A11" s="12"/>
      <c r="B11" s="44">
        <v>517</v>
      </c>
      <c r="C11" s="20" t="s">
        <v>24</v>
      </c>
      <c r="D11" s="46">
        <v>2084201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2084201</v>
      </c>
      <c r="O11" s="47">
        <f t="shared" si="1"/>
        <v>167.66157187675972</v>
      </c>
      <c r="P11" s="9"/>
    </row>
    <row r="12" spans="1:133">
      <c r="A12" s="12"/>
      <c r="B12" s="44">
        <v>519</v>
      </c>
      <c r="C12" s="20" t="s">
        <v>25</v>
      </c>
      <c r="D12" s="46">
        <v>115441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115441</v>
      </c>
      <c r="O12" s="47">
        <f t="shared" si="1"/>
        <v>9.2865417102405274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4589843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0" si="4">SUM(D13:M13)</f>
        <v>4589843</v>
      </c>
      <c r="O13" s="43">
        <f t="shared" si="1"/>
        <v>369.22556511945942</v>
      </c>
      <c r="P13" s="10"/>
    </row>
    <row r="14" spans="1:133">
      <c r="A14" s="12"/>
      <c r="B14" s="44">
        <v>521</v>
      </c>
      <c r="C14" s="20" t="s">
        <v>27</v>
      </c>
      <c r="D14" s="46">
        <v>3067102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3067102</v>
      </c>
      <c r="O14" s="47">
        <f t="shared" si="1"/>
        <v>246.73011020835008</v>
      </c>
      <c r="P14" s="9"/>
    </row>
    <row r="15" spans="1:133">
      <c r="A15" s="12"/>
      <c r="B15" s="44">
        <v>522</v>
      </c>
      <c r="C15" s="20" t="s">
        <v>28</v>
      </c>
      <c r="D15" s="46">
        <v>1522741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1522741</v>
      </c>
      <c r="O15" s="47">
        <f t="shared" si="1"/>
        <v>122.49545491110932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SUM(D17:D20)</f>
        <v>1267540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4875489</v>
      </c>
      <c r="J16" s="31">
        <f t="shared" si="5"/>
        <v>161135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6304164</v>
      </c>
      <c r="O16" s="43">
        <f t="shared" si="1"/>
        <v>507.13249135226448</v>
      </c>
      <c r="P16" s="10"/>
    </row>
    <row r="17" spans="1:119">
      <c r="A17" s="12"/>
      <c r="B17" s="44">
        <v>534</v>
      </c>
      <c r="C17" s="20" t="s">
        <v>30</v>
      </c>
      <c r="D17" s="46">
        <v>1267540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1267540</v>
      </c>
      <c r="O17" s="47">
        <f t="shared" si="1"/>
        <v>101.96605261040946</v>
      </c>
      <c r="P17" s="9"/>
    </row>
    <row r="18" spans="1:119">
      <c r="A18" s="12"/>
      <c r="B18" s="44">
        <v>536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3891540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3891540</v>
      </c>
      <c r="O18" s="47">
        <f t="shared" si="1"/>
        <v>313.05124286059043</v>
      </c>
      <c r="P18" s="9"/>
    </row>
    <row r="19" spans="1:119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616895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616895</v>
      </c>
      <c r="O19" s="47">
        <f t="shared" si="1"/>
        <v>49.625532941838948</v>
      </c>
      <c r="P19" s="9"/>
    </row>
    <row r="20" spans="1:119">
      <c r="A20" s="12"/>
      <c r="B20" s="44">
        <v>539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367054</v>
      </c>
      <c r="J20" s="46">
        <v>161135</v>
      </c>
      <c r="K20" s="46">
        <v>0</v>
      </c>
      <c r="L20" s="46">
        <v>0</v>
      </c>
      <c r="M20" s="46">
        <v>0</v>
      </c>
      <c r="N20" s="46">
        <f t="shared" si="4"/>
        <v>528189</v>
      </c>
      <c r="O20" s="47">
        <f t="shared" si="1"/>
        <v>42.489662939425628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110539</v>
      </c>
      <c r="E21" s="31">
        <f t="shared" si="6"/>
        <v>596391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706930</v>
      </c>
      <c r="O21" s="43">
        <f t="shared" si="1"/>
        <v>56.868313088247127</v>
      </c>
      <c r="P21" s="10"/>
    </row>
    <row r="22" spans="1:119">
      <c r="A22" s="12"/>
      <c r="B22" s="44">
        <v>541</v>
      </c>
      <c r="C22" s="20" t="s">
        <v>35</v>
      </c>
      <c r="D22" s="46">
        <v>110539</v>
      </c>
      <c r="E22" s="46">
        <v>596391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706930</v>
      </c>
      <c r="O22" s="47">
        <f t="shared" si="1"/>
        <v>56.868313088247127</v>
      </c>
      <c r="P22" s="9"/>
    </row>
    <row r="23" spans="1:119" ht="15.75">
      <c r="A23" s="28" t="s">
        <v>38</v>
      </c>
      <c r="B23" s="29"/>
      <c r="C23" s="30"/>
      <c r="D23" s="31">
        <f t="shared" ref="D23:M23" si="7">SUM(D24:D27)</f>
        <v>1279146</v>
      </c>
      <c r="E23" s="31">
        <f t="shared" si="7"/>
        <v>0</v>
      </c>
      <c r="F23" s="31">
        <f t="shared" si="7"/>
        <v>0</v>
      </c>
      <c r="G23" s="31">
        <f t="shared" si="7"/>
        <v>22322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7177</v>
      </c>
      <c r="M23" s="31">
        <f t="shared" si="7"/>
        <v>0</v>
      </c>
      <c r="N23" s="31">
        <f t="shared" si="4"/>
        <v>1308645</v>
      </c>
      <c r="O23" s="43">
        <f t="shared" si="1"/>
        <v>105.2727053334406</v>
      </c>
      <c r="P23" s="9"/>
    </row>
    <row r="24" spans="1:119">
      <c r="A24" s="12"/>
      <c r="B24" s="44">
        <v>572</v>
      </c>
      <c r="C24" s="20" t="s">
        <v>39</v>
      </c>
      <c r="D24" s="46">
        <v>980437</v>
      </c>
      <c r="E24" s="46">
        <v>0</v>
      </c>
      <c r="F24" s="46">
        <v>0</v>
      </c>
      <c r="G24" s="46">
        <v>22322</v>
      </c>
      <c r="H24" s="46">
        <v>0</v>
      </c>
      <c r="I24" s="46">
        <v>0</v>
      </c>
      <c r="J24" s="46">
        <v>0</v>
      </c>
      <c r="K24" s="46">
        <v>0</v>
      </c>
      <c r="L24" s="46">
        <v>7177</v>
      </c>
      <c r="M24" s="46">
        <v>0</v>
      </c>
      <c r="N24" s="46">
        <f t="shared" si="4"/>
        <v>1009936</v>
      </c>
      <c r="O24" s="47">
        <f t="shared" si="1"/>
        <v>81.243343254766316</v>
      </c>
      <c r="P24" s="9"/>
    </row>
    <row r="25" spans="1:119">
      <c r="A25" s="12"/>
      <c r="B25" s="44">
        <v>573</v>
      </c>
      <c r="C25" s="20" t="s">
        <v>40</v>
      </c>
      <c r="D25" s="46">
        <v>39519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39519</v>
      </c>
      <c r="O25" s="47">
        <f t="shared" si="1"/>
        <v>3.179068457887539</v>
      </c>
      <c r="P25" s="9"/>
    </row>
    <row r="26" spans="1:119">
      <c r="A26" s="12"/>
      <c r="B26" s="44">
        <v>574</v>
      </c>
      <c r="C26" s="20" t="s">
        <v>41</v>
      </c>
      <c r="D26" s="46">
        <v>41746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41746</v>
      </c>
      <c r="O26" s="47">
        <f t="shared" si="1"/>
        <v>3.358217359826241</v>
      </c>
      <c r="P26" s="9"/>
    </row>
    <row r="27" spans="1:119">
      <c r="A27" s="12"/>
      <c r="B27" s="44">
        <v>575</v>
      </c>
      <c r="C27" s="20" t="s">
        <v>42</v>
      </c>
      <c r="D27" s="46">
        <v>217444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217444</v>
      </c>
      <c r="O27" s="47">
        <f t="shared" si="1"/>
        <v>17.492076260960502</v>
      </c>
      <c r="P27" s="9"/>
    </row>
    <row r="28" spans="1:119" ht="15.75">
      <c r="A28" s="28" t="s">
        <v>45</v>
      </c>
      <c r="B28" s="29"/>
      <c r="C28" s="30"/>
      <c r="D28" s="31">
        <f t="shared" ref="D28:M28" si="8">SUM(D29:D29)</f>
        <v>513420</v>
      </c>
      <c r="E28" s="31">
        <f t="shared" si="8"/>
        <v>177343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1228436</v>
      </c>
      <c r="J28" s="31">
        <f t="shared" si="8"/>
        <v>872</v>
      </c>
      <c r="K28" s="31">
        <f t="shared" si="8"/>
        <v>0</v>
      </c>
      <c r="L28" s="31">
        <f t="shared" si="8"/>
        <v>0</v>
      </c>
      <c r="M28" s="31">
        <f t="shared" si="8"/>
        <v>253241</v>
      </c>
      <c r="N28" s="31">
        <f t="shared" si="4"/>
        <v>2173312</v>
      </c>
      <c r="O28" s="43">
        <f t="shared" si="1"/>
        <v>174.83002171989381</v>
      </c>
      <c r="P28" s="9"/>
    </row>
    <row r="29" spans="1:119" ht="15.75" thickBot="1">
      <c r="A29" s="12"/>
      <c r="B29" s="44">
        <v>581</v>
      </c>
      <c r="C29" s="20" t="s">
        <v>44</v>
      </c>
      <c r="D29" s="46">
        <v>513420</v>
      </c>
      <c r="E29" s="46">
        <v>177343</v>
      </c>
      <c r="F29" s="46">
        <v>0</v>
      </c>
      <c r="G29" s="46">
        <v>0</v>
      </c>
      <c r="H29" s="46">
        <v>0</v>
      </c>
      <c r="I29" s="46">
        <v>1228436</v>
      </c>
      <c r="J29" s="46">
        <v>872</v>
      </c>
      <c r="K29" s="46">
        <v>0</v>
      </c>
      <c r="L29" s="46">
        <v>0</v>
      </c>
      <c r="M29" s="46">
        <v>253241</v>
      </c>
      <c r="N29" s="46">
        <f t="shared" si="4"/>
        <v>2173312</v>
      </c>
      <c r="O29" s="47">
        <f t="shared" si="1"/>
        <v>174.83002171989381</v>
      </c>
      <c r="P29" s="9"/>
    </row>
    <row r="30" spans="1:119" ht="16.5" thickBot="1">
      <c r="A30" s="14" t="s">
        <v>10</v>
      </c>
      <c r="B30" s="23"/>
      <c r="C30" s="22"/>
      <c r="D30" s="15">
        <f>SUM(D5,D13,D16,D21,D23,D28)</f>
        <v>12518566</v>
      </c>
      <c r="E30" s="15">
        <f t="shared" ref="E30:M30" si="9">SUM(E5,E13,E16,E21,E23,E28)</f>
        <v>773734</v>
      </c>
      <c r="F30" s="15">
        <f t="shared" si="9"/>
        <v>0</v>
      </c>
      <c r="G30" s="15">
        <f t="shared" si="9"/>
        <v>93058</v>
      </c>
      <c r="H30" s="15">
        <f t="shared" si="9"/>
        <v>0</v>
      </c>
      <c r="I30" s="15">
        <f t="shared" si="9"/>
        <v>6103925</v>
      </c>
      <c r="J30" s="15">
        <f t="shared" si="9"/>
        <v>162007</v>
      </c>
      <c r="K30" s="15">
        <f t="shared" si="9"/>
        <v>0</v>
      </c>
      <c r="L30" s="15">
        <f t="shared" si="9"/>
        <v>13186</v>
      </c>
      <c r="M30" s="15">
        <f t="shared" si="9"/>
        <v>2783074</v>
      </c>
      <c r="N30" s="15">
        <f t="shared" si="4"/>
        <v>22447550</v>
      </c>
      <c r="O30" s="37">
        <f t="shared" si="1"/>
        <v>1805.7718606709034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93" t="s">
        <v>58</v>
      </c>
      <c r="M32" s="93"/>
      <c r="N32" s="93"/>
      <c r="O32" s="41">
        <v>12431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50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4801222</v>
      </c>
      <c r="E5" s="26">
        <f t="shared" si="0"/>
        <v>0</v>
      </c>
      <c r="F5" s="26">
        <f t="shared" si="0"/>
        <v>0</v>
      </c>
      <c r="G5" s="26">
        <f t="shared" si="0"/>
        <v>227716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19145</v>
      </c>
      <c r="M5" s="26">
        <f t="shared" si="0"/>
        <v>3741705</v>
      </c>
      <c r="N5" s="27">
        <f>SUM(D5:M5)</f>
        <v>8789788</v>
      </c>
      <c r="O5" s="32">
        <f t="shared" ref="O5:O32" si="1">(N5/O$34)</f>
        <v>714.96567431267283</v>
      </c>
      <c r="P5" s="6"/>
    </row>
    <row r="6" spans="1:133">
      <c r="A6" s="12"/>
      <c r="B6" s="44">
        <v>511</v>
      </c>
      <c r="C6" s="20" t="s">
        <v>19</v>
      </c>
      <c r="D6" s="46">
        <v>185879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2977</v>
      </c>
      <c r="M6" s="46">
        <v>0</v>
      </c>
      <c r="N6" s="46">
        <f>SUM(D6:M6)</f>
        <v>188856</v>
      </c>
      <c r="O6" s="47">
        <f t="shared" si="1"/>
        <v>15.36163982430454</v>
      </c>
      <c r="P6" s="9"/>
    </row>
    <row r="7" spans="1:133">
      <c r="A7" s="12"/>
      <c r="B7" s="44">
        <v>512</v>
      </c>
      <c r="C7" s="20" t="s">
        <v>20</v>
      </c>
      <c r="D7" s="46">
        <v>655989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655989</v>
      </c>
      <c r="O7" s="47">
        <f t="shared" si="1"/>
        <v>53.358467545143974</v>
      </c>
      <c r="P7" s="9"/>
    </row>
    <row r="8" spans="1:133">
      <c r="A8" s="12"/>
      <c r="B8" s="44">
        <v>513</v>
      </c>
      <c r="C8" s="20" t="s">
        <v>21</v>
      </c>
      <c r="D8" s="46">
        <v>750720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750720</v>
      </c>
      <c r="O8" s="47">
        <f t="shared" si="1"/>
        <v>61.063933626159105</v>
      </c>
      <c r="P8" s="9"/>
    </row>
    <row r="9" spans="1:133">
      <c r="A9" s="12"/>
      <c r="B9" s="44">
        <v>514</v>
      </c>
      <c r="C9" s="20" t="s">
        <v>22</v>
      </c>
      <c r="D9" s="46">
        <v>71335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71335</v>
      </c>
      <c r="O9" s="47">
        <f t="shared" si="1"/>
        <v>5.802423946640638</v>
      </c>
      <c r="P9" s="9"/>
    </row>
    <row r="10" spans="1:133">
      <c r="A10" s="12"/>
      <c r="B10" s="44">
        <v>515</v>
      </c>
      <c r="C10" s="20" t="s">
        <v>23</v>
      </c>
      <c r="D10" s="46">
        <v>694759</v>
      </c>
      <c r="E10" s="46">
        <v>0</v>
      </c>
      <c r="F10" s="46">
        <v>0</v>
      </c>
      <c r="G10" s="46">
        <v>227716</v>
      </c>
      <c r="H10" s="46">
        <v>0</v>
      </c>
      <c r="I10" s="46">
        <v>0</v>
      </c>
      <c r="J10" s="46">
        <v>0</v>
      </c>
      <c r="K10" s="46">
        <v>0</v>
      </c>
      <c r="L10" s="46">
        <v>16168</v>
      </c>
      <c r="M10" s="46">
        <v>3741705</v>
      </c>
      <c r="N10" s="46">
        <f t="shared" si="2"/>
        <v>4680348</v>
      </c>
      <c r="O10" s="47">
        <f t="shared" si="1"/>
        <v>380.7018057589068</v>
      </c>
      <c r="P10" s="9"/>
    </row>
    <row r="11" spans="1:133">
      <c r="A11" s="12"/>
      <c r="B11" s="44">
        <v>517</v>
      </c>
      <c r="C11" s="20" t="s">
        <v>24</v>
      </c>
      <c r="D11" s="46">
        <v>2350469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2350469</v>
      </c>
      <c r="O11" s="47">
        <f t="shared" si="1"/>
        <v>191.18830323735156</v>
      </c>
      <c r="P11" s="9"/>
    </row>
    <row r="12" spans="1:133">
      <c r="A12" s="12"/>
      <c r="B12" s="44">
        <v>519</v>
      </c>
      <c r="C12" s="20" t="s">
        <v>25</v>
      </c>
      <c r="D12" s="46">
        <v>92071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92071</v>
      </c>
      <c r="O12" s="47">
        <f t="shared" si="1"/>
        <v>7.4891003741662603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4730818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2" si="4">SUM(D13:M13)</f>
        <v>4730818</v>
      </c>
      <c r="O13" s="43">
        <f t="shared" si="1"/>
        <v>384.80706035464453</v>
      </c>
      <c r="P13" s="10"/>
    </row>
    <row r="14" spans="1:133">
      <c r="A14" s="12"/>
      <c r="B14" s="44">
        <v>521</v>
      </c>
      <c r="C14" s="20" t="s">
        <v>27</v>
      </c>
      <c r="D14" s="46">
        <v>3215207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3215207</v>
      </c>
      <c r="O14" s="47">
        <f t="shared" si="1"/>
        <v>261.5265170001627</v>
      </c>
      <c r="P14" s="9"/>
    </row>
    <row r="15" spans="1:133">
      <c r="A15" s="12"/>
      <c r="B15" s="44">
        <v>522</v>
      </c>
      <c r="C15" s="20" t="s">
        <v>28</v>
      </c>
      <c r="D15" s="46">
        <v>1515611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1515611</v>
      </c>
      <c r="O15" s="47">
        <f t="shared" si="1"/>
        <v>123.28054335448186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SUM(D17:D21)</f>
        <v>1256248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6749928</v>
      </c>
      <c r="J16" s="31">
        <f t="shared" si="5"/>
        <v>148630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8154806</v>
      </c>
      <c r="O16" s="43">
        <f t="shared" si="1"/>
        <v>663.31592646819581</v>
      </c>
      <c r="P16" s="10"/>
    </row>
    <row r="17" spans="1:119">
      <c r="A17" s="12"/>
      <c r="B17" s="44">
        <v>531</v>
      </c>
      <c r="C17" s="20" t="s">
        <v>55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1420852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1420852</v>
      </c>
      <c r="O17" s="47">
        <f t="shared" si="1"/>
        <v>115.57279973971043</v>
      </c>
      <c r="P17" s="9"/>
    </row>
    <row r="18" spans="1:119">
      <c r="A18" s="12"/>
      <c r="B18" s="44">
        <v>534</v>
      </c>
      <c r="C18" s="20" t="s">
        <v>30</v>
      </c>
      <c r="D18" s="46">
        <v>1256248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1256248</v>
      </c>
      <c r="O18" s="47">
        <f t="shared" si="1"/>
        <v>102.18382951033024</v>
      </c>
      <c r="P18" s="9"/>
    </row>
    <row r="19" spans="1:119">
      <c r="A19" s="12"/>
      <c r="B19" s="44">
        <v>536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4371965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4371965</v>
      </c>
      <c r="O19" s="47">
        <f t="shared" si="1"/>
        <v>355.61778103139744</v>
      </c>
      <c r="P19" s="9"/>
    </row>
    <row r="20" spans="1:119">
      <c r="A20" s="12"/>
      <c r="B20" s="44">
        <v>538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592679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592679</v>
      </c>
      <c r="O20" s="47">
        <f t="shared" si="1"/>
        <v>48.208801041158289</v>
      </c>
      <c r="P20" s="9"/>
    </row>
    <row r="21" spans="1:119">
      <c r="A21" s="12"/>
      <c r="B21" s="44">
        <v>539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364432</v>
      </c>
      <c r="J21" s="46">
        <v>148630</v>
      </c>
      <c r="K21" s="46">
        <v>0</v>
      </c>
      <c r="L21" s="46">
        <v>0</v>
      </c>
      <c r="M21" s="46">
        <v>0</v>
      </c>
      <c r="N21" s="46">
        <f t="shared" si="4"/>
        <v>513062</v>
      </c>
      <c r="O21" s="47">
        <f t="shared" si="1"/>
        <v>41.732715145599478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SUM(D23:D23)</f>
        <v>210521</v>
      </c>
      <c r="E22" s="31">
        <f t="shared" si="6"/>
        <v>2068379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2278900</v>
      </c>
      <c r="O22" s="43">
        <f t="shared" si="1"/>
        <v>185.36684561574751</v>
      </c>
      <c r="P22" s="10"/>
    </row>
    <row r="23" spans="1:119">
      <c r="A23" s="12"/>
      <c r="B23" s="44">
        <v>541</v>
      </c>
      <c r="C23" s="20" t="s">
        <v>35</v>
      </c>
      <c r="D23" s="46">
        <v>210521</v>
      </c>
      <c r="E23" s="46">
        <v>2068379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2278900</v>
      </c>
      <c r="O23" s="47">
        <f t="shared" si="1"/>
        <v>185.36684561574751</v>
      </c>
      <c r="P23" s="9"/>
    </row>
    <row r="24" spans="1:119" ht="15.75">
      <c r="A24" s="28" t="s">
        <v>38</v>
      </c>
      <c r="B24" s="29"/>
      <c r="C24" s="30"/>
      <c r="D24" s="31">
        <f t="shared" ref="D24:M24" si="7">SUM(D25:D29)</f>
        <v>1410340</v>
      </c>
      <c r="E24" s="31">
        <f t="shared" si="7"/>
        <v>0</v>
      </c>
      <c r="F24" s="31">
        <f t="shared" si="7"/>
        <v>0</v>
      </c>
      <c r="G24" s="31">
        <f t="shared" si="7"/>
        <v>88747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4312</v>
      </c>
      <c r="M24" s="31">
        <f t="shared" si="7"/>
        <v>0</v>
      </c>
      <c r="N24" s="31">
        <f t="shared" si="4"/>
        <v>1503399</v>
      </c>
      <c r="O24" s="43">
        <f t="shared" si="1"/>
        <v>122.28721327476818</v>
      </c>
      <c r="P24" s="9"/>
    </row>
    <row r="25" spans="1:119">
      <c r="A25" s="12"/>
      <c r="B25" s="44">
        <v>572</v>
      </c>
      <c r="C25" s="20" t="s">
        <v>39</v>
      </c>
      <c r="D25" s="46">
        <v>1064566</v>
      </c>
      <c r="E25" s="46">
        <v>0</v>
      </c>
      <c r="F25" s="46">
        <v>0</v>
      </c>
      <c r="G25" s="46">
        <v>88747</v>
      </c>
      <c r="H25" s="46">
        <v>0</v>
      </c>
      <c r="I25" s="46">
        <v>0</v>
      </c>
      <c r="J25" s="46">
        <v>0</v>
      </c>
      <c r="K25" s="46">
        <v>0</v>
      </c>
      <c r="L25" s="46">
        <v>4312</v>
      </c>
      <c r="M25" s="46">
        <v>0</v>
      </c>
      <c r="N25" s="46">
        <f t="shared" si="4"/>
        <v>1157625</v>
      </c>
      <c r="O25" s="47">
        <f t="shared" si="1"/>
        <v>94.161786237188878</v>
      </c>
      <c r="P25" s="9"/>
    </row>
    <row r="26" spans="1:119">
      <c r="A26" s="12"/>
      <c r="B26" s="44">
        <v>573</v>
      </c>
      <c r="C26" s="20" t="s">
        <v>40</v>
      </c>
      <c r="D26" s="46">
        <v>45720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45720</v>
      </c>
      <c r="O26" s="47">
        <f t="shared" si="1"/>
        <v>3.7188872620790629</v>
      </c>
      <c r="P26" s="9"/>
    </row>
    <row r="27" spans="1:119">
      <c r="A27" s="12"/>
      <c r="B27" s="44">
        <v>574</v>
      </c>
      <c r="C27" s="20" t="s">
        <v>41</v>
      </c>
      <c r="D27" s="46">
        <v>44652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44652</v>
      </c>
      <c r="O27" s="47">
        <f t="shared" si="1"/>
        <v>3.632015617374329</v>
      </c>
      <c r="P27" s="9"/>
    </row>
    <row r="28" spans="1:119">
      <c r="A28" s="12"/>
      <c r="B28" s="44">
        <v>575</v>
      </c>
      <c r="C28" s="20" t="s">
        <v>42</v>
      </c>
      <c r="D28" s="46">
        <v>401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401</v>
      </c>
      <c r="O28" s="47">
        <f t="shared" si="1"/>
        <v>3.2617537009923543E-2</v>
      </c>
      <c r="P28" s="9"/>
    </row>
    <row r="29" spans="1:119">
      <c r="A29" s="12"/>
      <c r="B29" s="44">
        <v>579</v>
      </c>
      <c r="C29" s="20" t="s">
        <v>43</v>
      </c>
      <c r="D29" s="46">
        <v>255001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255001</v>
      </c>
      <c r="O29" s="47">
        <f t="shared" si="1"/>
        <v>20.741906621115991</v>
      </c>
      <c r="P29" s="9"/>
    </row>
    <row r="30" spans="1:119" ht="15.75">
      <c r="A30" s="28" t="s">
        <v>45</v>
      </c>
      <c r="B30" s="29"/>
      <c r="C30" s="30"/>
      <c r="D30" s="31">
        <f t="shared" ref="D30:M30" si="8">SUM(D31:D31)</f>
        <v>2078080</v>
      </c>
      <c r="E30" s="31">
        <f t="shared" si="8"/>
        <v>157372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1246037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288540</v>
      </c>
      <c r="N30" s="31">
        <f t="shared" si="4"/>
        <v>3770029</v>
      </c>
      <c r="O30" s="43">
        <f t="shared" si="1"/>
        <v>306.65601106230679</v>
      </c>
      <c r="P30" s="9"/>
    </row>
    <row r="31" spans="1:119" ht="15.75" thickBot="1">
      <c r="A31" s="12"/>
      <c r="B31" s="44">
        <v>581</v>
      </c>
      <c r="C31" s="20" t="s">
        <v>44</v>
      </c>
      <c r="D31" s="46">
        <v>2078080</v>
      </c>
      <c r="E31" s="46">
        <v>157372</v>
      </c>
      <c r="F31" s="46">
        <v>0</v>
      </c>
      <c r="G31" s="46">
        <v>0</v>
      </c>
      <c r="H31" s="46">
        <v>0</v>
      </c>
      <c r="I31" s="46">
        <v>1246037</v>
      </c>
      <c r="J31" s="46">
        <v>0</v>
      </c>
      <c r="K31" s="46">
        <v>0</v>
      </c>
      <c r="L31" s="46">
        <v>0</v>
      </c>
      <c r="M31" s="46">
        <v>288540</v>
      </c>
      <c r="N31" s="46">
        <f t="shared" si="4"/>
        <v>3770029</v>
      </c>
      <c r="O31" s="47">
        <f t="shared" si="1"/>
        <v>306.65601106230679</v>
      </c>
      <c r="P31" s="9"/>
    </row>
    <row r="32" spans="1:119" ht="16.5" thickBot="1">
      <c r="A32" s="14" t="s">
        <v>10</v>
      </c>
      <c r="B32" s="23"/>
      <c r="C32" s="22"/>
      <c r="D32" s="15">
        <f>SUM(D5,D13,D16,D22,D24,D30)</f>
        <v>14487229</v>
      </c>
      <c r="E32" s="15">
        <f t="shared" ref="E32:M32" si="9">SUM(E5,E13,E16,E22,E24,E30)</f>
        <v>2225751</v>
      </c>
      <c r="F32" s="15">
        <f t="shared" si="9"/>
        <v>0</v>
      </c>
      <c r="G32" s="15">
        <f t="shared" si="9"/>
        <v>316463</v>
      </c>
      <c r="H32" s="15">
        <f t="shared" si="9"/>
        <v>0</v>
      </c>
      <c r="I32" s="15">
        <f t="shared" si="9"/>
        <v>7995965</v>
      </c>
      <c r="J32" s="15">
        <f t="shared" si="9"/>
        <v>148630</v>
      </c>
      <c r="K32" s="15">
        <f t="shared" si="9"/>
        <v>0</v>
      </c>
      <c r="L32" s="15">
        <f t="shared" si="9"/>
        <v>23457</v>
      </c>
      <c r="M32" s="15">
        <f t="shared" si="9"/>
        <v>4030245</v>
      </c>
      <c r="N32" s="15">
        <f t="shared" si="4"/>
        <v>29227740</v>
      </c>
      <c r="O32" s="37">
        <f t="shared" si="1"/>
        <v>2377.3987310883358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56</v>
      </c>
      <c r="M34" s="93"/>
      <c r="N34" s="93"/>
      <c r="O34" s="41">
        <v>12294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50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3544287</v>
      </c>
      <c r="E5" s="26">
        <f t="shared" si="0"/>
        <v>0</v>
      </c>
      <c r="F5" s="26">
        <f t="shared" si="0"/>
        <v>0</v>
      </c>
      <c r="G5" s="26">
        <f t="shared" si="0"/>
        <v>77549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35014</v>
      </c>
      <c r="M5" s="26">
        <f t="shared" si="0"/>
        <v>731219</v>
      </c>
      <c r="N5" s="27">
        <f>SUM(D5:M5)</f>
        <v>4388069</v>
      </c>
      <c r="O5" s="32">
        <f t="shared" ref="O5:O34" si="1">(N5/O$36)</f>
        <v>357.18917378917376</v>
      </c>
      <c r="P5" s="6"/>
    </row>
    <row r="6" spans="1:133">
      <c r="A6" s="12"/>
      <c r="B6" s="44">
        <v>511</v>
      </c>
      <c r="C6" s="20" t="s">
        <v>19</v>
      </c>
      <c r="D6" s="46">
        <v>189573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7519</v>
      </c>
      <c r="M6" s="46">
        <v>0</v>
      </c>
      <c r="N6" s="46">
        <f>SUM(D6:M6)</f>
        <v>197092</v>
      </c>
      <c r="O6" s="47">
        <f t="shared" si="1"/>
        <v>16.043304843304842</v>
      </c>
      <c r="P6" s="9"/>
    </row>
    <row r="7" spans="1:133">
      <c r="A7" s="12"/>
      <c r="B7" s="44">
        <v>512</v>
      </c>
      <c r="C7" s="20" t="s">
        <v>20</v>
      </c>
      <c r="D7" s="46">
        <v>770489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770489</v>
      </c>
      <c r="O7" s="47">
        <f t="shared" si="1"/>
        <v>62.717867317867317</v>
      </c>
      <c r="P7" s="9"/>
    </row>
    <row r="8" spans="1:133">
      <c r="A8" s="12"/>
      <c r="B8" s="44">
        <v>513</v>
      </c>
      <c r="C8" s="20" t="s">
        <v>21</v>
      </c>
      <c r="D8" s="46">
        <v>771418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771418</v>
      </c>
      <c r="O8" s="47">
        <f t="shared" si="1"/>
        <v>62.793487993487993</v>
      </c>
      <c r="P8" s="9"/>
    </row>
    <row r="9" spans="1:133">
      <c r="A9" s="12"/>
      <c r="B9" s="44">
        <v>514</v>
      </c>
      <c r="C9" s="20" t="s">
        <v>22</v>
      </c>
      <c r="D9" s="46">
        <v>140475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140475</v>
      </c>
      <c r="O9" s="47">
        <f t="shared" si="1"/>
        <v>11.434676434676435</v>
      </c>
      <c r="P9" s="9"/>
    </row>
    <row r="10" spans="1:133">
      <c r="A10" s="12"/>
      <c r="B10" s="44">
        <v>515</v>
      </c>
      <c r="C10" s="20" t="s">
        <v>23</v>
      </c>
      <c r="D10" s="46">
        <v>771123</v>
      </c>
      <c r="E10" s="46">
        <v>0</v>
      </c>
      <c r="F10" s="46">
        <v>0</v>
      </c>
      <c r="G10" s="46">
        <v>77549</v>
      </c>
      <c r="H10" s="46">
        <v>0</v>
      </c>
      <c r="I10" s="46">
        <v>0</v>
      </c>
      <c r="J10" s="46">
        <v>0</v>
      </c>
      <c r="K10" s="46">
        <v>0</v>
      </c>
      <c r="L10" s="46">
        <v>27495</v>
      </c>
      <c r="M10" s="46">
        <v>261514</v>
      </c>
      <c r="N10" s="46">
        <f t="shared" si="2"/>
        <v>1137681</v>
      </c>
      <c r="O10" s="47">
        <f t="shared" si="1"/>
        <v>92.607326007326009</v>
      </c>
      <c r="P10" s="9"/>
    </row>
    <row r="11" spans="1:133">
      <c r="A11" s="12"/>
      <c r="B11" s="44">
        <v>517</v>
      </c>
      <c r="C11" s="20" t="s">
        <v>24</v>
      </c>
      <c r="D11" s="46">
        <v>755819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469705</v>
      </c>
      <c r="N11" s="46">
        <f t="shared" si="2"/>
        <v>1225524</v>
      </c>
      <c r="O11" s="47">
        <f t="shared" si="1"/>
        <v>99.757753357753359</v>
      </c>
      <c r="P11" s="9"/>
    </row>
    <row r="12" spans="1:133">
      <c r="A12" s="12"/>
      <c r="B12" s="44">
        <v>519</v>
      </c>
      <c r="C12" s="20" t="s">
        <v>25</v>
      </c>
      <c r="D12" s="46">
        <v>145390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145390</v>
      </c>
      <c r="O12" s="47">
        <f t="shared" si="1"/>
        <v>11.834757834757834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5079381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4" si="4">SUM(D13:M13)</f>
        <v>5079381</v>
      </c>
      <c r="O13" s="43">
        <f t="shared" si="1"/>
        <v>413.46202686202685</v>
      </c>
      <c r="P13" s="10"/>
    </row>
    <row r="14" spans="1:133">
      <c r="A14" s="12"/>
      <c r="B14" s="44">
        <v>521</v>
      </c>
      <c r="C14" s="20" t="s">
        <v>27</v>
      </c>
      <c r="D14" s="46">
        <v>3228076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3228076</v>
      </c>
      <c r="O14" s="47">
        <f t="shared" si="1"/>
        <v>262.76564916564917</v>
      </c>
      <c r="P14" s="9"/>
    </row>
    <row r="15" spans="1:133">
      <c r="A15" s="12"/>
      <c r="B15" s="44">
        <v>522</v>
      </c>
      <c r="C15" s="20" t="s">
        <v>28</v>
      </c>
      <c r="D15" s="46">
        <v>1851305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1851305</v>
      </c>
      <c r="O15" s="47">
        <f t="shared" si="1"/>
        <v>150.69637769637771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SUM(D17:D20)</f>
        <v>1206454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4250206</v>
      </c>
      <c r="J16" s="31">
        <f t="shared" si="5"/>
        <v>125732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5582392</v>
      </c>
      <c r="O16" s="43">
        <f t="shared" si="1"/>
        <v>454.40716320716319</v>
      </c>
      <c r="P16" s="10"/>
    </row>
    <row r="17" spans="1:16">
      <c r="A17" s="12"/>
      <c r="B17" s="44">
        <v>534</v>
      </c>
      <c r="C17" s="20" t="s">
        <v>30</v>
      </c>
      <c r="D17" s="46">
        <v>1206454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1206454</v>
      </c>
      <c r="O17" s="47">
        <f t="shared" si="1"/>
        <v>98.2054538054538</v>
      </c>
      <c r="P17" s="9"/>
    </row>
    <row r="18" spans="1:16">
      <c r="A18" s="12"/>
      <c r="B18" s="44">
        <v>536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3363551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3363551</v>
      </c>
      <c r="O18" s="47">
        <f t="shared" si="1"/>
        <v>273.79332519332519</v>
      </c>
      <c r="P18" s="9"/>
    </row>
    <row r="19" spans="1:16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511897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511897</v>
      </c>
      <c r="O19" s="47">
        <f t="shared" si="1"/>
        <v>41.668457468457468</v>
      </c>
      <c r="P19" s="9"/>
    </row>
    <row r="20" spans="1:16">
      <c r="A20" s="12"/>
      <c r="B20" s="44">
        <v>539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374758</v>
      </c>
      <c r="J20" s="46">
        <v>125732</v>
      </c>
      <c r="K20" s="46">
        <v>0</v>
      </c>
      <c r="L20" s="46">
        <v>0</v>
      </c>
      <c r="M20" s="46">
        <v>0</v>
      </c>
      <c r="N20" s="46">
        <f t="shared" si="4"/>
        <v>500490</v>
      </c>
      <c r="O20" s="47">
        <f t="shared" si="1"/>
        <v>40.739926739926737</v>
      </c>
      <c r="P20" s="9"/>
    </row>
    <row r="21" spans="1:16" ht="15.75">
      <c r="A21" s="28" t="s">
        <v>34</v>
      </c>
      <c r="B21" s="29"/>
      <c r="C21" s="30"/>
      <c r="D21" s="31">
        <f t="shared" ref="D21:M21" si="6">SUM(D22:D22)</f>
        <v>123053</v>
      </c>
      <c r="E21" s="31">
        <f t="shared" si="6"/>
        <v>642914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765967</v>
      </c>
      <c r="O21" s="43">
        <f t="shared" si="1"/>
        <v>62.349776149776147</v>
      </c>
      <c r="P21" s="10"/>
    </row>
    <row r="22" spans="1:16">
      <c r="A22" s="12"/>
      <c r="B22" s="44">
        <v>541</v>
      </c>
      <c r="C22" s="20" t="s">
        <v>35</v>
      </c>
      <c r="D22" s="46">
        <v>123053</v>
      </c>
      <c r="E22" s="46">
        <v>642914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765967</v>
      </c>
      <c r="O22" s="47">
        <f t="shared" si="1"/>
        <v>62.349776149776147</v>
      </c>
      <c r="P22" s="9"/>
    </row>
    <row r="23" spans="1:16" ht="15.75">
      <c r="A23" s="28" t="s">
        <v>36</v>
      </c>
      <c r="B23" s="29"/>
      <c r="C23" s="30"/>
      <c r="D23" s="31">
        <f t="shared" ref="D23:M23" si="7">SUM(D24:D24)</f>
        <v>0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8971</v>
      </c>
      <c r="N23" s="31">
        <f t="shared" si="4"/>
        <v>8971</v>
      </c>
      <c r="O23" s="43">
        <f t="shared" si="1"/>
        <v>0.73024013024013024</v>
      </c>
      <c r="P23" s="10"/>
    </row>
    <row r="24" spans="1:16">
      <c r="A24" s="13"/>
      <c r="B24" s="45">
        <v>559</v>
      </c>
      <c r="C24" s="21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8971</v>
      </c>
      <c r="N24" s="46">
        <f t="shared" si="4"/>
        <v>8971</v>
      </c>
      <c r="O24" s="47">
        <f t="shared" si="1"/>
        <v>0.73024013024013024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SUM(D26:D30)</f>
        <v>1354321</v>
      </c>
      <c r="E25" s="31">
        <f t="shared" si="8"/>
        <v>0</v>
      </c>
      <c r="F25" s="31">
        <f t="shared" si="8"/>
        <v>0</v>
      </c>
      <c r="G25" s="31">
        <f t="shared" si="8"/>
        <v>29291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514</v>
      </c>
      <c r="M25" s="31">
        <f t="shared" si="8"/>
        <v>0</v>
      </c>
      <c r="N25" s="31">
        <f t="shared" si="4"/>
        <v>1384126</v>
      </c>
      <c r="O25" s="43">
        <f t="shared" si="1"/>
        <v>112.66796906796907</v>
      </c>
      <c r="P25" s="9"/>
    </row>
    <row r="26" spans="1:16">
      <c r="A26" s="12"/>
      <c r="B26" s="44">
        <v>572</v>
      </c>
      <c r="C26" s="20" t="s">
        <v>39</v>
      </c>
      <c r="D26" s="46">
        <v>996793</v>
      </c>
      <c r="E26" s="46">
        <v>0</v>
      </c>
      <c r="F26" s="46">
        <v>0</v>
      </c>
      <c r="G26" s="46">
        <v>29291</v>
      </c>
      <c r="H26" s="46">
        <v>0</v>
      </c>
      <c r="I26" s="46">
        <v>0</v>
      </c>
      <c r="J26" s="46">
        <v>0</v>
      </c>
      <c r="K26" s="46">
        <v>0</v>
      </c>
      <c r="L26" s="46">
        <v>514</v>
      </c>
      <c r="M26" s="46">
        <v>0</v>
      </c>
      <c r="N26" s="46">
        <f t="shared" si="4"/>
        <v>1026598</v>
      </c>
      <c r="O26" s="47">
        <f t="shared" si="1"/>
        <v>83.565160765160769</v>
      </c>
      <c r="P26" s="9"/>
    </row>
    <row r="27" spans="1:16">
      <c r="A27" s="12"/>
      <c r="B27" s="44">
        <v>573</v>
      </c>
      <c r="C27" s="20" t="s">
        <v>40</v>
      </c>
      <c r="D27" s="46">
        <v>48888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48888</v>
      </c>
      <c r="O27" s="47">
        <f t="shared" si="1"/>
        <v>3.9794871794871796</v>
      </c>
      <c r="P27" s="9"/>
    </row>
    <row r="28" spans="1:16">
      <c r="A28" s="12"/>
      <c r="B28" s="44">
        <v>574</v>
      </c>
      <c r="C28" s="20" t="s">
        <v>41</v>
      </c>
      <c r="D28" s="46">
        <v>18959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18959</v>
      </c>
      <c r="O28" s="47">
        <f t="shared" si="1"/>
        <v>1.5432641432641432</v>
      </c>
      <c r="P28" s="9"/>
    </row>
    <row r="29" spans="1:16">
      <c r="A29" s="12"/>
      <c r="B29" s="44">
        <v>575</v>
      </c>
      <c r="C29" s="20" t="s">
        <v>42</v>
      </c>
      <c r="D29" s="46">
        <v>243550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243550</v>
      </c>
      <c r="O29" s="47">
        <f t="shared" si="1"/>
        <v>19.824989824989824</v>
      </c>
      <c r="P29" s="9"/>
    </row>
    <row r="30" spans="1:16">
      <c r="A30" s="12"/>
      <c r="B30" s="44">
        <v>579</v>
      </c>
      <c r="C30" s="20" t="s">
        <v>43</v>
      </c>
      <c r="D30" s="46">
        <v>46131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46131</v>
      </c>
      <c r="O30" s="47">
        <f t="shared" si="1"/>
        <v>3.755067155067155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SUM(D32:D33)</f>
        <v>1795257</v>
      </c>
      <c r="E31" s="31">
        <f t="shared" si="9"/>
        <v>204686</v>
      </c>
      <c r="F31" s="31">
        <f t="shared" si="9"/>
        <v>0</v>
      </c>
      <c r="G31" s="31">
        <f t="shared" si="9"/>
        <v>90850</v>
      </c>
      <c r="H31" s="31">
        <f t="shared" si="9"/>
        <v>0</v>
      </c>
      <c r="I31" s="31">
        <f t="shared" si="9"/>
        <v>1894928</v>
      </c>
      <c r="J31" s="31">
        <f t="shared" si="9"/>
        <v>3935</v>
      </c>
      <c r="K31" s="31">
        <f t="shared" si="9"/>
        <v>0</v>
      </c>
      <c r="L31" s="31">
        <f t="shared" si="9"/>
        <v>0</v>
      </c>
      <c r="M31" s="31">
        <f t="shared" si="9"/>
        <v>602223</v>
      </c>
      <c r="N31" s="31">
        <f t="shared" si="4"/>
        <v>4591879</v>
      </c>
      <c r="O31" s="43">
        <f t="shared" si="1"/>
        <v>373.77932437932441</v>
      </c>
      <c r="P31" s="9"/>
    </row>
    <row r="32" spans="1:16">
      <c r="A32" s="12"/>
      <c r="B32" s="44">
        <v>581</v>
      </c>
      <c r="C32" s="20" t="s">
        <v>44</v>
      </c>
      <c r="D32" s="46">
        <v>1795257</v>
      </c>
      <c r="E32" s="46">
        <v>204686</v>
      </c>
      <c r="F32" s="46">
        <v>0</v>
      </c>
      <c r="G32" s="46">
        <v>90850</v>
      </c>
      <c r="H32" s="46">
        <v>0</v>
      </c>
      <c r="I32" s="46">
        <v>1228800</v>
      </c>
      <c r="J32" s="46">
        <v>0</v>
      </c>
      <c r="K32" s="46">
        <v>0</v>
      </c>
      <c r="L32" s="46">
        <v>0</v>
      </c>
      <c r="M32" s="46">
        <v>602223</v>
      </c>
      <c r="N32" s="46">
        <f t="shared" si="4"/>
        <v>3921816</v>
      </c>
      <c r="O32" s="47">
        <f t="shared" si="1"/>
        <v>319.23614163614161</v>
      </c>
      <c r="P32" s="9"/>
    </row>
    <row r="33" spans="1:119" ht="15.75" thickBot="1">
      <c r="A33" s="12"/>
      <c r="B33" s="44">
        <v>590</v>
      </c>
      <c r="C33" s="20" t="s">
        <v>52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666128</v>
      </c>
      <c r="J33" s="46">
        <v>3935</v>
      </c>
      <c r="K33" s="46">
        <v>0</v>
      </c>
      <c r="L33" s="46">
        <v>0</v>
      </c>
      <c r="M33" s="46">
        <v>0</v>
      </c>
      <c r="N33" s="46">
        <f t="shared" si="4"/>
        <v>670063</v>
      </c>
      <c r="O33" s="47">
        <f t="shared" si="1"/>
        <v>54.54318274318274</v>
      </c>
      <c r="P33" s="9"/>
    </row>
    <row r="34" spans="1:119" ht="16.5" thickBot="1">
      <c r="A34" s="14" t="s">
        <v>10</v>
      </c>
      <c r="B34" s="23"/>
      <c r="C34" s="22"/>
      <c r="D34" s="15">
        <f>SUM(D5,D13,D16,D21,D23,D25,D31)</f>
        <v>13102753</v>
      </c>
      <c r="E34" s="15">
        <f t="shared" ref="E34:M34" si="10">SUM(E5,E13,E16,E21,E23,E25,E31)</f>
        <v>847600</v>
      </c>
      <c r="F34" s="15">
        <f t="shared" si="10"/>
        <v>0</v>
      </c>
      <c r="G34" s="15">
        <f t="shared" si="10"/>
        <v>197690</v>
      </c>
      <c r="H34" s="15">
        <f t="shared" si="10"/>
        <v>0</v>
      </c>
      <c r="I34" s="15">
        <f t="shared" si="10"/>
        <v>6145134</v>
      </c>
      <c r="J34" s="15">
        <f t="shared" si="10"/>
        <v>129667</v>
      </c>
      <c r="K34" s="15">
        <f t="shared" si="10"/>
        <v>0</v>
      </c>
      <c r="L34" s="15">
        <f t="shared" si="10"/>
        <v>35528</v>
      </c>
      <c r="M34" s="15">
        <f t="shared" si="10"/>
        <v>1342413</v>
      </c>
      <c r="N34" s="15">
        <f t="shared" si="4"/>
        <v>21800785</v>
      </c>
      <c r="O34" s="37">
        <f t="shared" si="1"/>
        <v>1774.5856735856735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53</v>
      </c>
      <c r="M36" s="93"/>
      <c r="N36" s="93"/>
      <c r="O36" s="41">
        <v>12285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50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5887337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38013</v>
      </c>
      <c r="M5" s="26">
        <f t="shared" si="0"/>
        <v>708108</v>
      </c>
      <c r="N5" s="27">
        <f>SUM(D5:M5)</f>
        <v>6633458</v>
      </c>
      <c r="O5" s="32">
        <f t="shared" ref="O5:O32" si="1">(N5/O$34)</f>
        <v>541.41838067254321</v>
      </c>
      <c r="P5" s="6"/>
    </row>
    <row r="6" spans="1:133">
      <c r="A6" s="12"/>
      <c r="B6" s="44">
        <v>511</v>
      </c>
      <c r="C6" s="20" t="s">
        <v>19</v>
      </c>
      <c r="D6" s="46">
        <v>190231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9731</v>
      </c>
      <c r="M6" s="46">
        <v>0</v>
      </c>
      <c r="N6" s="46">
        <f>SUM(D6:M6)</f>
        <v>199962</v>
      </c>
      <c r="O6" s="47">
        <f t="shared" si="1"/>
        <v>16.320763956904994</v>
      </c>
      <c r="P6" s="9"/>
    </row>
    <row r="7" spans="1:133">
      <c r="A7" s="12"/>
      <c r="B7" s="44">
        <v>512</v>
      </c>
      <c r="C7" s="20" t="s">
        <v>20</v>
      </c>
      <c r="D7" s="46">
        <v>876757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876757</v>
      </c>
      <c r="O7" s="47">
        <f t="shared" si="1"/>
        <v>71.560316682990532</v>
      </c>
      <c r="P7" s="9"/>
    </row>
    <row r="8" spans="1:133">
      <c r="A8" s="12"/>
      <c r="B8" s="44">
        <v>513</v>
      </c>
      <c r="C8" s="20" t="s">
        <v>21</v>
      </c>
      <c r="D8" s="46">
        <v>828679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828679</v>
      </c>
      <c r="O8" s="47">
        <f t="shared" si="1"/>
        <v>67.636222657525309</v>
      </c>
      <c r="P8" s="9"/>
    </row>
    <row r="9" spans="1:133">
      <c r="A9" s="12"/>
      <c r="B9" s="44">
        <v>514</v>
      </c>
      <c r="C9" s="20" t="s">
        <v>22</v>
      </c>
      <c r="D9" s="46">
        <v>206781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38</v>
      </c>
      <c r="M9" s="46">
        <v>0</v>
      </c>
      <c r="N9" s="46">
        <f t="shared" si="2"/>
        <v>206819</v>
      </c>
      <c r="O9" s="47">
        <f t="shared" si="1"/>
        <v>16.880427685275873</v>
      </c>
      <c r="P9" s="9"/>
    </row>
    <row r="10" spans="1:133">
      <c r="A10" s="12"/>
      <c r="B10" s="44">
        <v>515</v>
      </c>
      <c r="C10" s="20" t="s">
        <v>23</v>
      </c>
      <c r="D10" s="46">
        <v>789917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28244</v>
      </c>
      <c r="M10" s="46">
        <v>708108</v>
      </c>
      <c r="N10" s="46">
        <f t="shared" si="2"/>
        <v>1526269</v>
      </c>
      <c r="O10" s="47">
        <f t="shared" si="1"/>
        <v>124.57304929807378</v>
      </c>
      <c r="P10" s="9"/>
    </row>
    <row r="11" spans="1:133">
      <c r="A11" s="12"/>
      <c r="B11" s="44">
        <v>517</v>
      </c>
      <c r="C11" s="20" t="s">
        <v>24</v>
      </c>
      <c r="D11" s="46">
        <v>2872991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2872991</v>
      </c>
      <c r="O11" s="47">
        <f t="shared" si="1"/>
        <v>234.49159320927197</v>
      </c>
      <c r="P11" s="9"/>
    </row>
    <row r="12" spans="1:133">
      <c r="A12" s="12"/>
      <c r="B12" s="44">
        <v>519</v>
      </c>
      <c r="C12" s="20" t="s">
        <v>25</v>
      </c>
      <c r="D12" s="46">
        <v>121981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121981</v>
      </c>
      <c r="O12" s="47">
        <f t="shared" si="1"/>
        <v>9.9560071825008158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4918770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2" si="4">SUM(D13:M13)</f>
        <v>4918770</v>
      </c>
      <c r="O13" s="43">
        <f t="shared" si="1"/>
        <v>401.46669931439766</v>
      </c>
      <c r="P13" s="10"/>
    </row>
    <row r="14" spans="1:133">
      <c r="A14" s="12"/>
      <c r="B14" s="44">
        <v>521</v>
      </c>
      <c r="C14" s="20" t="s">
        <v>27</v>
      </c>
      <c r="D14" s="46">
        <v>3258338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3258338</v>
      </c>
      <c r="O14" s="47">
        <f t="shared" si="1"/>
        <v>265.94335618674501</v>
      </c>
      <c r="P14" s="9"/>
    </row>
    <row r="15" spans="1:133">
      <c r="A15" s="12"/>
      <c r="B15" s="44">
        <v>522</v>
      </c>
      <c r="C15" s="20" t="s">
        <v>28</v>
      </c>
      <c r="D15" s="46">
        <v>1660432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1660432</v>
      </c>
      <c r="O15" s="47">
        <f t="shared" si="1"/>
        <v>135.52334312765262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SUM(D17:D20)</f>
        <v>1294262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4967925</v>
      </c>
      <c r="J16" s="31">
        <f t="shared" si="5"/>
        <v>103478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6365665</v>
      </c>
      <c r="O16" s="43">
        <f t="shared" si="1"/>
        <v>519.56129611491997</v>
      </c>
      <c r="P16" s="10"/>
    </row>
    <row r="17" spans="1:119">
      <c r="A17" s="12"/>
      <c r="B17" s="44">
        <v>534</v>
      </c>
      <c r="C17" s="20" t="s">
        <v>30</v>
      </c>
      <c r="D17" s="46">
        <v>1294262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1294262</v>
      </c>
      <c r="O17" s="47">
        <f t="shared" si="1"/>
        <v>105.6367939928175</v>
      </c>
      <c r="P17" s="9"/>
    </row>
    <row r="18" spans="1:119">
      <c r="A18" s="12"/>
      <c r="B18" s="44">
        <v>536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4027437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4027437</v>
      </c>
      <c r="O18" s="47">
        <f t="shared" si="1"/>
        <v>328.71669931439766</v>
      </c>
      <c r="P18" s="9"/>
    </row>
    <row r="19" spans="1:119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596144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596144</v>
      </c>
      <c r="O19" s="47">
        <f t="shared" si="1"/>
        <v>48.656872347371859</v>
      </c>
      <c r="P19" s="9"/>
    </row>
    <row r="20" spans="1:119">
      <c r="A20" s="12"/>
      <c r="B20" s="44">
        <v>539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344344</v>
      </c>
      <c r="J20" s="46">
        <v>103478</v>
      </c>
      <c r="K20" s="46">
        <v>0</v>
      </c>
      <c r="L20" s="46">
        <v>0</v>
      </c>
      <c r="M20" s="46">
        <v>0</v>
      </c>
      <c r="N20" s="46">
        <f t="shared" si="4"/>
        <v>447822</v>
      </c>
      <c r="O20" s="47">
        <f t="shared" si="1"/>
        <v>36.550930460333007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131523</v>
      </c>
      <c r="E21" s="31">
        <f t="shared" si="6"/>
        <v>731845</v>
      </c>
      <c r="F21" s="31">
        <f t="shared" si="6"/>
        <v>0</v>
      </c>
      <c r="G21" s="31">
        <f t="shared" si="6"/>
        <v>3429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866797</v>
      </c>
      <c r="O21" s="43">
        <f t="shared" si="1"/>
        <v>70.747388181521387</v>
      </c>
      <c r="P21" s="10"/>
    </row>
    <row r="22" spans="1:119">
      <c r="A22" s="12"/>
      <c r="B22" s="44">
        <v>541</v>
      </c>
      <c r="C22" s="20" t="s">
        <v>35</v>
      </c>
      <c r="D22" s="46">
        <v>131523</v>
      </c>
      <c r="E22" s="46">
        <v>731845</v>
      </c>
      <c r="F22" s="46">
        <v>0</v>
      </c>
      <c r="G22" s="46">
        <v>3429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866797</v>
      </c>
      <c r="O22" s="47">
        <f t="shared" si="1"/>
        <v>70.747388181521387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0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15000</v>
      </c>
      <c r="N23" s="31">
        <f t="shared" si="4"/>
        <v>15000</v>
      </c>
      <c r="O23" s="43">
        <f t="shared" si="1"/>
        <v>1.2242899118511263</v>
      </c>
      <c r="P23" s="10"/>
    </row>
    <row r="24" spans="1:119">
      <c r="A24" s="13"/>
      <c r="B24" s="45">
        <v>559</v>
      </c>
      <c r="C24" s="21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15000</v>
      </c>
      <c r="N24" s="46">
        <f t="shared" si="4"/>
        <v>15000</v>
      </c>
      <c r="O24" s="47">
        <f t="shared" si="1"/>
        <v>1.2242899118511263</v>
      </c>
      <c r="P24" s="9"/>
    </row>
    <row r="25" spans="1:119" ht="15.75">
      <c r="A25" s="28" t="s">
        <v>38</v>
      </c>
      <c r="B25" s="29"/>
      <c r="C25" s="30"/>
      <c r="D25" s="31">
        <f t="shared" ref="D25:M25" si="8">SUM(D26:D29)</f>
        <v>1555087</v>
      </c>
      <c r="E25" s="31">
        <f t="shared" si="8"/>
        <v>0</v>
      </c>
      <c r="F25" s="31">
        <f t="shared" si="8"/>
        <v>0</v>
      </c>
      <c r="G25" s="31">
        <f t="shared" si="8"/>
        <v>115942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4796</v>
      </c>
      <c r="M25" s="31">
        <f t="shared" si="8"/>
        <v>0</v>
      </c>
      <c r="N25" s="31">
        <f t="shared" si="4"/>
        <v>1675825</v>
      </c>
      <c r="O25" s="43">
        <f t="shared" si="1"/>
        <v>136.77970943519426</v>
      </c>
      <c r="P25" s="9"/>
    </row>
    <row r="26" spans="1:119">
      <c r="A26" s="12"/>
      <c r="B26" s="44">
        <v>572</v>
      </c>
      <c r="C26" s="20" t="s">
        <v>39</v>
      </c>
      <c r="D26" s="46">
        <v>1136151</v>
      </c>
      <c r="E26" s="46">
        <v>0</v>
      </c>
      <c r="F26" s="46">
        <v>0</v>
      </c>
      <c r="G26" s="46">
        <v>115942</v>
      </c>
      <c r="H26" s="46">
        <v>0</v>
      </c>
      <c r="I26" s="46">
        <v>0</v>
      </c>
      <c r="J26" s="46">
        <v>0</v>
      </c>
      <c r="K26" s="46">
        <v>0</v>
      </c>
      <c r="L26" s="46">
        <v>4796</v>
      </c>
      <c r="M26" s="46">
        <v>0</v>
      </c>
      <c r="N26" s="46">
        <f t="shared" si="4"/>
        <v>1256889</v>
      </c>
      <c r="O26" s="47">
        <f t="shared" si="1"/>
        <v>102.58643486777669</v>
      </c>
      <c r="P26" s="9"/>
    </row>
    <row r="27" spans="1:119">
      <c r="A27" s="12"/>
      <c r="B27" s="44">
        <v>573</v>
      </c>
      <c r="C27" s="20" t="s">
        <v>40</v>
      </c>
      <c r="D27" s="46">
        <v>63678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63678</v>
      </c>
      <c r="O27" s="47">
        <f t="shared" si="1"/>
        <v>5.1973555337904012</v>
      </c>
      <c r="P27" s="9"/>
    </row>
    <row r="28" spans="1:119">
      <c r="A28" s="12"/>
      <c r="B28" s="44">
        <v>574</v>
      </c>
      <c r="C28" s="20" t="s">
        <v>41</v>
      </c>
      <c r="D28" s="46">
        <v>16645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16645</v>
      </c>
      <c r="O28" s="47">
        <f t="shared" si="1"/>
        <v>1.3585537055174666</v>
      </c>
      <c r="P28" s="9"/>
    </row>
    <row r="29" spans="1:119">
      <c r="A29" s="12"/>
      <c r="B29" s="44">
        <v>579</v>
      </c>
      <c r="C29" s="20" t="s">
        <v>43</v>
      </c>
      <c r="D29" s="46">
        <v>338613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338613</v>
      </c>
      <c r="O29" s="47">
        <f t="shared" si="1"/>
        <v>27.637365328109695</v>
      </c>
      <c r="P29" s="9"/>
    </row>
    <row r="30" spans="1:119" ht="15.75">
      <c r="A30" s="28" t="s">
        <v>45</v>
      </c>
      <c r="B30" s="29"/>
      <c r="C30" s="30"/>
      <c r="D30" s="31">
        <f t="shared" ref="D30:M30" si="9">SUM(D31:D31)</f>
        <v>731043</v>
      </c>
      <c r="E30" s="31">
        <f t="shared" si="9"/>
        <v>324500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1195429</v>
      </c>
      <c r="J30" s="31">
        <f t="shared" si="9"/>
        <v>94018</v>
      </c>
      <c r="K30" s="31">
        <f t="shared" si="9"/>
        <v>0</v>
      </c>
      <c r="L30" s="31">
        <f t="shared" si="9"/>
        <v>0</v>
      </c>
      <c r="M30" s="31">
        <f t="shared" si="9"/>
        <v>1197196</v>
      </c>
      <c r="N30" s="31">
        <f t="shared" si="4"/>
        <v>3542186</v>
      </c>
      <c r="O30" s="43">
        <f t="shared" si="1"/>
        <v>289.11083904668624</v>
      </c>
      <c r="P30" s="9"/>
    </row>
    <row r="31" spans="1:119" ht="15.75" thickBot="1">
      <c r="A31" s="12"/>
      <c r="B31" s="44">
        <v>581</v>
      </c>
      <c r="C31" s="20" t="s">
        <v>44</v>
      </c>
      <c r="D31" s="46">
        <v>731043</v>
      </c>
      <c r="E31" s="46">
        <v>324500</v>
      </c>
      <c r="F31" s="46">
        <v>0</v>
      </c>
      <c r="G31" s="46">
        <v>0</v>
      </c>
      <c r="H31" s="46">
        <v>0</v>
      </c>
      <c r="I31" s="46">
        <v>1195429</v>
      </c>
      <c r="J31" s="46">
        <v>94018</v>
      </c>
      <c r="K31" s="46">
        <v>0</v>
      </c>
      <c r="L31" s="46">
        <v>0</v>
      </c>
      <c r="M31" s="46">
        <v>1197196</v>
      </c>
      <c r="N31" s="46">
        <f t="shared" si="4"/>
        <v>3542186</v>
      </c>
      <c r="O31" s="47">
        <f t="shared" si="1"/>
        <v>289.11083904668624</v>
      </c>
      <c r="P31" s="9"/>
    </row>
    <row r="32" spans="1:119" ht="16.5" thickBot="1">
      <c r="A32" s="14" t="s">
        <v>10</v>
      </c>
      <c r="B32" s="23"/>
      <c r="C32" s="22"/>
      <c r="D32" s="15">
        <f>SUM(D5,D13,D16,D21,D23,D25,D30)</f>
        <v>14518022</v>
      </c>
      <c r="E32" s="15">
        <f t="shared" ref="E32:M32" si="10">SUM(E5,E13,E16,E21,E23,E25,E30)</f>
        <v>1056345</v>
      </c>
      <c r="F32" s="15">
        <f t="shared" si="10"/>
        <v>0</v>
      </c>
      <c r="G32" s="15">
        <f t="shared" si="10"/>
        <v>119371</v>
      </c>
      <c r="H32" s="15">
        <f t="shared" si="10"/>
        <v>0</v>
      </c>
      <c r="I32" s="15">
        <f t="shared" si="10"/>
        <v>6163354</v>
      </c>
      <c r="J32" s="15">
        <f t="shared" si="10"/>
        <v>197496</v>
      </c>
      <c r="K32" s="15">
        <f t="shared" si="10"/>
        <v>0</v>
      </c>
      <c r="L32" s="15">
        <f t="shared" si="10"/>
        <v>42809</v>
      </c>
      <c r="M32" s="15">
        <f t="shared" si="10"/>
        <v>1920304</v>
      </c>
      <c r="N32" s="15">
        <f t="shared" si="4"/>
        <v>24017701</v>
      </c>
      <c r="O32" s="37">
        <f t="shared" si="1"/>
        <v>1960.3086026771139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49</v>
      </c>
      <c r="M34" s="93"/>
      <c r="N34" s="93"/>
      <c r="O34" s="41">
        <v>12252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thickBot="1">
      <c r="A36" s="97" t="s">
        <v>50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A36:O36"/>
    <mergeCell ref="L34:N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3245651</v>
      </c>
      <c r="E5" s="26">
        <f t="shared" si="0"/>
        <v>1357872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172896</v>
      </c>
      <c r="K5" s="26">
        <f t="shared" si="0"/>
        <v>0</v>
      </c>
      <c r="L5" s="26">
        <f t="shared" si="0"/>
        <v>17910</v>
      </c>
      <c r="M5" s="26">
        <f t="shared" si="0"/>
        <v>0</v>
      </c>
      <c r="N5" s="27">
        <f>SUM(D5:M5)</f>
        <v>4794329</v>
      </c>
      <c r="O5" s="32">
        <f t="shared" ref="O5:O33" si="1">(N5/O$35)</f>
        <v>354.34804138950483</v>
      </c>
      <c r="P5" s="6"/>
    </row>
    <row r="6" spans="1:133">
      <c r="A6" s="12"/>
      <c r="B6" s="44">
        <v>511</v>
      </c>
      <c r="C6" s="20" t="s">
        <v>19</v>
      </c>
      <c r="D6" s="46">
        <v>189260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14950</v>
      </c>
      <c r="M6" s="46">
        <v>0</v>
      </c>
      <c r="N6" s="46">
        <f>SUM(D6:M6)</f>
        <v>204210</v>
      </c>
      <c r="O6" s="47">
        <f t="shared" si="1"/>
        <v>15.093126385809313</v>
      </c>
      <c r="P6" s="9"/>
    </row>
    <row r="7" spans="1:133">
      <c r="A7" s="12"/>
      <c r="B7" s="44">
        <v>512</v>
      </c>
      <c r="C7" s="20" t="s">
        <v>20</v>
      </c>
      <c r="D7" s="46">
        <v>794183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794183</v>
      </c>
      <c r="O7" s="47">
        <f t="shared" si="1"/>
        <v>58.697930524759791</v>
      </c>
      <c r="P7" s="9"/>
    </row>
    <row r="8" spans="1:133">
      <c r="A8" s="12"/>
      <c r="B8" s="44">
        <v>513</v>
      </c>
      <c r="C8" s="20" t="s">
        <v>21</v>
      </c>
      <c r="D8" s="46">
        <v>784141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784141</v>
      </c>
      <c r="O8" s="47">
        <f t="shared" si="1"/>
        <v>57.95572801182557</v>
      </c>
      <c r="P8" s="9"/>
    </row>
    <row r="9" spans="1:133">
      <c r="A9" s="12"/>
      <c r="B9" s="44">
        <v>514</v>
      </c>
      <c r="C9" s="20" t="s">
        <v>22</v>
      </c>
      <c r="D9" s="46">
        <v>296609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582</v>
      </c>
      <c r="M9" s="46">
        <v>0</v>
      </c>
      <c r="N9" s="46">
        <f t="shared" si="2"/>
        <v>297191</v>
      </c>
      <c r="O9" s="47">
        <f t="shared" si="1"/>
        <v>21.965336289726533</v>
      </c>
      <c r="P9" s="9"/>
    </row>
    <row r="10" spans="1:133">
      <c r="A10" s="12"/>
      <c r="B10" s="44">
        <v>515</v>
      </c>
      <c r="C10" s="20" t="s">
        <v>23</v>
      </c>
      <c r="D10" s="46">
        <v>822781</v>
      </c>
      <c r="E10" s="46">
        <v>1357872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2378</v>
      </c>
      <c r="M10" s="46">
        <v>0</v>
      </c>
      <c r="N10" s="46">
        <f t="shared" si="2"/>
        <v>2183031</v>
      </c>
      <c r="O10" s="47">
        <f t="shared" si="1"/>
        <v>161.34745011086474</v>
      </c>
      <c r="P10" s="9"/>
    </row>
    <row r="11" spans="1:133">
      <c r="A11" s="12"/>
      <c r="B11" s="44">
        <v>517</v>
      </c>
      <c r="C11" s="20" t="s">
        <v>24</v>
      </c>
      <c r="D11" s="46">
        <v>280035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280035</v>
      </c>
      <c r="O11" s="47">
        <f t="shared" si="1"/>
        <v>20.697339246119736</v>
      </c>
      <c r="P11" s="9"/>
    </row>
    <row r="12" spans="1:133">
      <c r="A12" s="12"/>
      <c r="B12" s="44">
        <v>519</v>
      </c>
      <c r="C12" s="20" t="s">
        <v>25</v>
      </c>
      <c r="D12" s="46">
        <v>78642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172896</v>
      </c>
      <c r="K12" s="46">
        <v>0</v>
      </c>
      <c r="L12" s="46">
        <v>0</v>
      </c>
      <c r="M12" s="46">
        <v>0</v>
      </c>
      <c r="N12" s="46">
        <f t="shared" si="2"/>
        <v>251538</v>
      </c>
      <c r="O12" s="47">
        <f t="shared" si="1"/>
        <v>18.591130820399112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4853760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3" si="4">SUM(D13:M13)</f>
        <v>4853760</v>
      </c>
      <c r="O13" s="43">
        <f t="shared" si="1"/>
        <v>358.74057649667407</v>
      </c>
      <c r="P13" s="10"/>
    </row>
    <row r="14" spans="1:133">
      <c r="A14" s="12"/>
      <c r="B14" s="44">
        <v>521</v>
      </c>
      <c r="C14" s="20" t="s">
        <v>27</v>
      </c>
      <c r="D14" s="46">
        <v>3115777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3115777</v>
      </c>
      <c r="O14" s="47">
        <f t="shared" si="1"/>
        <v>230.28654841093865</v>
      </c>
      <c r="P14" s="9"/>
    </row>
    <row r="15" spans="1:133">
      <c r="A15" s="12"/>
      <c r="B15" s="44">
        <v>522</v>
      </c>
      <c r="C15" s="20" t="s">
        <v>28</v>
      </c>
      <c r="D15" s="46">
        <v>1737983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1737983</v>
      </c>
      <c r="O15" s="47">
        <f t="shared" si="1"/>
        <v>128.45402808573542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SUM(D17:D20)</f>
        <v>1364974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5044650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6409624</v>
      </c>
      <c r="O16" s="43">
        <f t="shared" si="1"/>
        <v>473.73422025129344</v>
      </c>
      <c r="P16" s="10"/>
    </row>
    <row r="17" spans="1:16">
      <c r="A17" s="12"/>
      <c r="B17" s="44">
        <v>534</v>
      </c>
      <c r="C17" s="20" t="s">
        <v>30</v>
      </c>
      <c r="D17" s="46">
        <v>1364974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1364974</v>
      </c>
      <c r="O17" s="47">
        <f t="shared" si="1"/>
        <v>100.8849963045085</v>
      </c>
      <c r="P17" s="9"/>
    </row>
    <row r="18" spans="1:16">
      <c r="A18" s="12"/>
      <c r="B18" s="44">
        <v>536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4359498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4359498</v>
      </c>
      <c r="O18" s="47">
        <f t="shared" si="1"/>
        <v>322.20975609756096</v>
      </c>
      <c r="P18" s="9"/>
    </row>
    <row r="19" spans="1:16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347890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347890</v>
      </c>
      <c r="O19" s="47">
        <f t="shared" si="1"/>
        <v>25.712490761271248</v>
      </c>
      <c r="P19" s="9"/>
    </row>
    <row r="20" spans="1:16">
      <c r="A20" s="12"/>
      <c r="B20" s="44">
        <v>539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337262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337262</v>
      </c>
      <c r="O20" s="47">
        <f t="shared" si="1"/>
        <v>24.926977087952697</v>
      </c>
      <c r="P20" s="9"/>
    </row>
    <row r="21" spans="1:16" ht="15.75">
      <c r="A21" s="28" t="s">
        <v>34</v>
      </c>
      <c r="B21" s="29"/>
      <c r="C21" s="30"/>
      <c r="D21" s="31">
        <f t="shared" ref="D21:M21" si="6">SUM(D22:D22)</f>
        <v>385567</v>
      </c>
      <c r="E21" s="31">
        <f t="shared" si="6"/>
        <v>894412</v>
      </c>
      <c r="F21" s="31">
        <f t="shared" si="6"/>
        <v>0</v>
      </c>
      <c r="G21" s="31">
        <f t="shared" si="6"/>
        <v>10252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1290231</v>
      </c>
      <c r="O21" s="43">
        <f t="shared" si="1"/>
        <v>95.360753880266074</v>
      </c>
      <c r="P21" s="10"/>
    </row>
    <row r="22" spans="1:16">
      <c r="A22" s="12"/>
      <c r="B22" s="44">
        <v>541</v>
      </c>
      <c r="C22" s="20" t="s">
        <v>35</v>
      </c>
      <c r="D22" s="46">
        <v>385567</v>
      </c>
      <c r="E22" s="46">
        <v>894412</v>
      </c>
      <c r="F22" s="46">
        <v>0</v>
      </c>
      <c r="G22" s="46">
        <v>10252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1290231</v>
      </c>
      <c r="O22" s="47">
        <f t="shared" si="1"/>
        <v>95.360753880266074</v>
      </c>
      <c r="P22" s="9"/>
    </row>
    <row r="23" spans="1:16" ht="15.75">
      <c r="A23" s="28" t="s">
        <v>36</v>
      </c>
      <c r="B23" s="29"/>
      <c r="C23" s="30"/>
      <c r="D23" s="31">
        <f t="shared" ref="D23:M23" si="7">SUM(D24:D24)</f>
        <v>0</v>
      </c>
      <c r="E23" s="31">
        <f t="shared" si="7"/>
        <v>17400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17400</v>
      </c>
      <c r="O23" s="43">
        <f t="shared" si="1"/>
        <v>1.2860310421286032</v>
      </c>
      <c r="P23" s="10"/>
    </row>
    <row r="24" spans="1:16">
      <c r="A24" s="13"/>
      <c r="B24" s="45">
        <v>559</v>
      </c>
      <c r="C24" s="21" t="s">
        <v>37</v>
      </c>
      <c r="D24" s="46">
        <v>0</v>
      </c>
      <c r="E24" s="46">
        <v>17400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17400</v>
      </c>
      <c r="O24" s="47">
        <f t="shared" si="1"/>
        <v>1.2860310421286032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SUM(D26:D30)</f>
        <v>1461408</v>
      </c>
      <c r="E25" s="31">
        <f t="shared" si="8"/>
        <v>0</v>
      </c>
      <c r="F25" s="31">
        <f t="shared" si="8"/>
        <v>0</v>
      </c>
      <c r="G25" s="31">
        <f t="shared" si="8"/>
        <v>393541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8314</v>
      </c>
      <c r="M25" s="31">
        <f t="shared" si="8"/>
        <v>0</v>
      </c>
      <c r="N25" s="31">
        <f t="shared" si="4"/>
        <v>1863263</v>
      </c>
      <c r="O25" s="43">
        <f t="shared" si="1"/>
        <v>137.71345158906135</v>
      </c>
      <c r="P25" s="9"/>
    </row>
    <row r="26" spans="1:16">
      <c r="A26" s="12"/>
      <c r="B26" s="44">
        <v>572</v>
      </c>
      <c r="C26" s="20" t="s">
        <v>39</v>
      </c>
      <c r="D26" s="46">
        <v>1068048</v>
      </c>
      <c r="E26" s="46">
        <v>0</v>
      </c>
      <c r="F26" s="46">
        <v>0</v>
      </c>
      <c r="G26" s="46">
        <v>393541</v>
      </c>
      <c r="H26" s="46">
        <v>0</v>
      </c>
      <c r="I26" s="46">
        <v>0</v>
      </c>
      <c r="J26" s="46">
        <v>0</v>
      </c>
      <c r="K26" s="46">
        <v>0</v>
      </c>
      <c r="L26" s="46">
        <v>8314</v>
      </c>
      <c r="M26" s="46">
        <v>0</v>
      </c>
      <c r="N26" s="46">
        <f t="shared" si="4"/>
        <v>1469903</v>
      </c>
      <c r="O26" s="47">
        <f t="shared" si="1"/>
        <v>108.64028085735403</v>
      </c>
      <c r="P26" s="9"/>
    </row>
    <row r="27" spans="1:16">
      <c r="A27" s="12"/>
      <c r="B27" s="44">
        <v>573</v>
      </c>
      <c r="C27" s="20" t="s">
        <v>40</v>
      </c>
      <c r="D27" s="46">
        <v>58901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58901</v>
      </c>
      <c r="O27" s="47">
        <f t="shared" si="1"/>
        <v>4.3533628972653364</v>
      </c>
      <c r="P27" s="9"/>
    </row>
    <row r="28" spans="1:16">
      <c r="A28" s="12"/>
      <c r="B28" s="44">
        <v>574</v>
      </c>
      <c r="C28" s="20" t="s">
        <v>41</v>
      </c>
      <c r="D28" s="46">
        <v>29390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29390</v>
      </c>
      <c r="O28" s="47">
        <f t="shared" si="1"/>
        <v>2.1722099039172211</v>
      </c>
      <c r="P28" s="9"/>
    </row>
    <row r="29" spans="1:16">
      <c r="A29" s="12"/>
      <c r="B29" s="44">
        <v>575</v>
      </c>
      <c r="C29" s="20" t="s">
        <v>42</v>
      </c>
      <c r="D29" s="46">
        <v>42388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42388</v>
      </c>
      <c r="O29" s="47">
        <f t="shared" si="1"/>
        <v>3.1328898743532889</v>
      </c>
      <c r="P29" s="9"/>
    </row>
    <row r="30" spans="1:16">
      <c r="A30" s="12"/>
      <c r="B30" s="44">
        <v>579</v>
      </c>
      <c r="C30" s="20" t="s">
        <v>43</v>
      </c>
      <c r="D30" s="46">
        <v>262681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262681</v>
      </c>
      <c r="O30" s="47">
        <f t="shared" si="1"/>
        <v>19.41470805617147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SUM(D32:D32)</f>
        <v>922854</v>
      </c>
      <c r="E31" s="31">
        <f t="shared" si="9"/>
        <v>1881841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1636180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4440875</v>
      </c>
      <c r="O31" s="43">
        <f t="shared" si="1"/>
        <v>328.22431633407245</v>
      </c>
      <c r="P31" s="9"/>
    </row>
    <row r="32" spans="1:16" ht="15.75" thickBot="1">
      <c r="A32" s="12"/>
      <c r="B32" s="44">
        <v>581</v>
      </c>
      <c r="C32" s="20" t="s">
        <v>44</v>
      </c>
      <c r="D32" s="46">
        <v>922854</v>
      </c>
      <c r="E32" s="46">
        <v>1881841</v>
      </c>
      <c r="F32" s="46">
        <v>0</v>
      </c>
      <c r="G32" s="46">
        <v>0</v>
      </c>
      <c r="H32" s="46">
        <v>0</v>
      </c>
      <c r="I32" s="46">
        <v>1636180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4440875</v>
      </c>
      <c r="O32" s="47">
        <f t="shared" si="1"/>
        <v>328.22431633407245</v>
      </c>
      <c r="P32" s="9"/>
    </row>
    <row r="33" spans="1:119" ht="16.5" thickBot="1">
      <c r="A33" s="14" t="s">
        <v>10</v>
      </c>
      <c r="B33" s="23"/>
      <c r="C33" s="22"/>
      <c r="D33" s="15">
        <f>SUM(D5,D13,D16,D21,D23,D25,D31)</f>
        <v>12234214</v>
      </c>
      <c r="E33" s="15">
        <f t="shared" ref="E33:M33" si="10">SUM(E5,E13,E16,E21,E23,E25,E31)</f>
        <v>4151525</v>
      </c>
      <c r="F33" s="15">
        <f t="shared" si="10"/>
        <v>0</v>
      </c>
      <c r="G33" s="15">
        <f t="shared" si="10"/>
        <v>403793</v>
      </c>
      <c r="H33" s="15">
        <f t="shared" si="10"/>
        <v>0</v>
      </c>
      <c r="I33" s="15">
        <f t="shared" si="10"/>
        <v>6680830</v>
      </c>
      <c r="J33" s="15">
        <f t="shared" si="10"/>
        <v>172896</v>
      </c>
      <c r="K33" s="15">
        <f t="shared" si="10"/>
        <v>0</v>
      </c>
      <c r="L33" s="15">
        <f t="shared" si="10"/>
        <v>26224</v>
      </c>
      <c r="M33" s="15">
        <f t="shared" si="10"/>
        <v>0</v>
      </c>
      <c r="N33" s="15">
        <f t="shared" si="4"/>
        <v>23669482</v>
      </c>
      <c r="O33" s="37">
        <f t="shared" si="1"/>
        <v>1749.4073909830008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46</v>
      </c>
      <c r="M35" s="93"/>
      <c r="N35" s="93"/>
      <c r="O35" s="41">
        <v>13530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thickBot="1">
      <c r="A37" s="97" t="s">
        <v>50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A37:O37"/>
    <mergeCell ref="A36:O36"/>
    <mergeCell ref="L35:N3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3198553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695389</v>
      </c>
      <c r="N5" s="27">
        <f>SUM(D5:M5)</f>
        <v>3893942</v>
      </c>
      <c r="O5" s="32">
        <f t="shared" ref="O5:O31" si="1">(N5/O$33)</f>
        <v>282.88717762440973</v>
      </c>
      <c r="P5" s="6"/>
    </row>
    <row r="6" spans="1:133">
      <c r="A6" s="12"/>
      <c r="B6" s="44">
        <v>511</v>
      </c>
      <c r="C6" s="20" t="s">
        <v>19</v>
      </c>
      <c r="D6" s="46">
        <v>186370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186370</v>
      </c>
      <c r="O6" s="47">
        <f t="shared" si="1"/>
        <v>13.539411551035235</v>
      </c>
      <c r="P6" s="9"/>
    </row>
    <row r="7" spans="1:133">
      <c r="A7" s="12"/>
      <c r="B7" s="44">
        <v>512</v>
      </c>
      <c r="C7" s="20" t="s">
        <v>20</v>
      </c>
      <c r="D7" s="46">
        <v>741893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741893</v>
      </c>
      <c r="O7" s="47">
        <f t="shared" si="1"/>
        <v>53.897057755176171</v>
      </c>
      <c r="P7" s="9"/>
    </row>
    <row r="8" spans="1:133">
      <c r="A8" s="12"/>
      <c r="B8" s="44">
        <v>513</v>
      </c>
      <c r="C8" s="20" t="s">
        <v>21</v>
      </c>
      <c r="D8" s="46">
        <v>700783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700783</v>
      </c>
      <c r="O8" s="47">
        <f t="shared" si="1"/>
        <v>50.91049763893934</v>
      </c>
      <c r="P8" s="9"/>
    </row>
    <row r="9" spans="1:133">
      <c r="A9" s="12"/>
      <c r="B9" s="44">
        <v>514</v>
      </c>
      <c r="C9" s="20" t="s">
        <v>22</v>
      </c>
      <c r="D9" s="46">
        <v>190361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190361</v>
      </c>
      <c r="O9" s="47">
        <f t="shared" si="1"/>
        <v>13.829349800217944</v>
      </c>
      <c r="P9" s="9"/>
    </row>
    <row r="10" spans="1:133">
      <c r="A10" s="12"/>
      <c r="B10" s="44">
        <v>515</v>
      </c>
      <c r="C10" s="20" t="s">
        <v>23</v>
      </c>
      <c r="D10" s="46">
        <v>894387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695389</v>
      </c>
      <c r="N10" s="46">
        <f t="shared" si="2"/>
        <v>1589776</v>
      </c>
      <c r="O10" s="47">
        <f t="shared" si="1"/>
        <v>115.49407918634218</v>
      </c>
      <c r="P10" s="9"/>
    </row>
    <row r="11" spans="1:133">
      <c r="A11" s="12"/>
      <c r="B11" s="44">
        <v>517</v>
      </c>
      <c r="C11" s="20" t="s">
        <v>24</v>
      </c>
      <c r="D11" s="46">
        <v>391033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391033</v>
      </c>
      <c r="O11" s="47">
        <f t="shared" si="1"/>
        <v>28.407773338176536</v>
      </c>
      <c r="P11" s="9"/>
    </row>
    <row r="12" spans="1:133">
      <c r="A12" s="12"/>
      <c r="B12" s="44">
        <v>519</v>
      </c>
      <c r="C12" s="20" t="s">
        <v>25</v>
      </c>
      <c r="D12" s="46">
        <v>93726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93726</v>
      </c>
      <c r="O12" s="47">
        <f t="shared" si="1"/>
        <v>6.809008354522339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4522334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4522334</v>
      </c>
      <c r="O13" s="43">
        <f t="shared" si="1"/>
        <v>328.53861242281147</v>
      </c>
      <c r="P13" s="10"/>
    </row>
    <row r="14" spans="1:133">
      <c r="A14" s="12"/>
      <c r="B14" s="44">
        <v>521</v>
      </c>
      <c r="C14" s="20" t="s">
        <v>27</v>
      </c>
      <c r="D14" s="46">
        <v>2940921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2940921</v>
      </c>
      <c r="O14" s="47">
        <f t="shared" si="1"/>
        <v>213.65208863058481</v>
      </c>
      <c r="P14" s="9"/>
    </row>
    <row r="15" spans="1:133">
      <c r="A15" s="12"/>
      <c r="B15" s="44">
        <v>522</v>
      </c>
      <c r="C15" s="20" t="s">
        <v>28</v>
      </c>
      <c r="D15" s="46">
        <v>1581413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1581413</v>
      </c>
      <c r="O15" s="47">
        <f t="shared" si="1"/>
        <v>114.88652379222667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SUM(D17:D20)</f>
        <v>1302793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5120455</v>
      </c>
      <c r="J16" s="31">
        <f t="shared" si="5"/>
        <v>152774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6576022</v>
      </c>
      <c r="O16" s="43">
        <f t="shared" si="1"/>
        <v>477.7349800217944</v>
      </c>
      <c r="P16" s="10"/>
    </row>
    <row r="17" spans="1:119">
      <c r="A17" s="12"/>
      <c r="B17" s="44">
        <v>534</v>
      </c>
      <c r="C17" s="20" t="s">
        <v>30</v>
      </c>
      <c r="D17" s="46">
        <v>1302793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1302793</v>
      </c>
      <c r="O17" s="47">
        <f t="shared" si="1"/>
        <v>94.645332364693061</v>
      </c>
      <c r="P17" s="9"/>
    </row>
    <row r="18" spans="1:119">
      <c r="A18" s="12"/>
      <c r="B18" s="44">
        <v>536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4502728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4502728</v>
      </c>
      <c r="O18" s="47">
        <f t="shared" si="1"/>
        <v>327.11427533599709</v>
      </c>
      <c r="P18" s="9"/>
    </row>
    <row r="19" spans="1:119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313494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313494</v>
      </c>
      <c r="O19" s="47">
        <f t="shared" si="1"/>
        <v>22.774718488921177</v>
      </c>
      <c r="P19" s="9"/>
    </row>
    <row r="20" spans="1:119">
      <c r="A20" s="12"/>
      <c r="B20" s="44">
        <v>539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304233</v>
      </c>
      <c r="J20" s="46">
        <v>152774</v>
      </c>
      <c r="K20" s="46">
        <v>0</v>
      </c>
      <c r="L20" s="46">
        <v>0</v>
      </c>
      <c r="M20" s="46">
        <v>0</v>
      </c>
      <c r="N20" s="46">
        <f t="shared" si="4"/>
        <v>457007</v>
      </c>
      <c r="O20" s="47">
        <f t="shared" si="1"/>
        <v>33.200653832183072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305652</v>
      </c>
      <c r="E21" s="31">
        <f t="shared" si="6"/>
        <v>1258860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1564512</v>
      </c>
      <c r="O21" s="43">
        <f t="shared" si="1"/>
        <v>113.6586996004359</v>
      </c>
      <c r="P21" s="10"/>
    </row>
    <row r="22" spans="1:119">
      <c r="A22" s="12"/>
      <c r="B22" s="44">
        <v>541</v>
      </c>
      <c r="C22" s="20" t="s">
        <v>35</v>
      </c>
      <c r="D22" s="46">
        <v>305652</v>
      </c>
      <c r="E22" s="46">
        <v>1258860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1564512</v>
      </c>
      <c r="O22" s="47">
        <f t="shared" si="1"/>
        <v>113.6586996004359</v>
      </c>
      <c r="P22" s="9"/>
    </row>
    <row r="23" spans="1:119" ht="15.75">
      <c r="A23" s="28" t="s">
        <v>38</v>
      </c>
      <c r="B23" s="29"/>
      <c r="C23" s="30"/>
      <c r="D23" s="31">
        <f t="shared" ref="D23:M23" si="7">SUM(D24:D28)</f>
        <v>1426256</v>
      </c>
      <c r="E23" s="31">
        <f t="shared" si="7"/>
        <v>0</v>
      </c>
      <c r="F23" s="31">
        <f t="shared" si="7"/>
        <v>0</v>
      </c>
      <c r="G23" s="31">
        <f t="shared" si="7"/>
        <v>227634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811</v>
      </c>
      <c r="M23" s="31">
        <f t="shared" si="7"/>
        <v>0</v>
      </c>
      <c r="N23" s="31">
        <f t="shared" si="4"/>
        <v>1654701</v>
      </c>
      <c r="O23" s="43">
        <f t="shared" si="1"/>
        <v>120.21075190701053</v>
      </c>
      <c r="P23" s="9"/>
    </row>
    <row r="24" spans="1:119">
      <c r="A24" s="12"/>
      <c r="B24" s="44">
        <v>572</v>
      </c>
      <c r="C24" s="20" t="s">
        <v>39</v>
      </c>
      <c r="D24" s="46">
        <v>1031799</v>
      </c>
      <c r="E24" s="46">
        <v>0</v>
      </c>
      <c r="F24" s="46">
        <v>0</v>
      </c>
      <c r="G24" s="46">
        <v>227634</v>
      </c>
      <c r="H24" s="46">
        <v>0</v>
      </c>
      <c r="I24" s="46">
        <v>0</v>
      </c>
      <c r="J24" s="46">
        <v>0</v>
      </c>
      <c r="K24" s="46">
        <v>0</v>
      </c>
      <c r="L24" s="46">
        <v>811</v>
      </c>
      <c r="M24" s="46">
        <v>0</v>
      </c>
      <c r="N24" s="46">
        <f t="shared" si="4"/>
        <v>1260244</v>
      </c>
      <c r="O24" s="47">
        <f t="shared" si="1"/>
        <v>91.554231747184886</v>
      </c>
      <c r="P24" s="9"/>
    </row>
    <row r="25" spans="1:119">
      <c r="A25" s="12"/>
      <c r="B25" s="44">
        <v>573</v>
      </c>
      <c r="C25" s="20" t="s">
        <v>40</v>
      </c>
      <c r="D25" s="46">
        <v>48836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48836</v>
      </c>
      <c r="O25" s="47">
        <f t="shared" si="1"/>
        <v>3.5478387213948421</v>
      </c>
      <c r="P25" s="9"/>
    </row>
    <row r="26" spans="1:119">
      <c r="A26" s="12"/>
      <c r="B26" s="44">
        <v>574</v>
      </c>
      <c r="C26" s="20" t="s">
        <v>41</v>
      </c>
      <c r="D26" s="46">
        <v>32825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32825</v>
      </c>
      <c r="O26" s="47">
        <f t="shared" si="1"/>
        <v>2.3846712677079549</v>
      </c>
      <c r="P26" s="9"/>
    </row>
    <row r="27" spans="1:119">
      <c r="A27" s="12"/>
      <c r="B27" s="44">
        <v>575</v>
      </c>
      <c r="C27" s="20" t="s">
        <v>42</v>
      </c>
      <c r="D27" s="46">
        <v>104899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104899</v>
      </c>
      <c r="O27" s="47">
        <f t="shared" si="1"/>
        <v>7.6207046857973122</v>
      </c>
      <c r="P27" s="9"/>
    </row>
    <row r="28" spans="1:119">
      <c r="A28" s="12"/>
      <c r="B28" s="44">
        <v>579</v>
      </c>
      <c r="C28" s="20" t="s">
        <v>43</v>
      </c>
      <c r="D28" s="46">
        <v>207897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207897</v>
      </c>
      <c r="O28" s="47">
        <f t="shared" si="1"/>
        <v>15.103305484925535</v>
      </c>
      <c r="P28" s="9"/>
    </row>
    <row r="29" spans="1:119" ht="15.75">
      <c r="A29" s="28" t="s">
        <v>45</v>
      </c>
      <c r="B29" s="29"/>
      <c r="C29" s="30"/>
      <c r="D29" s="31">
        <f t="shared" ref="D29:M29" si="8">SUM(D30:D30)</f>
        <v>959061</v>
      </c>
      <c r="E29" s="31">
        <f t="shared" si="8"/>
        <v>278047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1448023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1733528</v>
      </c>
      <c r="N29" s="31">
        <f t="shared" si="4"/>
        <v>4418659</v>
      </c>
      <c r="O29" s="43">
        <f t="shared" si="1"/>
        <v>321.0068289139121</v>
      </c>
      <c r="P29" s="9"/>
    </row>
    <row r="30" spans="1:119" ht="15.75" thickBot="1">
      <c r="A30" s="12"/>
      <c r="B30" s="44">
        <v>581</v>
      </c>
      <c r="C30" s="20" t="s">
        <v>44</v>
      </c>
      <c r="D30" s="46">
        <v>959061</v>
      </c>
      <c r="E30" s="46">
        <v>278047</v>
      </c>
      <c r="F30" s="46">
        <v>0</v>
      </c>
      <c r="G30" s="46">
        <v>0</v>
      </c>
      <c r="H30" s="46">
        <v>0</v>
      </c>
      <c r="I30" s="46">
        <v>1448023</v>
      </c>
      <c r="J30" s="46">
        <v>0</v>
      </c>
      <c r="K30" s="46">
        <v>0</v>
      </c>
      <c r="L30" s="46">
        <v>0</v>
      </c>
      <c r="M30" s="46">
        <v>1733528</v>
      </c>
      <c r="N30" s="46">
        <f t="shared" si="4"/>
        <v>4418659</v>
      </c>
      <c r="O30" s="47">
        <f t="shared" si="1"/>
        <v>321.0068289139121</v>
      </c>
      <c r="P30" s="9"/>
    </row>
    <row r="31" spans="1:119" ht="16.5" thickBot="1">
      <c r="A31" s="14" t="s">
        <v>10</v>
      </c>
      <c r="B31" s="23"/>
      <c r="C31" s="22"/>
      <c r="D31" s="15">
        <f>SUM(D5,D13,D16,D21,D23,D29)</f>
        <v>11714649</v>
      </c>
      <c r="E31" s="15">
        <f t="shared" ref="E31:M31" si="9">SUM(E5,E13,E16,E21,E23,E29)</f>
        <v>1536907</v>
      </c>
      <c r="F31" s="15">
        <f t="shared" si="9"/>
        <v>0</v>
      </c>
      <c r="G31" s="15">
        <f t="shared" si="9"/>
        <v>227634</v>
      </c>
      <c r="H31" s="15">
        <f t="shared" si="9"/>
        <v>0</v>
      </c>
      <c r="I31" s="15">
        <f t="shared" si="9"/>
        <v>6568478</v>
      </c>
      <c r="J31" s="15">
        <f t="shared" si="9"/>
        <v>152774</v>
      </c>
      <c r="K31" s="15">
        <f t="shared" si="9"/>
        <v>0</v>
      </c>
      <c r="L31" s="15">
        <f t="shared" si="9"/>
        <v>811</v>
      </c>
      <c r="M31" s="15">
        <f t="shared" si="9"/>
        <v>2428917</v>
      </c>
      <c r="N31" s="15">
        <f t="shared" si="4"/>
        <v>22630170</v>
      </c>
      <c r="O31" s="37">
        <f t="shared" si="1"/>
        <v>1644.0370504903742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60</v>
      </c>
      <c r="M33" s="93"/>
      <c r="N33" s="93"/>
      <c r="O33" s="41">
        <v>13765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4726274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189744</v>
      </c>
      <c r="K5" s="26">
        <f t="shared" si="0"/>
        <v>0</v>
      </c>
      <c r="L5" s="26">
        <f t="shared" si="0"/>
        <v>0</v>
      </c>
      <c r="M5" s="26">
        <f t="shared" si="0"/>
        <v>2608178</v>
      </c>
      <c r="N5" s="27">
        <f>SUM(D5:M5)</f>
        <v>7524196</v>
      </c>
      <c r="O5" s="32">
        <f t="shared" ref="O5:O31" si="1">(N5/O$33)</f>
        <v>555.41418764302057</v>
      </c>
      <c r="P5" s="6"/>
    </row>
    <row r="6" spans="1:133">
      <c r="A6" s="12"/>
      <c r="B6" s="44">
        <v>511</v>
      </c>
      <c r="C6" s="20" t="s">
        <v>19</v>
      </c>
      <c r="D6" s="46">
        <v>170402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170402</v>
      </c>
      <c r="O6" s="47">
        <f t="shared" si="1"/>
        <v>12.578578283014689</v>
      </c>
      <c r="P6" s="9"/>
    </row>
    <row r="7" spans="1:133">
      <c r="A7" s="12"/>
      <c r="B7" s="44">
        <v>512</v>
      </c>
      <c r="C7" s="20" t="s">
        <v>20</v>
      </c>
      <c r="D7" s="46">
        <v>654931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654931</v>
      </c>
      <c r="O7" s="47">
        <f t="shared" si="1"/>
        <v>48.345094854949437</v>
      </c>
      <c r="P7" s="9"/>
    </row>
    <row r="8" spans="1:133">
      <c r="A8" s="12"/>
      <c r="B8" s="44">
        <v>513</v>
      </c>
      <c r="C8" s="20" t="s">
        <v>21</v>
      </c>
      <c r="D8" s="46">
        <v>825310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825310</v>
      </c>
      <c r="O8" s="47">
        <f t="shared" si="1"/>
        <v>60.921975345094857</v>
      </c>
      <c r="P8" s="9"/>
    </row>
    <row r="9" spans="1:133">
      <c r="A9" s="12"/>
      <c r="B9" s="44">
        <v>514</v>
      </c>
      <c r="C9" s="20" t="s">
        <v>22</v>
      </c>
      <c r="D9" s="46">
        <v>105913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105913</v>
      </c>
      <c r="O9" s="47">
        <f t="shared" si="1"/>
        <v>7.8181885288255701</v>
      </c>
      <c r="P9" s="9"/>
    </row>
    <row r="10" spans="1:133">
      <c r="A10" s="12"/>
      <c r="B10" s="44">
        <v>515</v>
      </c>
      <c r="C10" s="20" t="s">
        <v>23</v>
      </c>
      <c r="D10" s="46">
        <v>870165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2608178</v>
      </c>
      <c r="N10" s="46">
        <f t="shared" si="2"/>
        <v>3478343</v>
      </c>
      <c r="O10" s="47">
        <f t="shared" si="1"/>
        <v>256.76112792500186</v>
      </c>
      <c r="P10" s="9"/>
    </row>
    <row r="11" spans="1:133">
      <c r="A11" s="12"/>
      <c r="B11" s="44">
        <v>517</v>
      </c>
      <c r="C11" s="20" t="s">
        <v>24</v>
      </c>
      <c r="D11" s="46">
        <v>1990312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1990312</v>
      </c>
      <c r="O11" s="47">
        <f t="shared" si="1"/>
        <v>146.91902266184394</v>
      </c>
      <c r="P11" s="9"/>
    </row>
    <row r="12" spans="1:133">
      <c r="A12" s="12"/>
      <c r="B12" s="44">
        <v>519</v>
      </c>
      <c r="C12" s="20" t="s">
        <v>25</v>
      </c>
      <c r="D12" s="46">
        <v>109241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189744</v>
      </c>
      <c r="K12" s="46">
        <v>0</v>
      </c>
      <c r="L12" s="46">
        <v>0</v>
      </c>
      <c r="M12" s="46">
        <v>0</v>
      </c>
      <c r="N12" s="46">
        <f t="shared" si="2"/>
        <v>298985</v>
      </c>
      <c r="O12" s="47">
        <f t="shared" si="1"/>
        <v>22.07020004429025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4907874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4907874</v>
      </c>
      <c r="O13" s="43">
        <f t="shared" si="1"/>
        <v>362.28493393371224</v>
      </c>
      <c r="P13" s="10"/>
    </row>
    <row r="14" spans="1:133">
      <c r="A14" s="12"/>
      <c r="B14" s="44">
        <v>521</v>
      </c>
      <c r="C14" s="20" t="s">
        <v>27</v>
      </c>
      <c r="D14" s="46">
        <v>2992083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2992083</v>
      </c>
      <c r="O14" s="47">
        <f t="shared" si="1"/>
        <v>220.8668339853842</v>
      </c>
      <c r="P14" s="9"/>
    </row>
    <row r="15" spans="1:133">
      <c r="A15" s="12"/>
      <c r="B15" s="44">
        <v>522</v>
      </c>
      <c r="C15" s="20" t="s">
        <v>28</v>
      </c>
      <c r="D15" s="46">
        <v>1915791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1915791</v>
      </c>
      <c r="O15" s="47">
        <f t="shared" si="1"/>
        <v>141.41809994832803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SUM(D17:D20)</f>
        <v>1142675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4770386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5913061</v>
      </c>
      <c r="O16" s="43">
        <f t="shared" si="1"/>
        <v>436.48490440687976</v>
      </c>
      <c r="P16" s="10"/>
    </row>
    <row r="17" spans="1:119">
      <c r="A17" s="12"/>
      <c r="B17" s="44">
        <v>534</v>
      </c>
      <c r="C17" s="20" t="s">
        <v>30</v>
      </c>
      <c r="D17" s="46">
        <v>1142675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1142675</v>
      </c>
      <c r="O17" s="47">
        <f t="shared" si="1"/>
        <v>84.348933343175617</v>
      </c>
      <c r="P17" s="9"/>
    </row>
    <row r="18" spans="1:119">
      <c r="A18" s="12"/>
      <c r="B18" s="44">
        <v>536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3945635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3945635</v>
      </c>
      <c r="O18" s="47">
        <f t="shared" si="1"/>
        <v>291.25525946704067</v>
      </c>
      <c r="P18" s="9"/>
    </row>
    <row r="19" spans="1:119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540996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540996</v>
      </c>
      <c r="O19" s="47">
        <f t="shared" si="1"/>
        <v>39.934745700155013</v>
      </c>
      <c r="P19" s="9"/>
    </row>
    <row r="20" spans="1:119">
      <c r="A20" s="12"/>
      <c r="B20" s="44">
        <v>539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283755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283755</v>
      </c>
      <c r="O20" s="47">
        <f t="shared" si="1"/>
        <v>20.945965896508451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359902</v>
      </c>
      <c r="E21" s="31">
        <f t="shared" si="6"/>
        <v>1055375</v>
      </c>
      <c r="F21" s="31">
        <f t="shared" si="6"/>
        <v>0</v>
      </c>
      <c r="G21" s="31">
        <f t="shared" si="6"/>
        <v>4709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1419986</v>
      </c>
      <c r="O21" s="43">
        <f t="shared" si="1"/>
        <v>104.81922196796339</v>
      </c>
      <c r="P21" s="10"/>
    </row>
    <row r="22" spans="1:119">
      <c r="A22" s="12"/>
      <c r="B22" s="44">
        <v>541</v>
      </c>
      <c r="C22" s="20" t="s">
        <v>35</v>
      </c>
      <c r="D22" s="46">
        <v>359902</v>
      </c>
      <c r="E22" s="46">
        <v>1055375</v>
      </c>
      <c r="F22" s="46">
        <v>0</v>
      </c>
      <c r="G22" s="46">
        <v>4709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1419986</v>
      </c>
      <c r="O22" s="47">
        <f t="shared" si="1"/>
        <v>104.81922196796339</v>
      </c>
      <c r="P22" s="9"/>
    </row>
    <row r="23" spans="1:119" ht="15.75">
      <c r="A23" s="28" t="s">
        <v>38</v>
      </c>
      <c r="B23" s="29"/>
      <c r="C23" s="30"/>
      <c r="D23" s="31">
        <f t="shared" ref="D23:M23" si="7">SUM(D24:D28)</f>
        <v>1464861</v>
      </c>
      <c r="E23" s="31">
        <f t="shared" si="7"/>
        <v>0</v>
      </c>
      <c r="F23" s="31">
        <f t="shared" si="7"/>
        <v>0</v>
      </c>
      <c r="G23" s="31">
        <f t="shared" si="7"/>
        <v>292467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1757328</v>
      </c>
      <c r="O23" s="43">
        <f t="shared" si="1"/>
        <v>129.72082379862701</v>
      </c>
      <c r="P23" s="9"/>
    </row>
    <row r="24" spans="1:119">
      <c r="A24" s="12"/>
      <c r="B24" s="44">
        <v>572</v>
      </c>
      <c r="C24" s="20" t="s">
        <v>39</v>
      </c>
      <c r="D24" s="46">
        <v>1051032</v>
      </c>
      <c r="E24" s="46">
        <v>0</v>
      </c>
      <c r="F24" s="46">
        <v>0</v>
      </c>
      <c r="G24" s="46">
        <v>292467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1343499</v>
      </c>
      <c r="O24" s="47">
        <f t="shared" si="1"/>
        <v>99.173174872665541</v>
      </c>
      <c r="P24" s="9"/>
    </row>
    <row r="25" spans="1:119">
      <c r="A25" s="12"/>
      <c r="B25" s="44">
        <v>573</v>
      </c>
      <c r="C25" s="20" t="s">
        <v>40</v>
      </c>
      <c r="D25" s="46">
        <v>71176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71176</v>
      </c>
      <c r="O25" s="47">
        <f t="shared" si="1"/>
        <v>5.2540045766590389</v>
      </c>
      <c r="P25" s="9"/>
    </row>
    <row r="26" spans="1:119">
      <c r="A26" s="12"/>
      <c r="B26" s="44">
        <v>574</v>
      </c>
      <c r="C26" s="20" t="s">
        <v>41</v>
      </c>
      <c r="D26" s="46">
        <v>37381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37381</v>
      </c>
      <c r="O26" s="47">
        <f t="shared" si="1"/>
        <v>2.7593563150513027</v>
      </c>
      <c r="P26" s="9"/>
    </row>
    <row r="27" spans="1:119">
      <c r="A27" s="12"/>
      <c r="B27" s="44">
        <v>575</v>
      </c>
      <c r="C27" s="20" t="s">
        <v>42</v>
      </c>
      <c r="D27" s="46">
        <v>39204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39204</v>
      </c>
      <c r="O27" s="47">
        <f t="shared" si="1"/>
        <v>2.8939248542112646</v>
      </c>
      <c r="P27" s="9"/>
    </row>
    <row r="28" spans="1:119">
      <c r="A28" s="12"/>
      <c r="B28" s="44">
        <v>579</v>
      </c>
      <c r="C28" s="20" t="s">
        <v>43</v>
      </c>
      <c r="D28" s="46">
        <v>266068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266068</v>
      </c>
      <c r="O28" s="47">
        <f t="shared" si="1"/>
        <v>19.640363180039863</v>
      </c>
      <c r="P28" s="9"/>
    </row>
    <row r="29" spans="1:119" ht="15.75">
      <c r="A29" s="28" t="s">
        <v>45</v>
      </c>
      <c r="B29" s="29"/>
      <c r="C29" s="30"/>
      <c r="D29" s="31">
        <f t="shared" ref="D29:M29" si="8">SUM(D30:D30)</f>
        <v>2786134</v>
      </c>
      <c r="E29" s="31">
        <f t="shared" si="8"/>
        <v>237355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1389422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1289903</v>
      </c>
      <c r="N29" s="31">
        <f t="shared" si="4"/>
        <v>5702814</v>
      </c>
      <c r="O29" s="43">
        <f t="shared" si="1"/>
        <v>420.96508452055804</v>
      </c>
      <c r="P29" s="9"/>
    </row>
    <row r="30" spans="1:119" ht="15.75" thickBot="1">
      <c r="A30" s="12"/>
      <c r="B30" s="44">
        <v>581</v>
      </c>
      <c r="C30" s="20" t="s">
        <v>44</v>
      </c>
      <c r="D30" s="46">
        <v>2786134</v>
      </c>
      <c r="E30" s="46">
        <v>237355</v>
      </c>
      <c r="F30" s="46">
        <v>0</v>
      </c>
      <c r="G30" s="46">
        <v>0</v>
      </c>
      <c r="H30" s="46">
        <v>0</v>
      </c>
      <c r="I30" s="46">
        <v>1389422</v>
      </c>
      <c r="J30" s="46">
        <v>0</v>
      </c>
      <c r="K30" s="46">
        <v>0</v>
      </c>
      <c r="L30" s="46">
        <v>0</v>
      </c>
      <c r="M30" s="46">
        <v>1289903</v>
      </c>
      <c r="N30" s="46">
        <f t="shared" si="4"/>
        <v>5702814</v>
      </c>
      <c r="O30" s="47">
        <f t="shared" si="1"/>
        <v>420.96508452055804</v>
      </c>
      <c r="P30" s="9"/>
    </row>
    <row r="31" spans="1:119" ht="16.5" thickBot="1">
      <c r="A31" s="14" t="s">
        <v>10</v>
      </c>
      <c r="B31" s="23"/>
      <c r="C31" s="22"/>
      <c r="D31" s="15">
        <f>SUM(D5,D13,D16,D21,D23,D29)</f>
        <v>15387720</v>
      </c>
      <c r="E31" s="15">
        <f t="shared" ref="E31:M31" si="9">SUM(E5,E13,E16,E21,E23,E29)</f>
        <v>1292730</v>
      </c>
      <c r="F31" s="15">
        <f t="shared" si="9"/>
        <v>0</v>
      </c>
      <c r="G31" s="15">
        <f t="shared" si="9"/>
        <v>297176</v>
      </c>
      <c r="H31" s="15">
        <f t="shared" si="9"/>
        <v>0</v>
      </c>
      <c r="I31" s="15">
        <f t="shared" si="9"/>
        <v>6159808</v>
      </c>
      <c r="J31" s="15">
        <f t="shared" si="9"/>
        <v>189744</v>
      </c>
      <c r="K31" s="15">
        <f t="shared" si="9"/>
        <v>0</v>
      </c>
      <c r="L31" s="15">
        <f t="shared" si="9"/>
        <v>0</v>
      </c>
      <c r="M31" s="15">
        <f t="shared" si="9"/>
        <v>3898081</v>
      </c>
      <c r="N31" s="15">
        <f t="shared" si="4"/>
        <v>27225259</v>
      </c>
      <c r="O31" s="37">
        <f t="shared" si="1"/>
        <v>2009.689156270761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75</v>
      </c>
      <c r="M33" s="93"/>
      <c r="N33" s="93"/>
      <c r="O33" s="41">
        <v>13547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92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93</v>
      </c>
      <c r="N4" s="34" t="s">
        <v>5</v>
      </c>
      <c r="O4" s="34" t="s">
        <v>94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2826804</v>
      </c>
      <c r="E5" s="26">
        <f t="shared" si="0"/>
        <v>1991065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166729</v>
      </c>
      <c r="J5" s="26">
        <f t="shared" si="0"/>
        <v>171566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5156164</v>
      </c>
      <c r="P5" s="32">
        <f t="shared" ref="P5:P33" si="1">(O5/P$35)</f>
        <v>385.88265229756024</v>
      </c>
      <c r="Q5" s="6"/>
    </row>
    <row r="6" spans="1:134">
      <c r="A6" s="12"/>
      <c r="B6" s="44">
        <v>511</v>
      </c>
      <c r="C6" s="20" t="s">
        <v>19</v>
      </c>
      <c r="D6" s="46">
        <v>117672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117672</v>
      </c>
      <c r="P6" s="47">
        <f t="shared" si="1"/>
        <v>8.8064660978895368</v>
      </c>
      <c r="Q6" s="9"/>
    </row>
    <row r="7" spans="1:134">
      <c r="A7" s="12"/>
      <c r="B7" s="44">
        <v>512</v>
      </c>
      <c r="C7" s="20" t="s">
        <v>20</v>
      </c>
      <c r="D7" s="46">
        <v>367583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367583</v>
      </c>
      <c r="P7" s="47">
        <f t="shared" si="1"/>
        <v>27.509579404280796</v>
      </c>
      <c r="Q7" s="9"/>
    </row>
    <row r="8" spans="1:134">
      <c r="A8" s="12"/>
      <c r="B8" s="44">
        <v>513</v>
      </c>
      <c r="C8" s="20" t="s">
        <v>21</v>
      </c>
      <c r="D8" s="46">
        <v>377533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377533</v>
      </c>
      <c r="P8" s="47">
        <f t="shared" si="1"/>
        <v>28.25422840892082</v>
      </c>
      <c r="Q8" s="9"/>
    </row>
    <row r="9" spans="1:134">
      <c r="A9" s="12"/>
      <c r="B9" s="44">
        <v>514</v>
      </c>
      <c r="C9" s="20" t="s">
        <v>22</v>
      </c>
      <c r="D9" s="46">
        <v>150798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150798</v>
      </c>
      <c r="P9" s="47">
        <f t="shared" si="1"/>
        <v>11.285585990121239</v>
      </c>
      <c r="Q9" s="9"/>
    </row>
    <row r="10" spans="1:134">
      <c r="A10" s="12"/>
      <c r="B10" s="44">
        <v>515</v>
      </c>
      <c r="C10" s="20" t="s">
        <v>23</v>
      </c>
      <c r="D10" s="46">
        <v>439004</v>
      </c>
      <c r="E10" s="46">
        <v>1991065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2430069</v>
      </c>
      <c r="P10" s="47">
        <f t="shared" si="1"/>
        <v>181.86416704086216</v>
      </c>
      <c r="Q10" s="9"/>
    </row>
    <row r="11" spans="1:134">
      <c r="A11" s="12"/>
      <c r="B11" s="44">
        <v>516</v>
      </c>
      <c r="C11" s="20" t="s">
        <v>85</v>
      </c>
      <c r="D11" s="46">
        <v>144292</v>
      </c>
      <c r="E11" s="46">
        <v>0</v>
      </c>
      <c r="F11" s="46">
        <v>0</v>
      </c>
      <c r="G11" s="46">
        <v>0</v>
      </c>
      <c r="H11" s="46">
        <v>0</v>
      </c>
      <c r="I11" s="46">
        <v>116661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260953</v>
      </c>
      <c r="P11" s="47">
        <f t="shared" si="1"/>
        <v>19.529486603801825</v>
      </c>
      <c r="Q11" s="9"/>
    </row>
    <row r="12" spans="1:134">
      <c r="A12" s="12"/>
      <c r="B12" s="44">
        <v>517</v>
      </c>
      <c r="C12" s="20" t="s">
        <v>24</v>
      </c>
      <c r="D12" s="46">
        <v>847007</v>
      </c>
      <c r="E12" s="46">
        <v>0</v>
      </c>
      <c r="F12" s="46">
        <v>0</v>
      </c>
      <c r="G12" s="46">
        <v>0</v>
      </c>
      <c r="H12" s="46">
        <v>0</v>
      </c>
      <c r="I12" s="46">
        <v>50068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897075</v>
      </c>
      <c r="P12" s="47">
        <f t="shared" si="1"/>
        <v>67.13628199371351</v>
      </c>
      <c r="Q12" s="9"/>
    </row>
    <row r="13" spans="1:134">
      <c r="A13" s="12"/>
      <c r="B13" s="44">
        <v>519</v>
      </c>
      <c r="C13" s="20" t="s">
        <v>25</v>
      </c>
      <c r="D13" s="46">
        <v>382915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171566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554481</v>
      </c>
      <c r="P13" s="47">
        <f t="shared" si="1"/>
        <v>41.496856757970363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SUM(D15:D17)</f>
        <v>5777591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5777591</v>
      </c>
      <c r="P14" s="43">
        <f t="shared" si="1"/>
        <v>432.38968717257893</v>
      </c>
      <c r="Q14" s="10"/>
    </row>
    <row r="15" spans="1:134">
      <c r="A15" s="12"/>
      <c r="B15" s="44">
        <v>521</v>
      </c>
      <c r="C15" s="20" t="s">
        <v>27</v>
      </c>
      <c r="D15" s="46">
        <v>3861941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3861941</v>
      </c>
      <c r="P15" s="47">
        <f t="shared" si="1"/>
        <v>289.02417302798983</v>
      </c>
      <c r="Q15" s="9"/>
    </row>
    <row r="16" spans="1:134">
      <c r="A16" s="12"/>
      <c r="B16" s="44">
        <v>522</v>
      </c>
      <c r="C16" s="20" t="s">
        <v>28</v>
      </c>
      <c r="D16" s="46">
        <v>1689531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7" si="4">SUM(D16:N16)</f>
        <v>1689531</v>
      </c>
      <c r="P16" s="47">
        <f t="shared" si="1"/>
        <v>126.44297260889088</v>
      </c>
      <c r="Q16" s="9"/>
    </row>
    <row r="17" spans="1:17">
      <c r="A17" s="12"/>
      <c r="B17" s="44">
        <v>524</v>
      </c>
      <c r="C17" s="20" t="s">
        <v>88</v>
      </c>
      <c r="D17" s="46">
        <v>226119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226119</v>
      </c>
      <c r="P17" s="47">
        <f t="shared" si="1"/>
        <v>16.922541535698247</v>
      </c>
      <c r="Q17" s="9"/>
    </row>
    <row r="18" spans="1:17" ht="15.75">
      <c r="A18" s="28" t="s">
        <v>29</v>
      </c>
      <c r="B18" s="29"/>
      <c r="C18" s="30"/>
      <c r="D18" s="31">
        <f t="shared" ref="D18:N18" si="5">SUM(D19:D22)</f>
        <v>1682224</v>
      </c>
      <c r="E18" s="31">
        <f t="shared" si="5"/>
        <v>0</v>
      </c>
      <c r="F18" s="31">
        <f t="shared" si="5"/>
        <v>0</v>
      </c>
      <c r="G18" s="31">
        <f t="shared" si="5"/>
        <v>52075</v>
      </c>
      <c r="H18" s="31">
        <f t="shared" si="5"/>
        <v>0</v>
      </c>
      <c r="I18" s="31">
        <f t="shared" si="5"/>
        <v>7207507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>SUM(D18:N18)</f>
        <v>8941806</v>
      </c>
      <c r="P18" s="43">
        <f t="shared" si="1"/>
        <v>669.19667714414015</v>
      </c>
      <c r="Q18" s="10"/>
    </row>
    <row r="19" spans="1:17">
      <c r="A19" s="12"/>
      <c r="B19" s="44">
        <v>534</v>
      </c>
      <c r="C19" s="20" t="s">
        <v>30</v>
      </c>
      <c r="D19" s="46">
        <v>1682224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0" si="6">SUM(D19:N19)</f>
        <v>1682224</v>
      </c>
      <c r="P19" s="47">
        <f t="shared" si="1"/>
        <v>125.89612333483012</v>
      </c>
      <c r="Q19" s="9"/>
    </row>
    <row r="20" spans="1:17">
      <c r="A20" s="12"/>
      <c r="B20" s="44">
        <v>536</v>
      </c>
      <c r="C20" s="20" t="s">
        <v>31</v>
      </c>
      <c r="D20" s="46">
        <v>0</v>
      </c>
      <c r="E20" s="46">
        <v>0</v>
      </c>
      <c r="F20" s="46">
        <v>0</v>
      </c>
      <c r="G20" s="46">
        <v>52075</v>
      </c>
      <c r="H20" s="46">
        <v>0</v>
      </c>
      <c r="I20" s="46">
        <v>5484568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5536643</v>
      </c>
      <c r="P20" s="47">
        <f t="shared" si="1"/>
        <v>414.35735668313129</v>
      </c>
      <c r="Q20" s="9"/>
    </row>
    <row r="21" spans="1:17">
      <c r="A21" s="12"/>
      <c r="B21" s="44">
        <v>538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974436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974436</v>
      </c>
      <c r="P21" s="47">
        <f t="shared" si="1"/>
        <v>72.925909295015714</v>
      </c>
      <c r="Q21" s="9"/>
    </row>
    <row r="22" spans="1:17">
      <c r="A22" s="12"/>
      <c r="B22" s="44">
        <v>539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748503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748503</v>
      </c>
      <c r="P22" s="47">
        <f t="shared" si="1"/>
        <v>56.017287831163003</v>
      </c>
      <c r="Q22" s="9"/>
    </row>
    <row r="23" spans="1:17" ht="15.75">
      <c r="A23" s="28" t="s">
        <v>34</v>
      </c>
      <c r="B23" s="29"/>
      <c r="C23" s="30"/>
      <c r="D23" s="31">
        <f t="shared" ref="D23:N23" si="7">SUM(D24:D25)</f>
        <v>524472</v>
      </c>
      <c r="E23" s="31">
        <f t="shared" si="7"/>
        <v>786468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7"/>
        <v>0</v>
      </c>
      <c r="O23" s="31">
        <f t="shared" si="6"/>
        <v>1310940</v>
      </c>
      <c r="P23" s="43">
        <f t="shared" si="1"/>
        <v>98.109564436461611</v>
      </c>
      <c r="Q23" s="10"/>
    </row>
    <row r="24" spans="1:17">
      <c r="A24" s="12"/>
      <c r="B24" s="44">
        <v>541</v>
      </c>
      <c r="C24" s="20" t="s">
        <v>35</v>
      </c>
      <c r="D24" s="46">
        <v>203701</v>
      </c>
      <c r="E24" s="46">
        <v>786468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990169</v>
      </c>
      <c r="P24" s="47">
        <f t="shared" si="1"/>
        <v>74.103352791498281</v>
      </c>
      <c r="Q24" s="9"/>
    </row>
    <row r="25" spans="1:17">
      <c r="A25" s="12"/>
      <c r="B25" s="44">
        <v>549</v>
      </c>
      <c r="C25" s="20" t="s">
        <v>95</v>
      </c>
      <c r="D25" s="46">
        <v>320771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320771</v>
      </c>
      <c r="P25" s="47">
        <f t="shared" si="1"/>
        <v>24.006211644963329</v>
      </c>
      <c r="Q25" s="9"/>
    </row>
    <row r="26" spans="1:17" ht="15.75">
      <c r="A26" s="28" t="s">
        <v>38</v>
      </c>
      <c r="B26" s="29"/>
      <c r="C26" s="30"/>
      <c r="D26" s="31">
        <f t="shared" ref="D26:N26" si="8">SUM(D27:D30)</f>
        <v>1426809</v>
      </c>
      <c r="E26" s="31">
        <f t="shared" si="8"/>
        <v>8121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8"/>
        <v>0</v>
      </c>
      <c r="O26" s="31">
        <f>SUM(D26:N26)</f>
        <v>1434930</v>
      </c>
      <c r="P26" s="43">
        <f t="shared" si="1"/>
        <v>107.38886394252357</v>
      </c>
      <c r="Q26" s="9"/>
    </row>
    <row r="27" spans="1:17">
      <c r="A27" s="12"/>
      <c r="B27" s="44">
        <v>572</v>
      </c>
      <c r="C27" s="20" t="s">
        <v>39</v>
      </c>
      <c r="D27" s="46">
        <v>642826</v>
      </c>
      <c r="E27" s="46">
        <v>8121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650947</v>
      </c>
      <c r="P27" s="47">
        <f t="shared" si="1"/>
        <v>48.716284987277355</v>
      </c>
      <c r="Q27" s="9"/>
    </row>
    <row r="28" spans="1:17">
      <c r="A28" s="12"/>
      <c r="B28" s="44">
        <v>573</v>
      </c>
      <c r="C28" s="20" t="s">
        <v>40</v>
      </c>
      <c r="D28" s="46">
        <v>313716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313716</v>
      </c>
      <c r="P28" s="47">
        <f t="shared" si="1"/>
        <v>23.478221823080379</v>
      </c>
      <c r="Q28" s="9"/>
    </row>
    <row r="29" spans="1:17">
      <c r="A29" s="12"/>
      <c r="B29" s="44">
        <v>574</v>
      </c>
      <c r="C29" s="20" t="s">
        <v>41</v>
      </c>
      <c r="D29" s="46">
        <v>132726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132726</v>
      </c>
      <c r="P29" s="47">
        <f t="shared" si="1"/>
        <v>9.9330938482263136</v>
      </c>
      <c r="Q29" s="9"/>
    </row>
    <row r="30" spans="1:17">
      <c r="A30" s="12"/>
      <c r="B30" s="44">
        <v>579</v>
      </c>
      <c r="C30" s="20" t="s">
        <v>43</v>
      </c>
      <c r="D30" s="46">
        <v>337541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337541</v>
      </c>
      <c r="P30" s="47">
        <f t="shared" si="1"/>
        <v>25.261263283939531</v>
      </c>
      <c r="Q30" s="9"/>
    </row>
    <row r="31" spans="1:17" ht="15.75">
      <c r="A31" s="28" t="s">
        <v>45</v>
      </c>
      <c r="B31" s="29"/>
      <c r="C31" s="30"/>
      <c r="D31" s="31">
        <f t="shared" ref="D31:N31" si="9">SUM(D32:D32)</f>
        <v>0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544903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>SUM(D31:N31)</f>
        <v>544903</v>
      </c>
      <c r="P31" s="43">
        <f t="shared" si="1"/>
        <v>40.780047897021404</v>
      </c>
      <c r="Q31" s="9"/>
    </row>
    <row r="32" spans="1:17" ht="15.75" thickBot="1">
      <c r="A32" s="12"/>
      <c r="B32" s="44">
        <v>581</v>
      </c>
      <c r="C32" s="20" t="s">
        <v>96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544903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544903</v>
      </c>
      <c r="P32" s="47">
        <f t="shared" si="1"/>
        <v>40.780047897021404</v>
      </c>
      <c r="Q32" s="9"/>
    </row>
    <row r="33" spans="1:120" ht="16.5" thickBot="1">
      <c r="A33" s="14" t="s">
        <v>10</v>
      </c>
      <c r="B33" s="23"/>
      <c r="C33" s="22"/>
      <c r="D33" s="15">
        <f>SUM(D5,D14,D18,D23,D26,D31)</f>
        <v>12237900</v>
      </c>
      <c r="E33" s="15">
        <f t="shared" ref="E33:N33" si="10">SUM(E5,E14,E18,E23,E26,E31)</f>
        <v>2785654</v>
      </c>
      <c r="F33" s="15">
        <f t="shared" si="10"/>
        <v>0</v>
      </c>
      <c r="G33" s="15">
        <f t="shared" si="10"/>
        <v>52075</v>
      </c>
      <c r="H33" s="15">
        <f t="shared" si="10"/>
        <v>0</v>
      </c>
      <c r="I33" s="15">
        <f t="shared" si="10"/>
        <v>7919139</v>
      </c>
      <c r="J33" s="15">
        <f t="shared" si="10"/>
        <v>171566</v>
      </c>
      <c r="K33" s="15">
        <f t="shared" si="10"/>
        <v>0</v>
      </c>
      <c r="L33" s="15">
        <f t="shared" si="10"/>
        <v>0</v>
      </c>
      <c r="M33" s="15">
        <f t="shared" si="10"/>
        <v>0</v>
      </c>
      <c r="N33" s="15">
        <f t="shared" si="10"/>
        <v>0</v>
      </c>
      <c r="O33" s="15">
        <f>SUM(D33:N33)</f>
        <v>23166334</v>
      </c>
      <c r="P33" s="37">
        <f t="shared" si="1"/>
        <v>1733.7474928902859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9"/>
    </row>
    <row r="35" spans="1:120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93" t="s">
        <v>99</v>
      </c>
      <c r="N35" s="93"/>
      <c r="O35" s="93"/>
      <c r="P35" s="41">
        <v>13362</v>
      </c>
    </row>
    <row r="36" spans="1:120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6"/>
    </row>
    <row r="37" spans="1:120" ht="15.75" customHeight="1" thickBot="1">
      <c r="A37" s="97" t="s">
        <v>50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92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93</v>
      </c>
      <c r="N4" s="34" t="s">
        <v>5</v>
      </c>
      <c r="O4" s="34" t="s">
        <v>94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2705296</v>
      </c>
      <c r="E5" s="26">
        <f t="shared" si="0"/>
        <v>1754031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84976</v>
      </c>
      <c r="J5" s="26">
        <f t="shared" si="0"/>
        <v>157787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4702090</v>
      </c>
      <c r="P5" s="32">
        <f t="shared" ref="P5:P33" si="1">(O5/P$35)</f>
        <v>357.84550989345507</v>
      </c>
      <c r="Q5" s="6"/>
    </row>
    <row r="6" spans="1:134">
      <c r="A6" s="12"/>
      <c r="B6" s="44">
        <v>511</v>
      </c>
      <c r="C6" s="20" t="s">
        <v>19</v>
      </c>
      <c r="D6" s="46">
        <v>99679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99679</v>
      </c>
      <c r="P6" s="47">
        <f t="shared" si="1"/>
        <v>7.5859208523592088</v>
      </c>
      <c r="Q6" s="9"/>
    </row>
    <row r="7" spans="1:134">
      <c r="A7" s="12"/>
      <c r="B7" s="44">
        <v>512</v>
      </c>
      <c r="C7" s="20" t="s">
        <v>20</v>
      </c>
      <c r="D7" s="46">
        <v>423589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423589</v>
      </c>
      <c r="P7" s="47">
        <f t="shared" si="1"/>
        <v>32.236605783866061</v>
      </c>
      <c r="Q7" s="9"/>
    </row>
    <row r="8" spans="1:134">
      <c r="A8" s="12"/>
      <c r="B8" s="44">
        <v>513</v>
      </c>
      <c r="C8" s="20" t="s">
        <v>21</v>
      </c>
      <c r="D8" s="46">
        <v>344556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344556</v>
      </c>
      <c r="P8" s="47">
        <f t="shared" si="1"/>
        <v>26.221917808219178</v>
      </c>
      <c r="Q8" s="9"/>
    </row>
    <row r="9" spans="1:134">
      <c r="A9" s="12"/>
      <c r="B9" s="44">
        <v>514</v>
      </c>
      <c r="C9" s="20" t="s">
        <v>22</v>
      </c>
      <c r="D9" s="46">
        <v>177020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177020</v>
      </c>
      <c r="P9" s="47">
        <f t="shared" si="1"/>
        <v>13.471841704718416</v>
      </c>
      <c r="Q9" s="9"/>
    </row>
    <row r="10" spans="1:134">
      <c r="A10" s="12"/>
      <c r="B10" s="44">
        <v>515</v>
      </c>
      <c r="C10" s="20" t="s">
        <v>23</v>
      </c>
      <c r="D10" s="46">
        <v>385977</v>
      </c>
      <c r="E10" s="46">
        <v>1754031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2140008</v>
      </c>
      <c r="P10" s="47">
        <f t="shared" si="1"/>
        <v>162.86210045662099</v>
      </c>
      <c r="Q10" s="9"/>
    </row>
    <row r="11" spans="1:134">
      <c r="A11" s="12"/>
      <c r="B11" s="44">
        <v>516</v>
      </c>
      <c r="C11" s="20" t="s">
        <v>85</v>
      </c>
      <c r="D11" s="46">
        <v>162549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162549</v>
      </c>
      <c r="P11" s="47">
        <f t="shared" si="1"/>
        <v>12.37054794520548</v>
      </c>
      <c r="Q11" s="9"/>
    </row>
    <row r="12" spans="1:134">
      <c r="A12" s="12"/>
      <c r="B12" s="44">
        <v>517</v>
      </c>
      <c r="C12" s="20" t="s">
        <v>24</v>
      </c>
      <c r="D12" s="46">
        <v>819115</v>
      </c>
      <c r="E12" s="46">
        <v>0</v>
      </c>
      <c r="F12" s="46">
        <v>0</v>
      </c>
      <c r="G12" s="46">
        <v>0</v>
      </c>
      <c r="H12" s="46">
        <v>0</v>
      </c>
      <c r="I12" s="46">
        <v>84976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904091</v>
      </c>
      <c r="P12" s="47">
        <f t="shared" si="1"/>
        <v>68.804490106544904</v>
      </c>
      <c r="Q12" s="9"/>
    </row>
    <row r="13" spans="1:134">
      <c r="A13" s="12"/>
      <c r="B13" s="44">
        <v>519</v>
      </c>
      <c r="C13" s="20" t="s">
        <v>25</v>
      </c>
      <c r="D13" s="46">
        <v>292811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157787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450598</v>
      </c>
      <c r="P13" s="47">
        <f t="shared" si="1"/>
        <v>34.292085235920851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SUM(D15:D17)</f>
        <v>5224223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33" si="4">SUM(D14:N14)</f>
        <v>5224223</v>
      </c>
      <c r="P14" s="43">
        <f t="shared" si="1"/>
        <v>397.5816590563166</v>
      </c>
      <c r="Q14" s="10"/>
    </row>
    <row r="15" spans="1:134">
      <c r="A15" s="12"/>
      <c r="B15" s="44">
        <v>521</v>
      </c>
      <c r="C15" s="20" t="s">
        <v>27</v>
      </c>
      <c r="D15" s="46">
        <v>3249334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3249334</v>
      </c>
      <c r="P15" s="47">
        <f t="shared" si="1"/>
        <v>247.28569254185692</v>
      </c>
      <c r="Q15" s="9"/>
    </row>
    <row r="16" spans="1:134">
      <c r="A16" s="12"/>
      <c r="B16" s="44">
        <v>522</v>
      </c>
      <c r="C16" s="20" t="s">
        <v>28</v>
      </c>
      <c r="D16" s="46">
        <v>1662065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1662065</v>
      </c>
      <c r="P16" s="47">
        <f t="shared" si="1"/>
        <v>126.48896499238965</v>
      </c>
      <c r="Q16" s="9"/>
    </row>
    <row r="17" spans="1:17">
      <c r="A17" s="12"/>
      <c r="B17" s="44">
        <v>524</v>
      </c>
      <c r="C17" s="20" t="s">
        <v>88</v>
      </c>
      <c r="D17" s="46">
        <v>312824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312824</v>
      </c>
      <c r="P17" s="47">
        <f t="shared" si="1"/>
        <v>23.807001522070014</v>
      </c>
      <c r="Q17" s="9"/>
    </row>
    <row r="18" spans="1:17" ht="15.75">
      <c r="A18" s="28" t="s">
        <v>29</v>
      </c>
      <c r="B18" s="29"/>
      <c r="C18" s="30"/>
      <c r="D18" s="31">
        <f t="shared" ref="D18:N18" si="5">SUM(D19:D22)</f>
        <v>1632326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7070698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 t="shared" si="4"/>
        <v>8703024</v>
      </c>
      <c r="P18" s="43">
        <f t="shared" si="1"/>
        <v>662.3305936073059</v>
      </c>
      <c r="Q18" s="10"/>
    </row>
    <row r="19" spans="1:17">
      <c r="A19" s="12"/>
      <c r="B19" s="44">
        <v>534</v>
      </c>
      <c r="C19" s="20" t="s">
        <v>30</v>
      </c>
      <c r="D19" s="46">
        <v>1632326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1632326</v>
      </c>
      <c r="P19" s="47">
        <f t="shared" si="1"/>
        <v>124.22572298325723</v>
      </c>
      <c r="Q19" s="9"/>
    </row>
    <row r="20" spans="1:17">
      <c r="A20" s="12"/>
      <c r="B20" s="44">
        <v>536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5582552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5582552</v>
      </c>
      <c r="P20" s="47">
        <f t="shared" si="1"/>
        <v>424.8517503805175</v>
      </c>
      <c r="Q20" s="9"/>
    </row>
    <row r="21" spans="1:17">
      <c r="A21" s="12"/>
      <c r="B21" s="44">
        <v>538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785244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785244</v>
      </c>
      <c r="P21" s="47">
        <f t="shared" si="1"/>
        <v>59.759817351598173</v>
      </c>
      <c r="Q21" s="9"/>
    </row>
    <row r="22" spans="1:17">
      <c r="A22" s="12"/>
      <c r="B22" s="44">
        <v>539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702902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702902</v>
      </c>
      <c r="P22" s="47">
        <f t="shared" si="1"/>
        <v>53.493302891933027</v>
      </c>
      <c r="Q22" s="9"/>
    </row>
    <row r="23" spans="1:17" ht="15.75">
      <c r="A23" s="28" t="s">
        <v>34</v>
      </c>
      <c r="B23" s="29"/>
      <c r="C23" s="30"/>
      <c r="D23" s="31">
        <f t="shared" ref="D23:N23" si="6">SUM(D24:D25)</f>
        <v>487636</v>
      </c>
      <c r="E23" s="31">
        <f t="shared" si="6"/>
        <v>688982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6"/>
        <v>0</v>
      </c>
      <c r="O23" s="31">
        <f t="shared" si="4"/>
        <v>1176618</v>
      </c>
      <c r="P23" s="43">
        <f t="shared" si="1"/>
        <v>89.544748858447491</v>
      </c>
      <c r="Q23" s="10"/>
    </row>
    <row r="24" spans="1:17">
      <c r="A24" s="12"/>
      <c r="B24" s="44">
        <v>541</v>
      </c>
      <c r="C24" s="20" t="s">
        <v>35</v>
      </c>
      <c r="D24" s="46">
        <v>195916</v>
      </c>
      <c r="E24" s="46">
        <v>688982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884898</v>
      </c>
      <c r="P24" s="47">
        <f t="shared" si="1"/>
        <v>67.343835616438355</v>
      </c>
      <c r="Q24" s="9"/>
    </row>
    <row r="25" spans="1:17">
      <c r="A25" s="12"/>
      <c r="B25" s="44">
        <v>549</v>
      </c>
      <c r="C25" s="20" t="s">
        <v>95</v>
      </c>
      <c r="D25" s="46">
        <v>291720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291720</v>
      </c>
      <c r="P25" s="47">
        <f t="shared" si="1"/>
        <v>22.200913242009133</v>
      </c>
      <c r="Q25" s="9"/>
    </row>
    <row r="26" spans="1:17" ht="15.75">
      <c r="A26" s="28" t="s">
        <v>38</v>
      </c>
      <c r="B26" s="29"/>
      <c r="C26" s="30"/>
      <c r="D26" s="31">
        <f t="shared" ref="D26:N26" si="7">SUM(D27:D30)</f>
        <v>1117077</v>
      </c>
      <c r="E26" s="31">
        <f t="shared" si="7"/>
        <v>7514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4"/>
        <v>1124591</v>
      </c>
      <c r="P26" s="43">
        <f t="shared" si="1"/>
        <v>85.585312024353115</v>
      </c>
      <c r="Q26" s="9"/>
    </row>
    <row r="27" spans="1:17">
      <c r="A27" s="12"/>
      <c r="B27" s="44">
        <v>572</v>
      </c>
      <c r="C27" s="20" t="s">
        <v>39</v>
      </c>
      <c r="D27" s="46">
        <v>555752</v>
      </c>
      <c r="E27" s="46">
        <v>7514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563266</v>
      </c>
      <c r="P27" s="47">
        <f t="shared" si="1"/>
        <v>42.866514459665147</v>
      </c>
      <c r="Q27" s="9"/>
    </row>
    <row r="28" spans="1:17">
      <c r="A28" s="12"/>
      <c r="B28" s="44">
        <v>573</v>
      </c>
      <c r="C28" s="20" t="s">
        <v>40</v>
      </c>
      <c r="D28" s="46">
        <v>109836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109836</v>
      </c>
      <c r="P28" s="47">
        <f t="shared" si="1"/>
        <v>8.3589041095890408</v>
      </c>
      <c r="Q28" s="9"/>
    </row>
    <row r="29" spans="1:17">
      <c r="A29" s="12"/>
      <c r="B29" s="44">
        <v>574</v>
      </c>
      <c r="C29" s="20" t="s">
        <v>41</v>
      </c>
      <c r="D29" s="46">
        <v>67447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67447</v>
      </c>
      <c r="P29" s="47">
        <f t="shared" si="1"/>
        <v>5.1329528158295279</v>
      </c>
      <c r="Q29" s="9"/>
    </row>
    <row r="30" spans="1:17">
      <c r="A30" s="12"/>
      <c r="B30" s="44">
        <v>579</v>
      </c>
      <c r="C30" s="20" t="s">
        <v>43</v>
      </c>
      <c r="D30" s="46">
        <v>384042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384042</v>
      </c>
      <c r="P30" s="47">
        <f t="shared" si="1"/>
        <v>29.226940639269408</v>
      </c>
      <c r="Q30" s="9"/>
    </row>
    <row r="31" spans="1:17" ht="15.75">
      <c r="A31" s="28" t="s">
        <v>45</v>
      </c>
      <c r="B31" s="29"/>
      <c r="C31" s="30"/>
      <c r="D31" s="31">
        <f t="shared" ref="D31:N31" si="8">SUM(D32:D32)</f>
        <v>108500</v>
      </c>
      <c r="E31" s="31">
        <f t="shared" si="8"/>
        <v>0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565327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8"/>
        <v>0</v>
      </c>
      <c r="O31" s="31">
        <f t="shared" si="4"/>
        <v>673827</v>
      </c>
      <c r="P31" s="43">
        <f t="shared" si="1"/>
        <v>51.280593607305939</v>
      </c>
      <c r="Q31" s="9"/>
    </row>
    <row r="32" spans="1:17" ht="15.75" thickBot="1">
      <c r="A32" s="12"/>
      <c r="B32" s="44">
        <v>581</v>
      </c>
      <c r="C32" s="20" t="s">
        <v>96</v>
      </c>
      <c r="D32" s="46">
        <v>108500</v>
      </c>
      <c r="E32" s="46">
        <v>0</v>
      </c>
      <c r="F32" s="46">
        <v>0</v>
      </c>
      <c r="G32" s="46">
        <v>0</v>
      </c>
      <c r="H32" s="46">
        <v>0</v>
      </c>
      <c r="I32" s="46">
        <v>565327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4"/>
        <v>673827</v>
      </c>
      <c r="P32" s="47">
        <f t="shared" si="1"/>
        <v>51.280593607305939</v>
      </c>
      <c r="Q32" s="9"/>
    </row>
    <row r="33" spans="1:120" ht="16.5" thickBot="1">
      <c r="A33" s="14" t="s">
        <v>10</v>
      </c>
      <c r="B33" s="23"/>
      <c r="C33" s="22"/>
      <c r="D33" s="15">
        <f>SUM(D5,D14,D18,D23,D26,D31)</f>
        <v>11275058</v>
      </c>
      <c r="E33" s="15">
        <f t="shared" ref="E33:N33" si="9">SUM(E5,E14,E18,E23,E26,E31)</f>
        <v>2450527</v>
      </c>
      <c r="F33" s="15">
        <f t="shared" si="9"/>
        <v>0</v>
      </c>
      <c r="G33" s="15">
        <f t="shared" si="9"/>
        <v>0</v>
      </c>
      <c r="H33" s="15">
        <f t="shared" si="9"/>
        <v>0</v>
      </c>
      <c r="I33" s="15">
        <f t="shared" si="9"/>
        <v>7721001</v>
      </c>
      <c r="J33" s="15">
        <f t="shared" si="9"/>
        <v>157787</v>
      </c>
      <c r="K33" s="15">
        <f t="shared" si="9"/>
        <v>0</v>
      </c>
      <c r="L33" s="15">
        <f t="shared" si="9"/>
        <v>0</v>
      </c>
      <c r="M33" s="15">
        <f t="shared" si="9"/>
        <v>0</v>
      </c>
      <c r="N33" s="15">
        <f t="shared" si="9"/>
        <v>0</v>
      </c>
      <c r="O33" s="15">
        <f t="shared" si="4"/>
        <v>21604373</v>
      </c>
      <c r="P33" s="37">
        <f t="shared" si="1"/>
        <v>1644.1684170471842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9"/>
    </row>
    <row r="35" spans="1:120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93" t="s">
        <v>97</v>
      </c>
      <c r="N35" s="93"/>
      <c r="O35" s="93"/>
      <c r="P35" s="41">
        <v>13140</v>
      </c>
    </row>
    <row r="36" spans="1:120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6"/>
    </row>
    <row r="37" spans="1:120" ht="15.75" customHeight="1" thickBot="1">
      <c r="A37" s="97" t="s">
        <v>50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2683721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118283</v>
      </c>
      <c r="J5" s="26">
        <f t="shared" si="0"/>
        <v>130143</v>
      </c>
      <c r="K5" s="26">
        <f t="shared" si="0"/>
        <v>0</v>
      </c>
      <c r="L5" s="26">
        <f t="shared" si="0"/>
        <v>9396</v>
      </c>
      <c r="M5" s="26">
        <f t="shared" si="0"/>
        <v>1830673</v>
      </c>
      <c r="N5" s="27">
        <f>SUM(D5:M5)</f>
        <v>4772216</v>
      </c>
      <c r="O5" s="32">
        <f t="shared" ref="O5:O32" si="1">(N5/O$34)</f>
        <v>366.89597908818331</v>
      </c>
      <c r="P5" s="6"/>
    </row>
    <row r="6" spans="1:133">
      <c r="A6" s="12"/>
      <c r="B6" s="44">
        <v>511</v>
      </c>
      <c r="C6" s="20" t="s">
        <v>19</v>
      </c>
      <c r="D6" s="46">
        <v>96554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96554</v>
      </c>
      <c r="O6" s="47">
        <f t="shared" si="1"/>
        <v>7.4232336434227726</v>
      </c>
      <c r="P6" s="9"/>
    </row>
    <row r="7" spans="1:133">
      <c r="A7" s="12"/>
      <c r="B7" s="44">
        <v>512</v>
      </c>
      <c r="C7" s="20" t="s">
        <v>20</v>
      </c>
      <c r="D7" s="46">
        <v>410026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410026</v>
      </c>
      <c r="O7" s="47">
        <f t="shared" si="1"/>
        <v>31.523487352963787</v>
      </c>
      <c r="P7" s="9"/>
    </row>
    <row r="8" spans="1:133">
      <c r="A8" s="12"/>
      <c r="B8" s="44">
        <v>513</v>
      </c>
      <c r="C8" s="20" t="s">
        <v>21</v>
      </c>
      <c r="D8" s="46">
        <v>388646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388646</v>
      </c>
      <c r="O8" s="47">
        <f t="shared" si="1"/>
        <v>29.879757053894057</v>
      </c>
      <c r="P8" s="9"/>
    </row>
    <row r="9" spans="1:133">
      <c r="A9" s="12"/>
      <c r="B9" s="44">
        <v>514</v>
      </c>
      <c r="C9" s="20" t="s">
        <v>22</v>
      </c>
      <c r="D9" s="46">
        <v>136275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136275</v>
      </c>
      <c r="O9" s="47">
        <f t="shared" si="1"/>
        <v>10.477050818789882</v>
      </c>
      <c r="P9" s="9"/>
    </row>
    <row r="10" spans="1:133">
      <c r="A10" s="12"/>
      <c r="B10" s="44">
        <v>515</v>
      </c>
      <c r="C10" s="20" t="s">
        <v>23</v>
      </c>
      <c r="D10" s="46">
        <v>286028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9396</v>
      </c>
      <c r="M10" s="46">
        <v>1830673</v>
      </c>
      <c r="N10" s="46">
        <f t="shared" si="2"/>
        <v>2126097</v>
      </c>
      <c r="O10" s="47">
        <f t="shared" si="1"/>
        <v>163.457907280695</v>
      </c>
      <c r="P10" s="9"/>
    </row>
    <row r="11" spans="1:133">
      <c r="A11" s="12"/>
      <c r="B11" s="44">
        <v>517</v>
      </c>
      <c r="C11" s="20" t="s">
        <v>24</v>
      </c>
      <c r="D11" s="46">
        <v>1158048</v>
      </c>
      <c r="E11" s="46">
        <v>0</v>
      </c>
      <c r="F11" s="46">
        <v>0</v>
      </c>
      <c r="G11" s="46">
        <v>0</v>
      </c>
      <c r="H11" s="46">
        <v>0</v>
      </c>
      <c r="I11" s="46">
        <v>118283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1276331</v>
      </c>
      <c r="O11" s="47">
        <f t="shared" si="1"/>
        <v>98.126470362112713</v>
      </c>
      <c r="P11" s="9"/>
    </row>
    <row r="12" spans="1:133">
      <c r="A12" s="12"/>
      <c r="B12" s="44">
        <v>519</v>
      </c>
      <c r="C12" s="20" t="s">
        <v>62</v>
      </c>
      <c r="D12" s="46">
        <v>208144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130143</v>
      </c>
      <c r="K12" s="46">
        <v>0</v>
      </c>
      <c r="L12" s="46">
        <v>0</v>
      </c>
      <c r="M12" s="46">
        <v>0</v>
      </c>
      <c r="N12" s="46">
        <f t="shared" si="2"/>
        <v>338287</v>
      </c>
      <c r="O12" s="47">
        <f t="shared" si="1"/>
        <v>26.008072576305068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5460009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2" si="4">SUM(D13:M13)</f>
        <v>5460009</v>
      </c>
      <c r="O13" s="43">
        <f t="shared" si="1"/>
        <v>419.77465979856999</v>
      </c>
      <c r="P13" s="10"/>
    </row>
    <row r="14" spans="1:133">
      <c r="A14" s="12"/>
      <c r="B14" s="44">
        <v>521</v>
      </c>
      <c r="C14" s="20" t="s">
        <v>27</v>
      </c>
      <c r="D14" s="46">
        <v>3152631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3152631</v>
      </c>
      <c r="O14" s="47">
        <f t="shared" si="1"/>
        <v>242.37956484969632</v>
      </c>
      <c r="P14" s="9"/>
    </row>
    <row r="15" spans="1:133">
      <c r="A15" s="12"/>
      <c r="B15" s="44">
        <v>522</v>
      </c>
      <c r="C15" s="20" t="s">
        <v>28</v>
      </c>
      <c r="D15" s="46">
        <v>2066830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2066830</v>
      </c>
      <c r="O15" s="47">
        <f t="shared" si="1"/>
        <v>158.90136080572</v>
      </c>
      <c r="P15" s="9"/>
    </row>
    <row r="16" spans="1:133">
      <c r="A16" s="12"/>
      <c r="B16" s="44">
        <v>524</v>
      </c>
      <c r="C16" s="20" t="s">
        <v>88</v>
      </c>
      <c r="D16" s="46">
        <v>240548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240548</v>
      </c>
      <c r="O16" s="47">
        <f t="shared" si="1"/>
        <v>18.493734143153688</v>
      </c>
      <c r="P16" s="9"/>
    </row>
    <row r="17" spans="1:119" ht="15.75">
      <c r="A17" s="28" t="s">
        <v>29</v>
      </c>
      <c r="B17" s="29"/>
      <c r="C17" s="30"/>
      <c r="D17" s="31">
        <f t="shared" ref="D17:M17" si="5">SUM(D18:D21)</f>
        <v>1654109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7121187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8775296</v>
      </c>
      <c r="O17" s="43">
        <f t="shared" si="1"/>
        <v>674.65949104328433</v>
      </c>
      <c r="P17" s="10"/>
    </row>
    <row r="18" spans="1:119">
      <c r="A18" s="12"/>
      <c r="B18" s="44">
        <v>534</v>
      </c>
      <c r="C18" s="20" t="s">
        <v>63</v>
      </c>
      <c r="D18" s="46">
        <v>1654109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1654109</v>
      </c>
      <c r="O18" s="47">
        <f t="shared" si="1"/>
        <v>127.17067732759284</v>
      </c>
      <c r="P18" s="9"/>
    </row>
    <row r="19" spans="1:119">
      <c r="A19" s="12"/>
      <c r="B19" s="44">
        <v>536</v>
      </c>
      <c r="C19" s="20" t="s">
        <v>64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5598820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5598820</v>
      </c>
      <c r="O19" s="47">
        <f t="shared" si="1"/>
        <v>430.446682555547</v>
      </c>
      <c r="P19" s="9"/>
    </row>
    <row r="20" spans="1:119">
      <c r="A20" s="12"/>
      <c r="B20" s="44">
        <v>538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739617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739617</v>
      </c>
      <c r="O20" s="47">
        <f t="shared" si="1"/>
        <v>56.862996847851157</v>
      </c>
      <c r="P20" s="9"/>
    </row>
    <row r="21" spans="1:119">
      <c r="A21" s="12"/>
      <c r="B21" s="44">
        <v>539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782750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782750</v>
      </c>
      <c r="O21" s="47">
        <f t="shared" si="1"/>
        <v>60.179134312293378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SUM(D23:D24)</f>
        <v>476313</v>
      </c>
      <c r="E22" s="31">
        <f t="shared" si="6"/>
        <v>335754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812067</v>
      </c>
      <c r="O22" s="43">
        <f t="shared" si="1"/>
        <v>62.433074498347047</v>
      </c>
      <c r="P22" s="10"/>
    </row>
    <row r="23" spans="1:119">
      <c r="A23" s="12"/>
      <c r="B23" s="44">
        <v>541</v>
      </c>
      <c r="C23" s="20" t="s">
        <v>66</v>
      </c>
      <c r="D23" s="46">
        <v>408549</v>
      </c>
      <c r="E23" s="46">
        <v>335754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744303</v>
      </c>
      <c r="O23" s="47">
        <f t="shared" si="1"/>
        <v>57.223264396094407</v>
      </c>
      <c r="P23" s="9"/>
    </row>
    <row r="24" spans="1:119">
      <c r="A24" s="12"/>
      <c r="B24" s="44">
        <v>549</v>
      </c>
      <c r="C24" s="20" t="s">
        <v>89</v>
      </c>
      <c r="D24" s="46">
        <v>67764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67764</v>
      </c>
      <c r="O24" s="47">
        <f t="shared" si="1"/>
        <v>5.2098101022526331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SUM(D26:D29)</f>
        <v>1030046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10187</v>
      </c>
      <c r="M25" s="31">
        <f t="shared" si="7"/>
        <v>0</v>
      </c>
      <c r="N25" s="31">
        <f t="shared" si="4"/>
        <v>1040233</v>
      </c>
      <c r="O25" s="43">
        <f t="shared" si="1"/>
        <v>79.974859690935645</v>
      </c>
      <c r="P25" s="9"/>
    </row>
    <row r="26" spans="1:119">
      <c r="A26" s="12"/>
      <c r="B26" s="44">
        <v>572</v>
      </c>
      <c r="C26" s="20" t="s">
        <v>67</v>
      </c>
      <c r="D26" s="46">
        <v>753088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10187</v>
      </c>
      <c r="M26" s="46">
        <v>0</v>
      </c>
      <c r="N26" s="46">
        <f t="shared" si="4"/>
        <v>763275</v>
      </c>
      <c r="O26" s="47">
        <f t="shared" si="1"/>
        <v>58.681863611901285</v>
      </c>
      <c r="P26" s="9"/>
    </row>
    <row r="27" spans="1:119">
      <c r="A27" s="12"/>
      <c r="B27" s="44">
        <v>573</v>
      </c>
      <c r="C27" s="20" t="s">
        <v>40</v>
      </c>
      <c r="D27" s="46">
        <v>67020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67020</v>
      </c>
      <c r="O27" s="47">
        <f t="shared" si="1"/>
        <v>5.1526101330053047</v>
      </c>
      <c r="P27" s="9"/>
    </row>
    <row r="28" spans="1:119">
      <c r="A28" s="12"/>
      <c r="B28" s="44">
        <v>574</v>
      </c>
      <c r="C28" s="20" t="s">
        <v>41</v>
      </c>
      <c r="D28" s="46">
        <v>55319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55319</v>
      </c>
      <c r="O28" s="47">
        <f t="shared" si="1"/>
        <v>4.2530176059045131</v>
      </c>
      <c r="P28" s="9"/>
    </row>
    <row r="29" spans="1:119">
      <c r="A29" s="12"/>
      <c r="B29" s="44">
        <v>579</v>
      </c>
      <c r="C29" s="20" t="s">
        <v>43</v>
      </c>
      <c r="D29" s="46">
        <v>154619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154619</v>
      </c>
      <c r="O29" s="47">
        <f t="shared" si="1"/>
        <v>11.887368340124548</v>
      </c>
      <c r="P29" s="9"/>
    </row>
    <row r="30" spans="1:119" ht="15.75">
      <c r="A30" s="28" t="s">
        <v>68</v>
      </c>
      <c r="B30" s="29"/>
      <c r="C30" s="30"/>
      <c r="D30" s="31">
        <f t="shared" ref="D30:M30" si="8">SUM(D31:D31)</f>
        <v>0</v>
      </c>
      <c r="E30" s="31">
        <f t="shared" si="8"/>
        <v>0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575858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4"/>
        <v>575858</v>
      </c>
      <c r="O30" s="43">
        <f t="shared" si="1"/>
        <v>44.272929960790343</v>
      </c>
      <c r="P30" s="9"/>
    </row>
    <row r="31" spans="1:119" ht="15.75" thickBot="1">
      <c r="A31" s="12"/>
      <c r="B31" s="44">
        <v>581</v>
      </c>
      <c r="C31" s="20" t="s">
        <v>69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575858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575858</v>
      </c>
      <c r="O31" s="47">
        <f t="shared" si="1"/>
        <v>44.272929960790343</v>
      </c>
      <c r="P31" s="9"/>
    </row>
    <row r="32" spans="1:119" ht="16.5" thickBot="1">
      <c r="A32" s="14" t="s">
        <v>10</v>
      </c>
      <c r="B32" s="23"/>
      <c r="C32" s="22"/>
      <c r="D32" s="15">
        <f>SUM(D5,D13,D17,D22,D25,D30)</f>
        <v>11304198</v>
      </c>
      <c r="E32" s="15">
        <f t="shared" ref="E32:M32" si="9">SUM(E5,E13,E17,E22,E25,E30)</f>
        <v>335754</v>
      </c>
      <c r="F32" s="15">
        <f t="shared" si="9"/>
        <v>0</v>
      </c>
      <c r="G32" s="15">
        <f t="shared" si="9"/>
        <v>0</v>
      </c>
      <c r="H32" s="15">
        <f t="shared" si="9"/>
        <v>0</v>
      </c>
      <c r="I32" s="15">
        <f t="shared" si="9"/>
        <v>7815328</v>
      </c>
      <c r="J32" s="15">
        <f t="shared" si="9"/>
        <v>130143</v>
      </c>
      <c r="K32" s="15">
        <f t="shared" si="9"/>
        <v>0</v>
      </c>
      <c r="L32" s="15">
        <f t="shared" si="9"/>
        <v>19583</v>
      </c>
      <c r="M32" s="15">
        <f t="shared" si="9"/>
        <v>1830673</v>
      </c>
      <c r="N32" s="15">
        <f t="shared" si="4"/>
        <v>21435679</v>
      </c>
      <c r="O32" s="37">
        <f t="shared" si="1"/>
        <v>1648.0109940801108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90</v>
      </c>
      <c r="M34" s="93"/>
      <c r="N34" s="93"/>
      <c r="O34" s="41">
        <v>13007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50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5372630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163066</v>
      </c>
      <c r="J5" s="26">
        <f t="shared" si="0"/>
        <v>174423</v>
      </c>
      <c r="K5" s="26">
        <f t="shared" si="0"/>
        <v>0</v>
      </c>
      <c r="L5" s="26">
        <f t="shared" si="0"/>
        <v>2879</v>
      </c>
      <c r="M5" s="26">
        <f t="shared" si="0"/>
        <v>496056</v>
      </c>
      <c r="N5" s="27">
        <f>SUM(D5:M5)</f>
        <v>6209054</v>
      </c>
      <c r="O5" s="32">
        <f t="shared" ref="O5:O31" si="1">(N5/O$33)</f>
        <v>484.36336687729153</v>
      </c>
      <c r="P5" s="6"/>
    </row>
    <row r="6" spans="1:133">
      <c r="A6" s="12"/>
      <c r="B6" s="44">
        <v>511</v>
      </c>
      <c r="C6" s="20" t="s">
        <v>19</v>
      </c>
      <c r="D6" s="46">
        <v>203277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203277</v>
      </c>
      <c r="O6" s="47">
        <f t="shared" si="1"/>
        <v>15.857477182307512</v>
      </c>
      <c r="P6" s="9"/>
    </row>
    <row r="7" spans="1:133">
      <c r="A7" s="12"/>
      <c r="B7" s="44">
        <v>512</v>
      </c>
      <c r="C7" s="20" t="s">
        <v>20</v>
      </c>
      <c r="D7" s="46">
        <v>659987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659987</v>
      </c>
      <c r="O7" s="47">
        <f t="shared" si="1"/>
        <v>51.485061237225992</v>
      </c>
      <c r="P7" s="9"/>
    </row>
    <row r="8" spans="1:133">
      <c r="A8" s="12"/>
      <c r="B8" s="44">
        <v>513</v>
      </c>
      <c r="C8" s="20" t="s">
        <v>21</v>
      </c>
      <c r="D8" s="46">
        <v>581257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581257</v>
      </c>
      <c r="O8" s="47">
        <f t="shared" si="1"/>
        <v>45.343396520789454</v>
      </c>
      <c r="P8" s="9"/>
    </row>
    <row r="9" spans="1:133">
      <c r="A9" s="12"/>
      <c r="B9" s="44">
        <v>514</v>
      </c>
      <c r="C9" s="20" t="s">
        <v>22</v>
      </c>
      <c r="D9" s="46">
        <v>269031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269031</v>
      </c>
      <c r="O9" s="47">
        <f t="shared" si="1"/>
        <v>20.986894453545517</v>
      </c>
      <c r="P9" s="9"/>
    </row>
    <row r="10" spans="1:133">
      <c r="A10" s="12"/>
      <c r="B10" s="44">
        <v>515</v>
      </c>
      <c r="C10" s="20" t="s">
        <v>23</v>
      </c>
      <c r="D10" s="46">
        <v>914961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2879</v>
      </c>
      <c r="M10" s="46">
        <v>496056</v>
      </c>
      <c r="N10" s="46">
        <f t="shared" si="2"/>
        <v>1413896</v>
      </c>
      <c r="O10" s="47">
        <f t="shared" si="1"/>
        <v>110.29690303455808</v>
      </c>
      <c r="P10" s="9"/>
    </row>
    <row r="11" spans="1:133">
      <c r="A11" s="12"/>
      <c r="B11" s="44">
        <v>516</v>
      </c>
      <c r="C11" s="20" t="s">
        <v>85</v>
      </c>
      <c r="D11" s="46">
        <v>208892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208892</v>
      </c>
      <c r="O11" s="47">
        <f t="shared" si="1"/>
        <v>16.295498868866527</v>
      </c>
      <c r="P11" s="9"/>
    </row>
    <row r="12" spans="1:133">
      <c r="A12" s="12"/>
      <c r="B12" s="44">
        <v>517</v>
      </c>
      <c r="C12" s="20" t="s">
        <v>24</v>
      </c>
      <c r="D12" s="46">
        <v>2443056</v>
      </c>
      <c r="E12" s="46">
        <v>0</v>
      </c>
      <c r="F12" s="46">
        <v>0</v>
      </c>
      <c r="G12" s="46">
        <v>0</v>
      </c>
      <c r="H12" s="46">
        <v>0</v>
      </c>
      <c r="I12" s="46">
        <v>163066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2606122</v>
      </c>
      <c r="O12" s="47">
        <f t="shared" si="1"/>
        <v>203.30150557765816</v>
      </c>
      <c r="P12" s="9"/>
    </row>
    <row r="13" spans="1:133">
      <c r="A13" s="12"/>
      <c r="B13" s="44">
        <v>519</v>
      </c>
      <c r="C13" s="20" t="s">
        <v>62</v>
      </c>
      <c r="D13" s="46">
        <v>92169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174423</v>
      </c>
      <c r="K13" s="46">
        <v>0</v>
      </c>
      <c r="L13" s="46">
        <v>0</v>
      </c>
      <c r="M13" s="46">
        <v>0</v>
      </c>
      <c r="N13" s="46">
        <f t="shared" si="2"/>
        <v>266592</v>
      </c>
      <c r="O13" s="47">
        <f t="shared" si="1"/>
        <v>20.796630002340276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SUM(D15:D16)</f>
        <v>4818010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1" si="4">SUM(D14:M14)</f>
        <v>4818010</v>
      </c>
      <c r="O14" s="43">
        <f t="shared" si="1"/>
        <v>375.84913019736331</v>
      </c>
      <c r="P14" s="10"/>
    </row>
    <row r="15" spans="1:133">
      <c r="A15" s="12"/>
      <c r="B15" s="44">
        <v>521</v>
      </c>
      <c r="C15" s="20" t="s">
        <v>27</v>
      </c>
      <c r="D15" s="46">
        <v>3290443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3290443</v>
      </c>
      <c r="O15" s="47">
        <f t="shared" si="1"/>
        <v>256.68484281145174</v>
      </c>
      <c r="P15" s="9"/>
    </row>
    <row r="16" spans="1:133">
      <c r="A16" s="12"/>
      <c r="B16" s="44">
        <v>522</v>
      </c>
      <c r="C16" s="20" t="s">
        <v>28</v>
      </c>
      <c r="D16" s="46">
        <v>1527567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1527567</v>
      </c>
      <c r="O16" s="47">
        <f t="shared" si="1"/>
        <v>119.16428738591154</v>
      </c>
      <c r="P16" s="9"/>
    </row>
    <row r="17" spans="1:119" ht="15.75">
      <c r="A17" s="28" t="s">
        <v>29</v>
      </c>
      <c r="B17" s="29"/>
      <c r="C17" s="30"/>
      <c r="D17" s="31">
        <f t="shared" ref="D17:M17" si="5">SUM(D18:D21)</f>
        <v>1495970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5812169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7308139</v>
      </c>
      <c r="O17" s="43">
        <f t="shared" si="1"/>
        <v>570.10211404945778</v>
      </c>
      <c r="P17" s="10"/>
    </row>
    <row r="18" spans="1:119">
      <c r="A18" s="12"/>
      <c r="B18" s="44">
        <v>534</v>
      </c>
      <c r="C18" s="20" t="s">
        <v>63</v>
      </c>
      <c r="D18" s="46">
        <v>1495970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1495970</v>
      </c>
      <c r="O18" s="47">
        <f t="shared" si="1"/>
        <v>116.69943053280286</v>
      </c>
      <c r="P18" s="9"/>
    </row>
    <row r="19" spans="1:119">
      <c r="A19" s="12"/>
      <c r="B19" s="44">
        <v>536</v>
      </c>
      <c r="C19" s="20" t="s">
        <v>64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4450080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4450080</v>
      </c>
      <c r="O19" s="47">
        <f t="shared" si="1"/>
        <v>347.14720336999767</v>
      </c>
      <c r="P19" s="9"/>
    </row>
    <row r="20" spans="1:119">
      <c r="A20" s="12"/>
      <c r="B20" s="44">
        <v>538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687734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687734</v>
      </c>
      <c r="O20" s="47">
        <f t="shared" si="1"/>
        <v>53.649582650752791</v>
      </c>
      <c r="P20" s="9"/>
    </row>
    <row r="21" spans="1:119">
      <c r="A21" s="12"/>
      <c r="B21" s="44">
        <v>539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674355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674355</v>
      </c>
      <c r="O21" s="47">
        <f t="shared" si="1"/>
        <v>52.605897495904514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SUM(D23:D23)</f>
        <v>356331</v>
      </c>
      <c r="E22" s="31">
        <f t="shared" si="6"/>
        <v>566306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922637</v>
      </c>
      <c r="O22" s="43">
        <f t="shared" si="1"/>
        <v>71.974178953116464</v>
      </c>
      <c r="P22" s="10"/>
    </row>
    <row r="23" spans="1:119">
      <c r="A23" s="12"/>
      <c r="B23" s="44">
        <v>541</v>
      </c>
      <c r="C23" s="20" t="s">
        <v>66</v>
      </c>
      <c r="D23" s="46">
        <v>356331</v>
      </c>
      <c r="E23" s="46">
        <v>566306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922637</v>
      </c>
      <c r="O23" s="47">
        <f t="shared" si="1"/>
        <v>71.974178953116464</v>
      </c>
      <c r="P23" s="9"/>
    </row>
    <row r="24" spans="1:119" ht="15.75">
      <c r="A24" s="28" t="s">
        <v>38</v>
      </c>
      <c r="B24" s="29"/>
      <c r="C24" s="30"/>
      <c r="D24" s="31">
        <f t="shared" ref="D24:M24" si="7">SUM(D25:D28)</f>
        <v>1480059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8129</v>
      </c>
      <c r="M24" s="31">
        <f t="shared" si="7"/>
        <v>0</v>
      </c>
      <c r="N24" s="31">
        <f t="shared" si="4"/>
        <v>1488188</v>
      </c>
      <c r="O24" s="43">
        <f t="shared" si="1"/>
        <v>116.09236289882206</v>
      </c>
      <c r="P24" s="9"/>
    </row>
    <row r="25" spans="1:119">
      <c r="A25" s="12"/>
      <c r="B25" s="44">
        <v>572</v>
      </c>
      <c r="C25" s="20" t="s">
        <v>67</v>
      </c>
      <c r="D25" s="46">
        <v>1165884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8129</v>
      </c>
      <c r="M25" s="46">
        <v>0</v>
      </c>
      <c r="N25" s="46">
        <f t="shared" si="4"/>
        <v>1174013</v>
      </c>
      <c r="O25" s="47">
        <f t="shared" si="1"/>
        <v>91.583820890865127</v>
      </c>
      <c r="P25" s="9"/>
    </row>
    <row r="26" spans="1:119">
      <c r="A26" s="12"/>
      <c r="B26" s="44">
        <v>573</v>
      </c>
      <c r="C26" s="20" t="s">
        <v>40</v>
      </c>
      <c r="D26" s="46">
        <v>56882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56882</v>
      </c>
      <c r="O26" s="47">
        <f t="shared" si="1"/>
        <v>4.4373196037132381</v>
      </c>
      <c r="P26" s="9"/>
    </row>
    <row r="27" spans="1:119">
      <c r="A27" s="12"/>
      <c r="B27" s="44">
        <v>574</v>
      </c>
      <c r="C27" s="20" t="s">
        <v>41</v>
      </c>
      <c r="D27" s="46">
        <v>95576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95576</v>
      </c>
      <c r="O27" s="47">
        <f t="shared" si="1"/>
        <v>7.4558077853186679</v>
      </c>
      <c r="P27" s="9"/>
    </row>
    <row r="28" spans="1:119">
      <c r="A28" s="12"/>
      <c r="B28" s="44">
        <v>579</v>
      </c>
      <c r="C28" s="20" t="s">
        <v>43</v>
      </c>
      <c r="D28" s="46">
        <v>161717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161717</v>
      </c>
      <c r="O28" s="47">
        <f t="shared" si="1"/>
        <v>12.615414618925033</v>
      </c>
      <c r="P28" s="9"/>
    </row>
    <row r="29" spans="1:119" ht="15.75">
      <c r="A29" s="28" t="s">
        <v>68</v>
      </c>
      <c r="B29" s="29"/>
      <c r="C29" s="30"/>
      <c r="D29" s="31">
        <f t="shared" ref="D29:M29" si="8">SUM(D30:D30)</f>
        <v>382215</v>
      </c>
      <c r="E29" s="31">
        <f t="shared" si="8"/>
        <v>295422</v>
      </c>
      <c r="F29" s="31">
        <f t="shared" si="8"/>
        <v>0</v>
      </c>
      <c r="G29" s="31">
        <f t="shared" si="8"/>
        <v>83567</v>
      </c>
      <c r="H29" s="31">
        <f t="shared" si="8"/>
        <v>0</v>
      </c>
      <c r="I29" s="31">
        <f t="shared" si="8"/>
        <v>1558599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952450</v>
      </c>
      <c r="N29" s="31">
        <f t="shared" si="4"/>
        <v>3272253</v>
      </c>
      <c r="O29" s="43">
        <f t="shared" si="1"/>
        <v>255.26585537093376</v>
      </c>
      <c r="P29" s="9"/>
    </row>
    <row r="30" spans="1:119" ht="15.75" thickBot="1">
      <c r="A30" s="12"/>
      <c r="B30" s="44">
        <v>581</v>
      </c>
      <c r="C30" s="20" t="s">
        <v>69</v>
      </c>
      <c r="D30" s="46">
        <v>382215</v>
      </c>
      <c r="E30" s="46">
        <v>295422</v>
      </c>
      <c r="F30" s="46">
        <v>0</v>
      </c>
      <c r="G30" s="46">
        <v>83567</v>
      </c>
      <c r="H30" s="46">
        <v>0</v>
      </c>
      <c r="I30" s="46">
        <v>1558599</v>
      </c>
      <c r="J30" s="46">
        <v>0</v>
      </c>
      <c r="K30" s="46">
        <v>0</v>
      </c>
      <c r="L30" s="46">
        <v>0</v>
      </c>
      <c r="M30" s="46">
        <v>952450</v>
      </c>
      <c r="N30" s="46">
        <f t="shared" si="4"/>
        <v>3272253</v>
      </c>
      <c r="O30" s="47">
        <f t="shared" si="1"/>
        <v>255.26585537093376</v>
      </c>
      <c r="P30" s="9"/>
    </row>
    <row r="31" spans="1:119" ht="16.5" thickBot="1">
      <c r="A31" s="14" t="s">
        <v>10</v>
      </c>
      <c r="B31" s="23"/>
      <c r="C31" s="22"/>
      <c r="D31" s="15">
        <f>SUM(D5,D14,D17,D22,D24,D29)</f>
        <v>13905215</v>
      </c>
      <c r="E31" s="15">
        <f t="shared" ref="E31:M31" si="9">SUM(E5,E14,E17,E22,E24,E29)</f>
        <v>861728</v>
      </c>
      <c r="F31" s="15">
        <f t="shared" si="9"/>
        <v>0</v>
      </c>
      <c r="G31" s="15">
        <f t="shared" si="9"/>
        <v>83567</v>
      </c>
      <c r="H31" s="15">
        <f t="shared" si="9"/>
        <v>0</v>
      </c>
      <c r="I31" s="15">
        <f t="shared" si="9"/>
        <v>7533834</v>
      </c>
      <c r="J31" s="15">
        <f t="shared" si="9"/>
        <v>174423</v>
      </c>
      <c r="K31" s="15">
        <f t="shared" si="9"/>
        <v>0</v>
      </c>
      <c r="L31" s="15">
        <f t="shared" si="9"/>
        <v>11008</v>
      </c>
      <c r="M31" s="15">
        <f t="shared" si="9"/>
        <v>1448506</v>
      </c>
      <c r="N31" s="15">
        <f t="shared" si="4"/>
        <v>24018281</v>
      </c>
      <c r="O31" s="37">
        <f t="shared" si="1"/>
        <v>1873.6470083469849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86</v>
      </c>
      <c r="M33" s="93"/>
      <c r="N33" s="93"/>
      <c r="O33" s="41">
        <v>12819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4002349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181957</v>
      </c>
      <c r="J5" s="26">
        <f t="shared" si="0"/>
        <v>166537</v>
      </c>
      <c r="K5" s="26">
        <f t="shared" si="0"/>
        <v>0</v>
      </c>
      <c r="L5" s="26">
        <f t="shared" si="0"/>
        <v>6478</v>
      </c>
      <c r="M5" s="26">
        <f t="shared" si="0"/>
        <v>476152</v>
      </c>
      <c r="N5" s="27">
        <f>SUM(D5:M5)</f>
        <v>4833473</v>
      </c>
      <c r="O5" s="32">
        <f t="shared" ref="O5:O31" si="1">(N5/O$33)</f>
        <v>380.49854365110605</v>
      </c>
      <c r="P5" s="6"/>
    </row>
    <row r="6" spans="1:133">
      <c r="A6" s="12"/>
      <c r="B6" s="44">
        <v>511</v>
      </c>
      <c r="C6" s="20" t="s">
        <v>19</v>
      </c>
      <c r="D6" s="46">
        <v>204364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204364</v>
      </c>
      <c r="O6" s="47">
        <f t="shared" si="1"/>
        <v>16.087853263008739</v>
      </c>
      <c r="P6" s="9"/>
    </row>
    <row r="7" spans="1:133">
      <c r="A7" s="12"/>
      <c r="B7" s="44">
        <v>512</v>
      </c>
      <c r="C7" s="20" t="s">
        <v>20</v>
      </c>
      <c r="D7" s="46">
        <v>631180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631180</v>
      </c>
      <c r="O7" s="47">
        <f t="shared" si="1"/>
        <v>49.687475399511925</v>
      </c>
      <c r="P7" s="9"/>
    </row>
    <row r="8" spans="1:133">
      <c r="A8" s="12"/>
      <c r="B8" s="44">
        <v>513</v>
      </c>
      <c r="C8" s="20" t="s">
        <v>21</v>
      </c>
      <c r="D8" s="46">
        <v>763594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763594</v>
      </c>
      <c r="O8" s="47">
        <f t="shared" si="1"/>
        <v>60.111312288435805</v>
      </c>
      <c r="P8" s="9"/>
    </row>
    <row r="9" spans="1:133">
      <c r="A9" s="12"/>
      <c r="B9" s="44">
        <v>514</v>
      </c>
      <c r="C9" s="20" t="s">
        <v>22</v>
      </c>
      <c r="D9" s="46">
        <v>222448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222448</v>
      </c>
      <c r="O9" s="47">
        <f t="shared" si="1"/>
        <v>17.511453987247108</v>
      </c>
      <c r="P9" s="9"/>
    </row>
    <row r="10" spans="1:133">
      <c r="A10" s="12"/>
      <c r="B10" s="44">
        <v>515</v>
      </c>
      <c r="C10" s="20" t="s">
        <v>23</v>
      </c>
      <c r="D10" s="46">
        <v>935029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6478</v>
      </c>
      <c r="M10" s="46">
        <v>476152</v>
      </c>
      <c r="N10" s="46">
        <f t="shared" si="2"/>
        <v>1417659</v>
      </c>
      <c r="O10" s="47">
        <f t="shared" si="1"/>
        <v>111.60033063055971</v>
      </c>
      <c r="P10" s="9"/>
    </row>
    <row r="11" spans="1:133">
      <c r="A11" s="12"/>
      <c r="B11" s="44">
        <v>517</v>
      </c>
      <c r="C11" s="20" t="s">
        <v>24</v>
      </c>
      <c r="D11" s="46">
        <v>1141055</v>
      </c>
      <c r="E11" s="46">
        <v>0</v>
      </c>
      <c r="F11" s="46">
        <v>0</v>
      </c>
      <c r="G11" s="46">
        <v>0</v>
      </c>
      <c r="H11" s="46">
        <v>0</v>
      </c>
      <c r="I11" s="46">
        <v>181957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1323012</v>
      </c>
      <c r="O11" s="47">
        <f t="shared" si="1"/>
        <v>104.14957096748799</v>
      </c>
      <c r="P11" s="9"/>
    </row>
    <row r="12" spans="1:133">
      <c r="A12" s="12"/>
      <c r="B12" s="44">
        <v>519</v>
      </c>
      <c r="C12" s="20" t="s">
        <v>62</v>
      </c>
      <c r="D12" s="46">
        <v>104679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166537</v>
      </c>
      <c r="K12" s="46">
        <v>0</v>
      </c>
      <c r="L12" s="46">
        <v>0</v>
      </c>
      <c r="M12" s="46">
        <v>0</v>
      </c>
      <c r="N12" s="46">
        <f t="shared" si="2"/>
        <v>271216</v>
      </c>
      <c r="O12" s="47">
        <f t="shared" si="1"/>
        <v>21.350547114854759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4581458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4581458</v>
      </c>
      <c r="O13" s="43">
        <f t="shared" si="1"/>
        <v>360.65952924506024</v>
      </c>
      <c r="P13" s="10"/>
    </row>
    <row r="14" spans="1:133">
      <c r="A14" s="12"/>
      <c r="B14" s="44">
        <v>521</v>
      </c>
      <c r="C14" s="20" t="s">
        <v>27</v>
      </c>
      <c r="D14" s="46">
        <v>3054774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3054774</v>
      </c>
      <c r="O14" s="47">
        <f t="shared" si="1"/>
        <v>240.47658033535384</v>
      </c>
      <c r="P14" s="9"/>
    </row>
    <row r="15" spans="1:133">
      <c r="A15" s="12"/>
      <c r="B15" s="44">
        <v>522</v>
      </c>
      <c r="C15" s="20" t="s">
        <v>28</v>
      </c>
      <c r="D15" s="46">
        <v>1526684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1526684</v>
      </c>
      <c r="O15" s="47">
        <f t="shared" si="1"/>
        <v>120.18294890970637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SUM(D17:D20)</f>
        <v>1470249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5199370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6669619</v>
      </c>
      <c r="O16" s="43">
        <f t="shared" si="1"/>
        <v>525.04282452963866</v>
      </c>
      <c r="P16" s="10"/>
    </row>
    <row r="17" spans="1:119">
      <c r="A17" s="12"/>
      <c r="B17" s="44">
        <v>534</v>
      </c>
      <c r="C17" s="20" t="s">
        <v>63</v>
      </c>
      <c r="D17" s="46">
        <v>1470249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1470249</v>
      </c>
      <c r="O17" s="47">
        <f t="shared" si="1"/>
        <v>115.74029756750375</v>
      </c>
      <c r="P17" s="9"/>
    </row>
    <row r="18" spans="1:119">
      <c r="A18" s="12"/>
      <c r="B18" s="44">
        <v>536</v>
      </c>
      <c r="C18" s="20" t="s">
        <v>64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4008248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4008248</v>
      </c>
      <c r="O18" s="47">
        <f t="shared" si="1"/>
        <v>315.53554278516884</v>
      </c>
      <c r="P18" s="9"/>
    </row>
    <row r="19" spans="1:119">
      <c r="A19" s="12"/>
      <c r="B19" s="44">
        <v>538</v>
      </c>
      <c r="C19" s="20" t="s">
        <v>65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679524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679524</v>
      </c>
      <c r="O19" s="47">
        <f t="shared" si="1"/>
        <v>53.493190584901207</v>
      </c>
      <c r="P19" s="9"/>
    </row>
    <row r="20" spans="1:119">
      <c r="A20" s="12"/>
      <c r="B20" s="44">
        <v>539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511598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511598</v>
      </c>
      <c r="O20" s="47">
        <f t="shared" si="1"/>
        <v>40.27379359206487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827413</v>
      </c>
      <c r="E21" s="31">
        <f t="shared" si="6"/>
        <v>1893488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2720901</v>
      </c>
      <c r="O21" s="43">
        <f t="shared" si="1"/>
        <v>214.1935763205542</v>
      </c>
      <c r="P21" s="10"/>
    </row>
    <row r="22" spans="1:119">
      <c r="A22" s="12"/>
      <c r="B22" s="44">
        <v>541</v>
      </c>
      <c r="C22" s="20" t="s">
        <v>66</v>
      </c>
      <c r="D22" s="46">
        <v>827413</v>
      </c>
      <c r="E22" s="46">
        <v>1893488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2720901</v>
      </c>
      <c r="O22" s="47">
        <f t="shared" si="1"/>
        <v>214.1935763205542</v>
      </c>
      <c r="P22" s="9"/>
    </row>
    <row r="23" spans="1:119" ht="15.75">
      <c r="A23" s="28" t="s">
        <v>38</v>
      </c>
      <c r="B23" s="29"/>
      <c r="C23" s="30"/>
      <c r="D23" s="31">
        <f t="shared" ref="D23:M23" si="7">SUM(D24:D28)</f>
        <v>1570462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9640</v>
      </c>
      <c r="M23" s="31">
        <f t="shared" si="7"/>
        <v>0</v>
      </c>
      <c r="N23" s="31">
        <f t="shared" si="4"/>
        <v>1580102</v>
      </c>
      <c r="O23" s="43">
        <f t="shared" si="1"/>
        <v>124.38809729985043</v>
      </c>
      <c r="P23" s="9"/>
    </row>
    <row r="24" spans="1:119">
      <c r="A24" s="12"/>
      <c r="B24" s="44">
        <v>572</v>
      </c>
      <c r="C24" s="20" t="s">
        <v>67</v>
      </c>
      <c r="D24" s="46">
        <v>1286321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9640</v>
      </c>
      <c r="M24" s="46">
        <v>0</v>
      </c>
      <c r="N24" s="46">
        <f t="shared" si="4"/>
        <v>1295961</v>
      </c>
      <c r="O24" s="47">
        <f t="shared" si="1"/>
        <v>102.02007399826813</v>
      </c>
      <c r="P24" s="9"/>
    </row>
    <row r="25" spans="1:119">
      <c r="A25" s="12"/>
      <c r="B25" s="44">
        <v>573</v>
      </c>
      <c r="C25" s="20" t="s">
        <v>40</v>
      </c>
      <c r="D25" s="46">
        <v>38604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38604</v>
      </c>
      <c r="O25" s="47">
        <f t="shared" si="1"/>
        <v>3.0389671731087144</v>
      </c>
      <c r="P25" s="9"/>
    </row>
    <row r="26" spans="1:119">
      <c r="A26" s="12"/>
      <c r="B26" s="44">
        <v>574</v>
      </c>
      <c r="C26" s="20" t="s">
        <v>41</v>
      </c>
      <c r="D26" s="46">
        <v>55890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55890</v>
      </c>
      <c r="O26" s="47">
        <f t="shared" si="1"/>
        <v>4.3997480910021256</v>
      </c>
      <c r="P26" s="9"/>
    </row>
    <row r="27" spans="1:119">
      <c r="A27" s="12"/>
      <c r="B27" s="44">
        <v>578</v>
      </c>
      <c r="C27" s="20" t="s">
        <v>80</v>
      </c>
      <c r="D27" s="46">
        <v>38275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38275</v>
      </c>
      <c r="O27" s="47">
        <f t="shared" si="1"/>
        <v>3.0130677792647407</v>
      </c>
      <c r="P27" s="9"/>
    </row>
    <row r="28" spans="1:119">
      <c r="A28" s="12"/>
      <c r="B28" s="44">
        <v>579</v>
      </c>
      <c r="C28" s="20" t="s">
        <v>43</v>
      </c>
      <c r="D28" s="46">
        <v>151372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151372</v>
      </c>
      <c r="O28" s="47">
        <f t="shared" si="1"/>
        <v>11.916240258206722</v>
      </c>
      <c r="P28" s="9"/>
    </row>
    <row r="29" spans="1:119" ht="15.75">
      <c r="A29" s="28" t="s">
        <v>68</v>
      </c>
      <c r="B29" s="29"/>
      <c r="C29" s="30"/>
      <c r="D29" s="31">
        <f t="shared" ref="D29:M29" si="8">SUM(D30:D30)</f>
        <v>583888</v>
      </c>
      <c r="E29" s="31">
        <f t="shared" si="8"/>
        <v>256532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1543253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693830</v>
      </c>
      <c r="N29" s="31">
        <f t="shared" si="4"/>
        <v>3077503</v>
      </c>
      <c r="O29" s="43">
        <f t="shared" si="1"/>
        <v>242.26584271431946</v>
      </c>
      <c r="P29" s="9"/>
    </row>
    <row r="30" spans="1:119" ht="15.75" thickBot="1">
      <c r="A30" s="12"/>
      <c r="B30" s="44">
        <v>581</v>
      </c>
      <c r="C30" s="20" t="s">
        <v>69</v>
      </c>
      <c r="D30" s="46">
        <v>583888</v>
      </c>
      <c r="E30" s="46">
        <v>256532</v>
      </c>
      <c r="F30" s="46">
        <v>0</v>
      </c>
      <c r="G30" s="46">
        <v>0</v>
      </c>
      <c r="H30" s="46">
        <v>0</v>
      </c>
      <c r="I30" s="46">
        <v>1543253</v>
      </c>
      <c r="J30" s="46">
        <v>0</v>
      </c>
      <c r="K30" s="46">
        <v>0</v>
      </c>
      <c r="L30" s="46">
        <v>0</v>
      </c>
      <c r="M30" s="46">
        <v>693830</v>
      </c>
      <c r="N30" s="46">
        <f t="shared" si="4"/>
        <v>3077503</v>
      </c>
      <c r="O30" s="47">
        <f t="shared" si="1"/>
        <v>242.26584271431946</v>
      </c>
      <c r="P30" s="9"/>
    </row>
    <row r="31" spans="1:119" ht="16.5" thickBot="1">
      <c r="A31" s="14" t="s">
        <v>10</v>
      </c>
      <c r="B31" s="23"/>
      <c r="C31" s="22"/>
      <c r="D31" s="15">
        <f>SUM(D5,D13,D16,D21,D23,D29)</f>
        <v>13035819</v>
      </c>
      <c r="E31" s="15">
        <f t="shared" ref="E31:M31" si="9">SUM(E5,E13,E16,E21,E23,E29)</f>
        <v>2150020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6924580</v>
      </c>
      <c r="J31" s="15">
        <f t="shared" si="9"/>
        <v>166537</v>
      </c>
      <c r="K31" s="15">
        <f t="shared" si="9"/>
        <v>0</v>
      </c>
      <c r="L31" s="15">
        <f t="shared" si="9"/>
        <v>16118</v>
      </c>
      <c r="M31" s="15">
        <f t="shared" si="9"/>
        <v>1169982</v>
      </c>
      <c r="N31" s="15">
        <f t="shared" si="4"/>
        <v>23463056</v>
      </c>
      <c r="O31" s="37">
        <f t="shared" si="1"/>
        <v>1847.048413760529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83</v>
      </c>
      <c r="M33" s="93"/>
      <c r="N33" s="93"/>
      <c r="O33" s="41">
        <v>12703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4037320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204010</v>
      </c>
      <c r="J5" s="26">
        <f t="shared" si="0"/>
        <v>178145</v>
      </c>
      <c r="K5" s="26">
        <f t="shared" si="0"/>
        <v>0</v>
      </c>
      <c r="L5" s="26">
        <f t="shared" si="0"/>
        <v>511</v>
      </c>
      <c r="M5" s="26">
        <f t="shared" si="0"/>
        <v>397156</v>
      </c>
      <c r="N5" s="27">
        <f>SUM(D5:M5)</f>
        <v>4817142</v>
      </c>
      <c r="O5" s="32">
        <f t="shared" ref="O5:O33" si="1">(N5/O$35)</f>
        <v>379.99069180405456</v>
      </c>
      <c r="P5" s="6"/>
    </row>
    <row r="6" spans="1:133">
      <c r="A6" s="12"/>
      <c r="B6" s="44">
        <v>511</v>
      </c>
      <c r="C6" s="20" t="s">
        <v>19</v>
      </c>
      <c r="D6" s="46">
        <v>205030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205030</v>
      </c>
      <c r="O6" s="47">
        <f t="shared" si="1"/>
        <v>16.173384870237438</v>
      </c>
      <c r="P6" s="9"/>
    </row>
    <row r="7" spans="1:133">
      <c r="A7" s="12"/>
      <c r="B7" s="44">
        <v>512</v>
      </c>
      <c r="C7" s="20" t="s">
        <v>20</v>
      </c>
      <c r="D7" s="46">
        <v>661723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661723</v>
      </c>
      <c r="O7" s="47">
        <f t="shared" si="1"/>
        <v>52.198706318529624</v>
      </c>
      <c r="P7" s="9"/>
    </row>
    <row r="8" spans="1:133">
      <c r="A8" s="12"/>
      <c r="B8" s="44">
        <v>513</v>
      </c>
      <c r="C8" s="20" t="s">
        <v>21</v>
      </c>
      <c r="D8" s="46">
        <v>949473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949473</v>
      </c>
      <c r="O8" s="47">
        <f t="shared" si="1"/>
        <v>74.897294312534513</v>
      </c>
      <c r="P8" s="9"/>
    </row>
    <row r="9" spans="1:133">
      <c r="A9" s="12"/>
      <c r="B9" s="44">
        <v>514</v>
      </c>
      <c r="C9" s="20" t="s">
        <v>22</v>
      </c>
      <c r="D9" s="46">
        <v>271893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271893</v>
      </c>
      <c r="O9" s="47">
        <f t="shared" si="1"/>
        <v>21.44774000157766</v>
      </c>
      <c r="P9" s="9"/>
    </row>
    <row r="10" spans="1:133">
      <c r="A10" s="12"/>
      <c r="B10" s="44">
        <v>515</v>
      </c>
      <c r="C10" s="20" t="s">
        <v>23</v>
      </c>
      <c r="D10" s="46">
        <v>855659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511</v>
      </c>
      <c r="M10" s="46">
        <v>397156</v>
      </c>
      <c r="N10" s="46">
        <f t="shared" si="2"/>
        <v>1253326</v>
      </c>
      <c r="O10" s="47">
        <f t="shared" si="1"/>
        <v>98.866135521022329</v>
      </c>
      <c r="P10" s="9"/>
    </row>
    <row r="11" spans="1:133">
      <c r="A11" s="12"/>
      <c r="B11" s="44">
        <v>517</v>
      </c>
      <c r="C11" s="20" t="s">
        <v>24</v>
      </c>
      <c r="D11" s="46">
        <v>1025214</v>
      </c>
      <c r="E11" s="46">
        <v>0</v>
      </c>
      <c r="F11" s="46">
        <v>0</v>
      </c>
      <c r="G11" s="46">
        <v>0</v>
      </c>
      <c r="H11" s="46">
        <v>0</v>
      </c>
      <c r="I11" s="46">
        <v>204010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1229224</v>
      </c>
      <c r="O11" s="47">
        <f t="shared" si="1"/>
        <v>96.964897057663478</v>
      </c>
      <c r="P11" s="9"/>
    </row>
    <row r="12" spans="1:133">
      <c r="A12" s="12"/>
      <c r="B12" s="44">
        <v>519</v>
      </c>
      <c r="C12" s="20" t="s">
        <v>62</v>
      </c>
      <c r="D12" s="46">
        <v>68328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178145</v>
      </c>
      <c r="K12" s="46">
        <v>0</v>
      </c>
      <c r="L12" s="46">
        <v>0</v>
      </c>
      <c r="M12" s="46">
        <v>0</v>
      </c>
      <c r="N12" s="46">
        <f t="shared" si="2"/>
        <v>246473</v>
      </c>
      <c r="O12" s="47">
        <f t="shared" si="1"/>
        <v>19.442533722489546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4516317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3" si="4">SUM(D13:M13)</f>
        <v>4516317</v>
      </c>
      <c r="O13" s="43">
        <f t="shared" si="1"/>
        <v>356.26070836948804</v>
      </c>
      <c r="P13" s="10"/>
    </row>
    <row r="14" spans="1:133">
      <c r="A14" s="12"/>
      <c r="B14" s="44">
        <v>521</v>
      </c>
      <c r="C14" s="20" t="s">
        <v>27</v>
      </c>
      <c r="D14" s="46">
        <v>3099669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3099669</v>
      </c>
      <c r="O14" s="47">
        <f t="shared" si="1"/>
        <v>244.51124082984933</v>
      </c>
      <c r="P14" s="9"/>
    </row>
    <row r="15" spans="1:133">
      <c r="A15" s="12"/>
      <c r="B15" s="44">
        <v>522</v>
      </c>
      <c r="C15" s="20" t="s">
        <v>28</v>
      </c>
      <c r="D15" s="46">
        <v>1416648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1416648</v>
      </c>
      <c r="O15" s="47">
        <f t="shared" si="1"/>
        <v>111.74946753963872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SUM(D17:D20)</f>
        <v>1419128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4901427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6320555</v>
      </c>
      <c r="O16" s="43">
        <f t="shared" si="1"/>
        <v>498.58444426914883</v>
      </c>
      <c r="P16" s="10"/>
    </row>
    <row r="17" spans="1:16">
      <c r="A17" s="12"/>
      <c r="B17" s="44">
        <v>534</v>
      </c>
      <c r="C17" s="20" t="s">
        <v>63</v>
      </c>
      <c r="D17" s="46">
        <v>1419128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1419128</v>
      </c>
      <c r="O17" s="47">
        <f t="shared" si="1"/>
        <v>111.94509742052536</v>
      </c>
      <c r="P17" s="9"/>
    </row>
    <row r="18" spans="1:16">
      <c r="A18" s="12"/>
      <c r="B18" s="44">
        <v>536</v>
      </c>
      <c r="C18" s="20" t="s">
        <v>64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3752403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3752403</v>
      </c>
      <c r="O18" s="47">
        <f t="shared" si="1"/>
        <v>296.00086771318138</v>
      </c>
      <c r="P18" s="9"/>
    </row>
    <row r="19" spans="1:16">
      <c r="A19" s="12"/>
      <c r="B19" s="44">
        <v>538</v>
      </c>
      <c r="C19" s="20" t="s">
        <v>65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717285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717285</v>
      </c>
      <c r="O19" s="47">
        <f t="shared" si="1"/>
        <v>56.581604480555335</v>
      </c>
      <c r="P19" s="9"/>
    </row>
    <row r="20" spans="1:16">
      <c r="A20" s="12"/>
      <c r="B20" s="44">
        <v>539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431739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431739</v>
      </c>
      <c r="O20" s="47">
        <f t="shared" si="1"/>
        <v>34.056874654886805</v>
      </c>
      <c r="P20" s="9"/>
    </row>
    <row r="21" spans="1:16" ht="15.75">
      <c r="A21" s="28" t="s">
        <v>34</v>
      </c>
      <c r="B21" s="29"/>
      <c r="C21" s="30"/>
      <c r="D21" s="31">
        <f t="shared" ref="D21:M21" si="6">SUM(D22:D22)</f>
        <v>2130138</v>
      </c>
      <c r="E21" s="31">
        <f t="shared" si="6"/>
        <v>810666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2940804</v>
      </c>
      <c r="O21" s="43">
        <f t="shared" si="1"/>
        <v>231.97949041571349</v>
      </c>
      <c r="P21" s="10"/>
    </row>
    <row r="22" spans="1:16">
      <c r="A22" s="12"/>
      <c r="B22" s="44">
        <v>541</v>
      </c>
      <c r="C22" s="20" t="s">
        <v>66</v>
      </c>
      <c r="D22" s="46">
        <v>2130138</v>
      </c>
      <c r="E22" s="46">
        <v>810666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2940804</v>
      </c>
      <c r="O22" s="47">
        <f t="shared" si="1"/>
        <v>231.97949041571349</v>
      </c>
      <c r="P22" s="9"/>
    </row>
    <row r="23" spans="1:16" ht="15.75">
      <c r="A23" s="28" t="s">
        <v>36</v>
      </c>
      <c r="B23" s="29"/>
      <c r="C23" s="30"/>
      <c r="D23" s="31">
        <f t="shared" ref="D23:M23" si="7">SUM(D24:D24)</f>
        <v>0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7738</v>
      </c>
      <c r="N23" s="31">
        <f t="shared" si="4"/>
        <v>7738</v>
      </c>
      <c r="O23" s="43">
        <f t="shared" si="1"/>
        <v>0.61039678157292732</v>
      </c>
      <c r="P23" s="10"/>
    </row>
    <row r="24" spans="1:16">
      <c r="A24" s="13"/>
      <c r="B24" s="45">
        <v>559</v>
      </c>
      <c r="C24" s="21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7738</v>
      </c>
      <c r="N24" s="46">
        <f t="shared" si="4"/>
        <v>7738</v>
      </c>
      <c r="O24" s="47">
        <f t="shared" si="1"/>
        <v>0.61039678157292732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SUM(D26:D30)</f>
        <v>1488716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11826</v>
      </c>
      <c r="M25" s="31">
        <f t="shared" si="8"/>
        <v>0</v>
      </c>
      <c r="N25" s="31">
        <f t="shared" si="4"/>
        <v>1500542</v>
      </c>
      <c r="O25" s="43">
        <f t="shared" si="1"/>
        <v>118.36727932476138</v>
      </c>
      <c r="P25" s="9"/>
    </row>
    <row r="26" spans="1:16">
      <c r="A26" s="12"/>
      <c r="B26" s="44">
        <v>572</v>
      </c>
      <c r="C26" s="20" t="s">
        <v>67</v>
      </c>
      <c r="D26" s="46">
        <v>1186267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11826</v>
      </c>
      <c r="M26" s="46">
        <v>0</v>
      </c>
      <c r="N26" s="46">
        <f t="shared" si="4"/>
        <v>1198093</v>
      </c>
      <c r="O26" s="47">
        <f t="shared" si="1"/>
        <v>94.509189871420688</v>
      </c>
      <c r="P26" s="9"/>
    </row>
    <row r="27" spans="1:16">
      <c r="A27" s="12"/>
      <c r="B27" s="44">
        <v>573</v>
      </c>
      <c r="C27" s="20" t="s">
        <v>40</v>
      </c>
      <c r="D27" s="46">
        <v>61246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61246</v>
      </c>
      <c r="O27" s="47">
        <f t="shared" si="1"/>
        <v>4.8312692277352687</v>
      </c>
      <c r="P27" s="9"/>
    </row>
    <row r="28" spans="1:16">
      <c r="A28" s="12"/>
      <c r="B28" s="44">
        <v>574</v>
      </c>
      <c r="C28" s="20" t="s">
        <v>41</v>
      </c>
      <c r="D28" s="46">
        <v>46275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46275</v>
      </c>
      <c r="O28" s="47">
        <f t="shared" si="1"/>
        <v>3.6503115879151218</v>
      </c>
      <c r="P28" s="9"/>
    </row>
    <row r="29" spans="1:16">
      <c r="A29" s="12"/>
      <c r="B29" s="44">
        <v>578</v>
      </c>
      <c r="C29" s="20" t="s">
        <v>80</v>
      </c>
      <c r="D29" s="46">
        <v>40037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40037</v>
      </c>
      <c r="O29" s="47">
        <f t="shared" si="1"/>
        <v>3.15823933107202</v>
      </c>
      <c r="P29" s="9"/>
    </row>
    <row r="30" spans="1:16">
      <c r="A30" s="12"/>
      <c r="B30" s="44">
        <v>579</v>
      </c>
      <c r="C30" s="20" t="s">
        <v>43</v>
      </c>
      <c r="D30" s="46">
        <v>154891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154891</v>
      </c>
      <c r="O30" s="47">
        <f t="shared" si="1"/>
        <v>12.218269306618286</v>
      </c>
      <c r="P30" s="9"/>
    </row>
    <row r="31" spans="1:16" ht="15.75">
      <c r="A31" s="28" t="s">
        <v>68</v>
      </c>
      <c r="B31" s="29"/>
      <c r="C31" s="30"/>
      <c r="D31" s="31">
        <f t="shared" ref="D31:M31" si="9">SUM(D32:D32)</f>
        <v>890850</v>
      </c>
      <c r="E31" s="31">
        <f t="shared" si="9"/>
        <v>315098</v>
      </c>
      <c r="F31" s="31">
        <f t="shared" si="9"/>
        <v>0</v>
      </c>
      <c r="G31" s="31">
        <f t="shared" si="9"/>
        <v>100000</v>
      </c>
      <c r="H31" s="31">
        <f t="shared" si="9"/>
        <v>0</v>
      </c>
      <c r="I31" s="31">
        <f t="shared" si="9"/>
        <v>1707714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756892</v>
      </c>
      <c r="N31" s="31">
        <f t="shared" si="4"/>
        <v>3770554</v>
      </c>
      <c r="O31" s="43">
        <f t="shared" si="1"/>
        <v>297.43267334542873</v>
      </c>
      <c r="P31" s="9"/>
    </row>
    <row r="32" spans="1:16" ht="15.75" thickBot="1">
      <c r="A32" s="12"/>
      <c r="B32" s="44">
        <v>581</v>
      </c>
      <c r="C32" s="20" t="s">
        <v>69</v>
      </c>
      <c r="D32" s="46">
        <v>890850</v>
      </c>
      <c r="E32" s="46">
        <v>315098</v>
      </c>
      <c r="F32" s="46">
        <v>0</v>
      </c>
      <c r="G32" s="46">
        <v>100000</v>
      </c>
      <c r="H32" s="46">
        <v>0</v>
      </c>
      <c r="I32" s="46">
        <v>1707714</v>
      </c>
      <c r="J32" s="46">
        <v>0</v>
      </c>
      <c r="K32" s="46">
        <v>0</v>
      </c>
      <c r="L32" s="46">
        <v>0</v>
      </c>
      <c r="M32" s="46">
        <v>756892</v>
      </c>
      <c r="N32" s="46">
        <f t="shared" si="4"/>
        <v>3770554</v>
      </c>
      <c r="O32" s="47">
        <f t="shared" si="1"/>
        <v>297.43267334542873</v>
      </c>
      <c r="P32" s="9"/>
    </row>
    <row r="33" spans="1:119" ht="16.5" thickBot="1">
      <c r="A33" s="14" t="s">
        <v>10</v>
      </c>
      <c r="B33" s="23"/>
      <c r="C33" s="22"/>
      <c r="D33" s="15">
        <f>SUM(D5,D13,D16,D21,D23,D25,D31)</f>
        <v>14482469</v>
      </c>
      <c r="E33" s="15">
        <f t="shared" ref="E33:M33" si="10">SUM(E5,E13,E16,E21,E23,E25,E31)</f>
        <v>1125764</v>
      </c>
      <c r="F33" s="15">
        <f t="shared" si="10"/>
        <v>0</v>
      </c>
      <c r="G33" s="15">
        <f t="shared" si="10"/>
        <v>100000</v>
      </c>
      <c r="H33" s="15">
        <f t="shared" si="10"/>
        <v>0</v>
      </c>
      <c r="I33" s="15">
        <f t="shared" si="10"/>
        <v>6813151</v>
      </c>
      <c r="J33" s="15">
        <f t="shared" si="10"/>
        <v>178145</v>
      </c>
      <c r="K33" s="15">
        <f t="shared" si="10"/>
        <v>0</v>
      </c>
      <c r="L33" s="15">
        <f t="shared" si="10"/>
        <v>12337</v>
      </c>
      <c r="M33" s="15">
        <f t="shared" si="10"/>
        <v>1161786</v>
      </c>
      <c r="N33" s="15">
        <f t="shared" si="4"/>
        <v>23873652</v>
      </c>
      <c r="O33" s="37">
        <f t="shared" si="1"/>
        <v>1883.2256843101679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81</v>
      </c>
      <c r="M35" s="93"/>
      <c r="N35" s="93"/>
      <c r="O35" s="41">
        <v>12677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3912448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13014</v>
      </c>
      <c r="M5" s="26">
        <f t="shared" si="0"/>
        <v>409274</v>
      </c>
      <c r="N5" s="27">
        <f>SUM(D5:M5)</f>
        <v>4334736</v>
      </c>
      <c r="O5" s="32">
        <f t="shared" ref="O5:O31" si="1">(N5/O$33)</f>
        <v>343.07368421052632</v>
      </c>
      <c r="P5" s="6"/>
    </row>
    <row r="6" spans="1:133">
      <c r="A6" s="12"/>
      <c r="B6" s="44">
        <v>511</v>
      </c>
      <c r="C6" s="20" t="s">
        <v>19</v>
      </c>
      <c r="D6" s="46">
        <v>194520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194520</v>
      </c>
      <c r="O6" s="47">
        <f t="shared" si="1"/>
        <v>15.395330431341511</v>
      </c>
      <c r="P6" s="9"/>
    </row>
    <row r="7" spans="1:133">
      <c r="A7" s="12"/>
      <c r="B7" s="44">
        <v>512</v>
      </c>
      <c r="C7" s="20" t="s">
        <v>20</v>
      </c>
      <c r="D7" s="46">
        <v>646588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646588</v>
      </c>
      <c r="O7" s="47">
        <f t="shared" si="1"/>
        <v>51.174356944994067</v>
      </c>
      <c r="P7" s="9"/>
    </row>
    <row r="8" spans="1:133">
      <c r="A8" s="12"/>
      <c r="B8" s="44">
        <v>513</v>
      </c>
      <c r="C8" s="20" t="s">
        <v>21</v>
      </c>
      <c r="D8" s="46">
        <v>950796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950796</v>
      </c>
      <c r="O8" s="47">
        <f t="shared" si="1"/>
        <v>75.250969529085879</v>
      </c>
      <c r="P8" s="9"/>
    </row>
    <row r="9" spans="1:133">
      <c r="A9" s="12"/>
      <c r="B9" s="44">
        <v>514</v>
      </c>
      <c r="C9" s="20" t="s">
        <v>22</v>
      </c>
      <c r="D9" s="46">
        <v>256766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256766</v>
      </c>
      <c r="O9" s="47">
        <f t="shared" si="1"/>
        <v>20.321804511278195</v>
      </c>
      <c r="P9" s="9"/>
    </row>
    <row r="10" spans="1:133">
      <c r="A10" s="12"/>
      <c r="B10" s="44">
        <v>515</v>
      </c>
      <c r="C10" s="20" t="s">
        <v>23</v>
      </c>
      <c r="D10" s="46">
        <v>810815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13014</v>
      </c>
      <c r="M10" s="46">
        <v>409274</v>
      </c>
      <c r="N10" s="46">
        <f t="shared" si="2"/>
        <v>1233103</v>
      </c>
      <c r="O10" s="47">
        <f t="shared" si="1"/>
        <v>97.594222398100513</v>
      </c>
      <c r="P10" s="9"/>
    </row>
    <row r="11" spans="1:133">
      <c r="A11" s="12"/>
      <c r="B11" s="44">
        <v>517</v>
      </c>
      <c r="C11" s="20" t="s">
        <v>24</v>
      </c>
      <c r="D11" s="46">
        <v>989918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989918</v>
      </c>
      <c r="O11" s="47">
        <f t="shared" si="1"/>
        <v>78.347289275821126</v>
      </c>
      <c r="P11" s="9"/>
    </row>
    <row r="12" spans="1:133">
      <c r="A12" s="12"/>
      <c r="B12" s="44">
        <v>519</v>
      </c>
      <c r="C12" s="20" t="s">
        <v>62</v>
      </c>
      <c r="D12" s="46">
        <v>63045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63045</v>
      </c>
      <c r="O12" s="47">
        <f t="shared" si="1"/>
        <v>4.9897111199050261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4664103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4664103</v>
      </c>
      <c r="O13" s="43">
        <f t="shared" si="1"/>
        <v>369.14151167392163</v>
      </c>
      <c r="P13" s="10"/>
    </row>
    <row r="14" spans="1:133">
      <c r="A14" s="12"/>
      <c r="B14" s="44">
        <v>521</v>
      </c>
      <c r="C14" s="20" t="s">
        <v>27</v>
      </c>
      <c r="D14" s="46">
        <v>3275362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3275362</v>
      </c>
      <c r="O14" s="47">
        <f t="shared" si="1"/>
        <v>259.22928373565492</v>
      </c>
      <c r="P14" s="9"/>
    </row>
    <row r="15" spans="1:133">
      <c r="A15" s="12"/>
      <c r="B15" s="44">
        <v>522</v>
      </c>
      <c r="C15" s="20" t="s">
        <v>28</v>
      </c>
      <c r="D15" s="46">
        <v>1388741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1388741</v>
      </c>
      <c r="O15" s="47">
        <f t="shared" si="1"/>
        <v>109.91222793826672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SUM(D17:D21)</f>
        <v>1336965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4939015</v>
      </c>
      <c r="J16" s="31">
        <f t="shared" si="5"/>
        <v>141819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6417799</v>
      </c>
      <c r="O16" s="43">
        <f t="shared" si="1"/>
        <v>507.93818757419865</v>
      </c>
      <c r="P16" s="10"/>
    </row>
    <row r="17" spans="1:119">
      <c r="A17" s="12"/>
      <c r="B17" s="44">
        <v>534</v>
      </c>
      <c r="C17" s="20" t="s">
        <v>63</v>
      </c>
      <c r="D17" s="46">
        <v>1336965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1336965</v>
      </c>
      <c r="O17" s="47">
        <f t="shared" si="1"/>
        <v>105.81440443213296</v>
      </c>
      <c r="P17" s="9"/>
    </row>
    <row r="18" spans="1:119">
      <c r="A18" s="12"/>
      <c r="B18" s="44">
        <v>535</v>
      </c>
      <c r="C18" s="20" t="s">
        <v>77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3380606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3380606</v>
      </c>
      <c r="O18" s="47">
        <f t="shared" si="1"/>
        <v>267.55884447962012</v>
      </c>
      <c r="P18" s="9"/>
    </row>
    <row r="19" spans="1:119">
      <c r="A19" s="12"/>
      <c r="B19" s="44">
        <v>536</v>
      </c>
      <c r="C19" s="20" t="s">
        <v>64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561979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561979</v>
      </c>
      <c r="O19" s="47">
        <f t="shared" si="1"/>
        <v>44.477958053027308</v>
      </c>
      <c r="P19" s="9"/>
    </row>
    <row r="20" spans="1:119">
      <c r="A20" s="12"/>
      <c r="B20" s="44">
        <v>538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613718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613718</v>
      </c>
      <c r="O20" s="47">
        <f t="shared" si="1"/>
        <v>48.572853185595569</v>
      </c>
      <c r="P20" s="9"/>
    </row>
    <row r="21" spans="1:119">
      <c r="A21" s="12"/>
      <c r="B21" s="44">
        <v>539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382712</v>
      </c>
      <c r="J21" s="46">
        <v>141819</v>
      </c>
      <c r="K21" s="46">
        <v>0</v>
      </c>
      <c r="L21" s="46">
        <v>0</v>
      </c>
      <c r="M21" s="46">
        <v>0</v>
      </c>
      <c r="N21" s="46">
        <f t="shared" si="4"/>
        <v>524531</v>
      </c>
      <c r="O21" s="47">
        <f t="shared" si="1"/>
        <v>41.514127423822714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SUM(D23:D23)</f>
        <v>391549</v>
      </c>
      <c r="E22" s="31">
        <f t="shared" si="6"/>
        <v>2342516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2734065</v>
      </c>
      <c r="O22" s="43">
        <f t="shared" si="1"/>
        <v>216.38820736050653</v>
      </c>
      <c r="P22" s="10"/>
    </row>
    <row r="23" spans="1:119">
      <c r="A23" s="12"/>
      <c r="B23" s="44">
        <v>541</v>
      </c>
      <c r="C23" s="20" t="s">
        <v>66</v>
      </c>
      <c r="D23" s="46">
        <v>391549</v>
      </c>
      <c r="E23" s="46">
        <v>2342516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2734065</v>
      </c>
      <c r="O23" s="47">
        <f t="shared" si="1"/>
        <v>216.38820736050653</v>
      </c>
      <c r="P23" s="9"/>
    </row>
    <row r="24" spans="1:119" ht="15.75">
      <c r="A24" s="28" t="s">
        <v>38</v>
      </c>
      <c r="B24" s="29"/>
      <c r="C24" s="30"/>
      <c r="D24" s="31">
        <f t="shared" ref="D24:M24" si="7">SUM(D25:D28)</f>
        <v>1454218</v>
      </c>
      <c r="E24" s="31">
        <f t="shared" si="7"/>
        <v>0</v>
      </c>
      <c r="F24" s="31">
        <f t="shared" si="7"/>
        <v>0</v>
      </c>
      <c r="G24" s="31">
        <f t="shared" si="7"/>
        <v>87721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6677</v>
      </c>
      <c r="M24" s="31">
        <f t="shared" si="7"/>
        <v>0</v>
      </c>
      <c r="N24" s="31">
        <f t="shared" si="4"/>
        <v>1548616</v>
      </c>
      <c r="O24" s="43">
        <f t="shared" si="1"/>
        <v>122.56557182429759</v>
      </c>
      <c r="P24" s="9"/>
    </row>
    <row r="25" spans="1:119">
      <c r="A25" s="12"/>
      <c r="B25" s="44">
        <v>572</v>
      </c>
      <c r="C25" s="20" t="s">
        <v>67</v>
      </c>
      <c r="D25" s="46">
        <v>1151452</v>
      </c>
      <c r="E25" s="46">
        <v>0</v>
      </c>
      <c r="F25" s="46">
        <v>0</v>
      </c>
      <c r="G25" s="46">
        <v>87721</v>
      </c>
      <c r="H25" s="46">
        <v>0</v>
      </c>
      <c r="I25" s="46">
        <v>0</v>
      </c>
      <c r="J25" s="46">
        <v>0</v>
      </c>
      <c r="K25" s="46">
        <v>0</v>
      </c>
      <c r="L25" s="46">
        <v>6677</v>
      </c>
      <c r="M25" s="46">
        <v>0</v>
      </c>
      <c r="N25" s="46">
        <f t="shared" si="4"/>
        <v>1245850</v>
      </c>
      <c r="O25" s="47">
        <f t="shared" si="1"/>
        <v>98.603086664028496</v>
      </c>
      <c r="P25" s="9"/>
    </row>
    <row r="26" spans="1:119">
      <c r="A26" s="12"/>
      <c r="B26" s="44">
        <v>573</v>
      </c>
      <c r="C26" s="20" t="s">
        <v>40</v>
      </c>
      <c r="D26" s="46">
        <v>52624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52624</v>
      </c>
      <c r="O26" s="47">
        <f t="shared" si="1"/>
        <v>4.1649386624455875</v>
      </c>
      <c r="P26" s="9"/>
    </row>
    <row r="27" spans="1:119">
      <c r="A27" s="12"/>
      <c r="B27" s="44">
        <v>574</v>
      </c>
      <c r="C27" s="20" t="s">
        <v>41</v>
      </c>
      <c r="D27" s="46">
        <v>49994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49994</v>
      </c>
      <c r="O27" s="47">
        <f t="shared" si="1"/>
        <v>3.9567867036011082</v>
      </c>
      <c r="P27" s="9"/>
    </row>
    <row r="28" spans="1:119">
      <c r="A28" s="12"/>
      <c r="B28" s="44">
        <v>579</v>
      </c>
      <c r="C28" s="20" t="s">
        <v>43</v>
      </c>
      <c r="D28" s="46">
        <v>200148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200148</v>
      </c>
      <c r="O28" s="47">
        <f t="shared" si="1"/>
        <v>15.840759794222398</v>
      </c>
      <c r="P28" s="9"/>
    </row>
    <row r="29" spans="1:119" ht="15.75">
      <c r="A29" s="28" t="s">
        <v>68</v>
      </c>
      <c r="B29" s="29"/>
      <c r="C29" s="30"/>
      <c r="D29" s="31">
        <f t="shared" ref="D29:M29" si="8">SUM(D30:D30)</f>
        <v>431941</v>
      </c>
      <c r="E29" s="31">
        <f t="shared" si="8"/>
        <v>196554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1453015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644355</v>
      </c>
      <c r="N29" s="31">
        <f t="shared" si="4"/>
        <v>2725865</v>
      </c>
      <c r="O29" s="43">
        <f t="shared" si="1"/>
        <v>215.73921646220816</v>
      </c>
      <c r="P29" s="9"/>
    </row>
    <row r="30" spans="1:119" ht="15.75" thickBot="1">
      <c r="A30" s="12"/>
      <c r="B30" s="44">
        <v>581</v>
      </c>
      <c r="C30" s="20" t="s">
        <v>69</v>
      </c>
      <c r="D30" s="46">
        <v>431941</v>
      </c>
      <c r="E30" s="46">
        <v>196554</v>
      </c>
      <c r="F30" s="46">
        <v>0</v>
      </c>
      <c r="G30" s="46">
        <v>0</v>
      </c>
      <c r="H30" s="46">
        <v>0</v>
      </c>
      <c r="I30" s="46">
        <v>1453015</v>
      </c>
      <c r="J30" s="46">
        <v>0</v>
      </c>
      <c r="K30" s="46">
        <v>0</v>
      </c>
      <c r="L30" s="46">
        <v>0</v>
      </c>
      <c r="M30" s="46">
        <v>644355</v>
      </c>
      <c r="N30" s="46">
        <f t="shared" si="4"/>
        <v>2725865</v>
      </c>
      <c r="O30" s="47">
        <f t="shared" si="1"/>
        <v>215.73921646220816</v>
      </c>
      <c r="P30" s="9"/>
    </row>
    <row r="31" spans="1:119" ht="16.5" thickBot="1">
      <c r="A31" s="14" t="s">
        <v>10</v>
      </c>
      <c r="B31" s="23"/>
      <c r="C31" s="22"/>
      <c r="D31" s="15">
        <f>SUM(D5,D13,D16,D22,D24,D29)</f>
        <v>12191224</v>
      </c>
      <c r="E31" s="15">
        <f t="shared" ref="E31:M31" si="9">SUM(E5,E13,E16,E22,E24,E29)</f>
        <v>2539070</v>
      </c>
      <c r="F31" s="15">
        <f t="shared" si="9"/>
        <v>0</v>
      </c>
      <c r="G31" s="15">
        <f t="shared" si="9"/>
        <v>87721</v>
      </c>
      <c r="H31" s="15">
        <f t="shared" si="9"/>
        <v>0</v>
      </c>
      <c r="I31" s="15">
        <f t="shared" si="9"/>
        <v>6392030</v>
      </c>
      <c r="J31" s="15">
        <f t="shared" si="9"/>
        <v>141819</v>
      </c>
      <c r="K31" s="15">
        <f t="shared" si="9"/>
        <v>0</v>
      </c>
      <c r="L31" s="15">
        <f t="shared" si="9"/>
        <v>19691</v>
      </c>
      <c r="M31" s="15">
        <f t="shared" si="9"/>
        <v>1053629</v>
      </c>
      <c r="N31" s="15">
        <f t="shared" si="4"/>
        <v>22425184</v>
      </c>
      <c r="O31" s="37">
        <f t="shared" si="1"/>
        <v>1774.8463791056588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78</v>
      </c>
      <c r="M33" s="93"/>
      <c r="N33" s="93"/>
      <c r="O33" s="41">
        <v>12635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5462338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7942</v>
      </c>
      <c r="M5" s="26">
        <f t="shared" si="0"/>
        <v>2917267</v>
      </c>
      <c r="N5" s="27">
        <f>SUM(D5:M5)</f>
        <v>8387547</v>
      </c>
      <c r="O5" s="32">
        <f t="shared" ref="O5:O31" si="1">(N5/O$33)</f>
        <v>668.97009092359224</v>
      </c>
      <c r="P5" s="6"/>
    </row>
    <row r="6" spans="1:133">
      <c r="A6" s="12"/>
      <c r="B6" s="44">
        <v>511</v>
      </c>
      <c r="C6" s="20" t="s">
        <v>19</v>
      </c>
      <c r="D6" s="46">
        <v>194696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194696</v>
      </c>
      <c r="O6" s="47">
        <f t="shared" si="1"/>
        <v>15.52847344074015</v>
      </c>
      <c r="P6" s="9"/>
    </row>
    <row r="7" spans="1:133">
      <c r="A7" s="12"/>
      <c r="B7" s="44">
        <v>512</v>
      </c>
      <c r="C7" s="20" t="s">
        <v>20</v>
      </c>
      <c r="D7" s="46">
        <v>673349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673349</v>
      </c>
      <c r="O7" s="47">
        <f t="shared" si="1"/>
        <v>53.704657840165893</v>
      </c>
      <c r="P7" s="9"/>
    </row>
    <row r="8" spans="1:133">
      <c r="A8" s="12"/>
      <c r="B8" s="44">
        <v>513</v>
      </c>
      <c r="C8" s="20" t="s">
        <v>21</v>
      </c>
      <c r="D8" s="46">
        <v>873574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873574</v>
      </c>
      <c r="O8" s="47">
        <f t="shared" si="1"/>
        <v>69.67411070346148</v>
      </c>
      <c r="P8" s="9"/>
    </row>
    <row r="9" spans="1:133">
      <c r="A9" s="12"/>
      <c r="B9" s="44">
        <v>514</v>
      </c>
      <c r="C9" s="20" t="s">
        <v>22</v>
      </c>
      <c r="D9" s="46">
        <v>157154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157154</v>
      </c>
      <c r="O9" s="47">
        <f t="shared" si="1"/>
        <v>12.534215983410432</v>
      </c>
      <c r="P9" s="9"/>
    </row>
    <row r="10" spans="1:133">
      <c r="A10" s="12"/>
      <c r="B10" s="44">
        <v>515</v>
      </c>
      <c r="C10" s="20" t="s">
        <v>23</v>
      </c>
      <c r="D10" s="46">
        <v>669846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7942</v>
      </c>
      <c r="M10" s="46">
        <v>2917267</v>
      </c>
      <c r="N10" s="46">
        <f t="shared" si="2"/>
        <v>3595055</v>
      </c>
      <c r="O10" s="47">
        <f t="shared" si="1"/>
        <v>286.73273249322062</v>
      </c>
      <c r="P10" s="9"/>
    </row>
    <row r="11" spans="1:133">
      <c r="A11" s="12"/>
      <c r="B11" s="44">
        <v>517</v>
      </c>
      <c r="C11" s="20" t="s">
        <v>24</v>
      </c>
      <c r="D11" s="46">
        <v>2805663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2805663</v>
      </c>
      <c r="O11" s="47">
        <f t="shared" si="1"/>
        <v>223.7727707768384</v>
      </c>
      <c r="P11" s="9"/>
    </row>
    <row r="12" spans="1:133">
      <c r="A12" s="12"/>
      <c r="B12" s="44">
        <v>519</v>
      </c>
      <c r="C12" s="20" t="s">
        <v>62</v>
      </c>
      <c r="D12" s="46">
        <v>88056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88056</v>
      </c>
      <c r="O12" s="47">
        <f t="shared" si="1"/>
        <v>7.0231296857553041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4639203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4639203</v>
      </c>
      <c r="O13" s="43">
        <f t="shared" si="1"/>
        <v>370.01140532780346</v>
      </c>
      <c r="P13" s="10"/>
    </row>
    <row r="14" spans="1:133">
      <c r="A14" s="12"/>
      <c r="B14" s="44">
        <v>521</v>
      </c>
      <c r="C14" s="20" t="s">
        <v>27</v>
      </c>
      <c r="D14" s="46">
        <v>3221467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3221467</v>
      </c>
      <c r="O14" s="47">
        <f t="shared" si="1"/>
        <v>256.93627372786727</v>
      </c>
      <c r="P14" s="9"/>
    </row>
    <row r="15" spans="1:133">
      <c r="A15" s="12"/>
      <c r="B15" s="44">
        <v>522</v>
      </c>
      <c r="C15" s="20" t="s">
        <v>28</v>
      </c>
      <c r="D15" s="46">
        <v>1417736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1417736</v>
      </c>
      <c r="O15" s="47">
        <f t="shared" si="1"/>
        <v>113.0751315999362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SUM(D17:D20)</f>
        <v>1351202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4763114</v>
      </c>
      <c r="J16" s="31">
        <f t="shared" si="5"/>
        <v>135810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6250126</v>
      </c>
      <c r="O16" s="43">
        <f t="shared" si="1"/>
        <v>498.49465624501516</v>
      </c>
      <c r="P16" s="10"/>
    </row>
    <row r="17" spans="1:119">
      <c r="A17" s="12"/>
      <c r="B17" s="44">
        <v>534</v>
      </c>
      <c r="C17" s="20" t="s">
        <v>63</v>
      </c>
      <c r="D17" s="46">
        <v>1351202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1351202</v>
      </c>
      <c r="O17" s="47">
        <f t="shared" si="1"/>
        <v>107.76854362737279</v>
      </c>
      <c r="P17" s="9"/>
    </row>
    <row r="18" spans="1:119">
      <c r="A18" s="12"/>
      <c r="B18" s="44">
        <v>536</v>
      </c>
      <c r="C18" s="20" t="s">
        <v>64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3670080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3670080</v>
      </c>
      <c r="O18" s="47">
        <f t="shared" si="1"/>
        <v>292.71654171319187</v>
      </c>
      <c r="P18" s="9"/>
    </row>
    <row r="19" spans="1:119">
      <c r="A19" s="12"/>
      <c r="B19" s="44">
        <v>538</v>
      </c>
      <c r="C19" s="20" t="s">
        <v>65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689946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689946</v>
      </c>
      <c r="O19" s="47">
        <f t="shared" si="1"/>
        <v>55.028393683203063</v>
      </c>
      <c r="P19" s="9"/>
    </row>
    <row r="20" spans="1:119">
      <c r="A20" s="12"/>
      <c r="B20" s="44">
        <v>539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403088</v>
      </c>
      <c r="J20" s="46">
        <v>135810</v>
      </c>
      <c r="K20" s="46">
        <v>0</v>
      </c>
      <c r="L20" s="46">
        <v>0</v>
      </c>
      <c r="M20" s="46">
        <v>0</v>
      </c>
      <c r="N20" s="46">
        <f t="shared" si="4"/>
        <v>538898</v>
      </c>
      <c r="O20" s="47">
        <f t="shared" si="1"/>
        <v>42.981177221247407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352568</v>
      </c>
      <c r="E21" s="31">
        <f t="shared" si="6"/>
        <v>720483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1073051</v>
      </c>
      <c r="O21" s="43">
        <f t="shared" si="1"/>
        <v>85.583904929015787</v>
      </c>
      <c r="P21" s="10"/>
    </row>
    <row r="22" spans="1:119">
      <c r="A22" s="12"/>
      <c r="B22" s="44">
        <v>541</v>
      </c>
      <c r="C22" s="20" t="s">
        <v>66</v>
      </c>
      <c r="D22" s="46">
        <v>352568</v>
      </c>
      <c r="E22" s="46">
        <v>720483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1073051</v>
      </c>
      <c r="O22" s="47">
        <f t="shared" si="1"/>
        <v>85.583904929015787</v>
      </c>
      <c r="P22" s="9"/>
    </row>
    <row r="23" spans="1:119" ht="15.75">
      <c r="A23" s="28" t="s">
        <v>38</v>
      </c>
      <c r="B23" s="29"/>
      <c r="C23" s="30"/>
      <c r="D23" s="31">
        <f t="shared" ref="D23:M23" si="7">SUM(D24:D28)</f>
        <v>1350404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8812</v>
      </c>
      <c r="M23" s="31">
        <f t="shared" si="7"/>
        <v>0</v>
      </c>
      <c r="N23" s="31">
        <f t="shared" si="4"/>
        <v>1359216</v>
      </c>
      <c r="O23" s="43">
        <f t="shared" si="1"/>
        <v>108.40772052959005</v>
      </c>
      <c r="P23" s="9"/>
    </row>
    <row r="24" spans="1:119">
      <c r="A24" s="12"/>
      <c r="B24" s="44">
        <v>572</v>
      </c>
      <c r="C24" s="20" t="s">
        <v>67</v>
      </c>
      <c r="D24" s="46">
        <v>1043958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8812</v>
      </c>
      <c r="M24" s="46">
        <v>0</v>
      </c>
      <c r="N24" s="46">
        <f t="shared" si="4"/>
        <v>1052770</v>
      </c>
      <c r="O24" s="47">
        <f t="shared" si="1"/>
        <v>83.966342319349181</v>
      </c>
      <c r="P24" s="9"/>
    </row>
    <row r="25" spans="1:119">
      <c r="A25" s="12"/>
      <c r="B25" s="44">
        <v>573</v>
      </c>
      <c r="C25" s="20" t="s">
        <v>40</v>
      </c>
      <c r="D25" s="46">
        <v>30551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30551</v>
      </c>
      <c r="O25" s="47">
        <f t="shared" si="1"/>
        <v>2.4366725155527198</v>
      </c>
      <c r="P25" s="9"/>
    </row>
    <row r="26" spans="1:119">
      <c r="A26" s="12"/>
      <c r="B26" s="44">
        <v>574</v>
      </c>
      <c r="C26" s="20" t="s">
        <v>41</v>
      </c>
      <c r="D26" s="46">
        <v>55997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55997</v>
      </c>
      <c r="O26" s="47">
        <f t="shared" si="1"/>
        <v>4.4661828042750038</v>
      </c>
      <c r="P26" s="9"/>
    </row>
    <row r="27" spans="1:119">
      <c r="A27" s="12"/>
      <c r="B27" s="44">
        <v>575</v>
      </c>
      <c r="C27" s="20" t="s">
        <v>72</v>
      </c>
      <c r="D27" s="46">
        <v>40815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40815</v>
      </c>
      <c r="O27" s="47">
        <f t="shared" si="1"/>
        <v>3.2553038762163022</v>
      </c>
      <c r="P27" s="9"/>
    </row>
    <row r="28" spans="1:119">
      <c r="A28" s="12"/>
      <c r="B28" s="44">
        <v>579</v>
      </c>
      <c r="C28" s="20" t="s">
        <v>43</v>
      </c>
      <c r="D28" s="46">
        <v>179083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179083</v>
      </c>
      <c r="O28" s="47">
        <f t="shared" si="1"/>
        <v>14.283219014196842</v>
      </c>
      <c r="P28" s="9"/>
    </row>
    <row r="29" spans="1:119" ht="15.75">
      <c r="A29" s="28" t="s">
        <v>68</v>
      </c>
      <c r="B29" s="29"/>
      <c r="C29" s="30"/>
      <c r="D29" s="31">
        <f t="shared" ref="D29:M29" si="8">SUM(D30:D30)</f>
        <v>345948</v>
      </c>
      <c r="E29" s="31">
        <f t="shared" si="8"/>
        <v>168753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1683207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363748</v>
      </c>
      <c r="N29" s="31">
        <f t="shared" si="4"/>
        <v>2561656</v>
      </c>
      <c r="O29" s="43">
        <f t="shared" si="1"/>
        <v>204.31137342478866</v>
      </c>
      <c r="P29" s="9"/>
    </row>
    <row r="30" spans="1:119" ht="15.75" thickBot="1">
      <c r="A30" s="12"/>
      <c r="B30" s="44">
        <v>581</v>
      </c>
      <c r="C30" s="20" t="s">
        <v>69</v>
      </c>
      <c r="D30" s="46">
        <v>345948</v>
      </c>
      <c r="E30" s="46">
        <v>168753</v>
      </c>
      <c r="F30" s="46">
        <v>0</v>
      </c>
      <c r="G30" s="46">
        <v>0</v>
      </c>
      <c r="H30" s="46">
        <v>0</v>
      </c>
      <c r="I30" s="46">
        <v>1683207</v>
      </c>
      <c r="J30" s="46">
        <v>0</v>
      </c>
      <c r="K30" s="46">
        <v>0</v>
      </c>
      <c r="L30" s="46">
        <v>0</v>
      </c>
      <c r="M30" s="46">
        <v>363748</v>
      </c>
      <c r="N30" s="46">
        <f t="shared" si="4"/>
        <v>2561656</v>
      </c>
      <c r="O30" s="47">
        <f t="shared" si="1"/>
        <v>204.31137342478866</v>
      </c>
      <c r="P30" s="9"/>
    </row>
    <row r="31" spans="1:119" ht="16.5" thickBot="1">
      <c r="A31" s="14" t="s">
        <v>10</v>
      </c>
      <c r="B31" s="23"/>
      <c r="C31" s="22"/>
      <c r="D31" s="15">
        <f>SUM(D5,D13,D16,D21,D23,D29)</f>
        <v>13501663</v>
      </c>
      <c r="E31" s="15">
        <f t="shared" ref="E31:M31" si="9">SUM(E5,E13,E16,E21,E23,E29)</f>
        <v>889236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6446321</v>
      </c>
      <c r="J31" s="15">
        <f t="shared" si="9"/>
        <v>135810</v>
      </c>
      <c r="K31" s="15">
        <f t="shared" si="9"/>
        <v>0</v>
      </c>
      <c r="L31" s="15">
        <f t="shared" si="9"/>
        <v>16754</v>
      </c>
      <c r="M31" s="15">
        <f t="shared" si="9"/>
        <v>3281015</v>
      </c>
      <c r="N31" s="15">
        <f t="shared" si="4"/>
        <v>24270799</v>
      </c>
      <c r="O31" s="37">
        <f t="shared" si="1"/>
        <v>1935.7791513798054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73</v>
      </c>
      <c r="M33" s="93"/>
      <c r="N33" s="93"/>
      <c r="O33" s="41">
        <v>12538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2024-06-05T19:53:32Z</cp:lastPrinted>
  <dcterms:created xsi:type="dcterms:W3CDTF">2000-08-31T21:26:31Z</dcterms:created>
  <dcterms:modified xsi:type="dcterms:W3CDTF">2024-06-05T19:53:49Z</dcterms:modified>
</cp:coreProperties>
</file>