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'2008'!$A$1:$O$31</definedName>
    <definedName name="_xlnm.Print_Area" localSheetId="14">'2009'!$A$1:$O$27</definedName>
    <definedName name="_xlnm.Print_Area" localSheetId="13">'2010'!$A$1:$O$30</definedName>
    <definedName name="_xlnm.Print_Area" localSheetId="12">'2011'!$A$1:$O$29</definedName>
    <definedName name="_xlnm.Print_Area" localSheetId="11">'2012'!$A$1:$O$29</definedName>
    <definedName name="_xlnm.Print_Area" localSheetId="10">'2013'!$A$1:$O$29</definedName>
    <definedName name="_xlnm.Print_Area" localSheetId="9">'2014'!$A$1:$O$30</definedName>
    <definedName name="_xlnm.Print_Area" localSheetId="8">'2015'!$A$1:$O$27</definedName>
    <definedName name="_xlnm.Print_Area" localSheetId="7">'2016'!$A$1:$O$29</definedName>
    <definedName name="_xlnm.Print_Area" localSheetId="6">'2017'!$A$1:$O$31</definedName>
    <definedName name="_xlnm.Print_Area" localSheetId="5">'2018'!$A$1:$O$31</definedName>
    <definedName name="_xlnm.Print_Area" localSheetId="4">'2019'!$A$1:$O$29</definedName>
    <definedName name="_xlnm.Print_Area" localSheetId="3">'2020'!$A$1:$O$28</definedName>
    <definedName name="_xlnm.Print_Area" localSheetId="2">'2021'!$A$1:$P$27</definedName>
    <definedName name="_xlnm.Print_Area" localSheetId="1">'2022'!$A$1:$P$27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 l="1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9" i="49"/>
  <c r="P19" i="49" s="1"/>
  <c r="O17" i="49"/>
  <c r="P17" i="49" s="1"/>
  <c r="O14" i="49"/>
  <c r="P14" i="49" s="1"/>
  <c r="O12" i="49"/>
  <c r="P12" i="49" s="1"/>
  <c r="O5" i="49"/>
  <c r="P5" i="49" s="1"/>
  <c r="E23" i="48"/>
  <c r="F23" i="48"/>
  <c r="G23" i="48"/>
  <c r="H23" i="48"/>
  <c r="I23" i="48"/>
  <c r="J23" i="48"/>
  <c r="K23" i="48"/>
  <c r="L23" i="48"/>
  <c r="M23" i="48"/>
  <c r="N23" i="48"/>
  <c r="D23" i="48"/>
  <c r="O23" i="49" l="1"/>
  <c r="P23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19" i="48"/>
  <c r="P19" i="48" s="1"/>
  <c r="O17" i="48"/>
  <c r="P17" i="48" s="1"/>
  <c r="O14" i="48"/>
  <c r="P14" i="48" s="1"/>
  <c r="O12" i="48"/>
  <c r="P12" i="48" s="1"/>
  <c r="O5" i="48"/>
  <c r="P5" i="48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O19" i="47" s="1"/>
  <c r="P19" i="47" s="1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O17" i="47" s="1"/>
  <c r="P17" i="47" s="1"/>
  <c r="E17" i="47"/>
  <c r="D17" i="47"/>
  <c r="O16" i="47"/>
  <c r="P16" i="47" s="1"/>
  <c r="O15" i="47"/>
  <c r="P15" i="47" s="1"/>
  <c r="N14" i="47"/>
  <c r="M14" i="47"/>
  <c r="L14" i="47"/>
  <c r="K14" i="47"/>
  <c r="J14" i="47"/>
  <c r="I14" i="47"/>
  <c r="O14" i="47" s="1"/>
  <c r="P14" i="47" s="1"/>
  <c r="H14" i="47"/>
  <c r="G14" i="47"/>
  <c r="F14" i="47"/>
  <c r="E14" i="47"/>
  <c r="D14" i="47"/>
  <c r="O13" i="47"/>
  <c r="P13" i="47"/>
  <c r="N12" i="47"/>
  <c r="M12" i="47"/>
  <c r="M23" i="47" s="1"/>
  <c r="L12" i="47"/>
  <c r="K12" i="47"/>
  <c r="K23" i="47" s="1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/>
  <c r="N5" i="47"/>
  <c r="N23" i="47" s="1"/>
  <c r="M5" i="47"/>
  <c r="L5" i="47"/>
  <c r="L23" i="47" s="1"/>
  <c r="K5" i="47"/>
  <c r="J5" i="47"/>
  <c r="J23" i="47" s="1"/>
  <c r="I5" i="47"/>
  <c r="O5" i="47" s="1"/>
  <c r="P5" i="47" s="1"/>
  <c r="H5" i="47"/>
  <c r="H23" i="47" s="1"/>
  <c r="G5" i="47"/>
  <c r="G23" i="47" s="1"/>
  <c r="F5" i="47"/>
  <c r="F23" i="47" s="1"/>
  <c r="E5" i="47"/>
  <c r="E23" i="47" s="1"/>
  <c r="D5" i="47"/>
  <c r="F24" i="46"/>
  <c r="K24" i="46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N20" i="46" s="1"/>
  <c r="O20" i="46" s="1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N18" i="46" s="1"/>
  <c r="O18" i="46" s="1"/>
  <c r="F18" i="46"/>
  <c r="E18" i="46"/>
  <c r="D18" i="46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N12" i="46" s="1"/>
  <c r="O12" i="46" s="1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M24" i="46" s="1"/>
  <c r="L5" i="46"/>
  <c r="L24" i="46" s="1"/>
  <c r="K5" i="46"/>
  <c r="J5" i="46"/>
  <c r="J24" i="46" s="1"/>
  <c r="I5" i="46"/>
  <c r="N5" i="46" s="1"/>
  <c r="O5" i="46" s="1"/>
  <c r="H5" i="46"/>
  <c r="H24" i="46" s="1"/>
  <c r="G5" i="46"/>
  <c r="G24" i="46" s="1"/>
  <c r="F5" i="46"/>
  <c r="E5" i="46"/>
  <c r="E24" i="46" s="1"/>
  <c r="D5" i="46"/>
  <c r="D24" i="46" s="1"/>
  <c r="F25" i="45"/>
  <c r="K25" i="45"/>
  <c r="N24" i="45"/>
  <c r="O24" i="45" s="1"/>
  <c r="M23" i="45"/>
  <c r="L23" i="45"/>
  <c r="K23" i="45"/>
  <c r="J23" i="45"/>
  <c r="I23" i="45"/>
  <c r="H23" i="45"/>
  <c r="G23" i="45"/>
  <c r="N23" i="45" s="1"/>
  <c r="O23" i="45" s="1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N19" i="45" s="1"/>
  <c r="O19" i="45" s="1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I14" i="45"/>
  <c r="N14" i="45" s="1"/>
  <c r="O14" i="45" s="1"/>
  <c r="H14" i="45"/>
  <c r="G14" i="45"/>
  <c r="F14" i="45"/>
  <c r="E14" i="45"/>
  <c r="D14" i="45"/>
  <c r="N13" i="45"/>
  <c r="O13" i="45"/>
  <c r="M12" i="45"/>
  <c r="L12" i="45"/>
  <c r="K12" i="45"/>
  <c r="J12" i="45"/>
  <c r="J25" i="45" s="1"/>
  <c r="I12" i="45"/>
  <c r="N12" i="45" s="1"/>
  <c r="O12" i="45" s="1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M25" i="45" s="1"/>
  <c r="L5" i="45"/>
  <c r="L25" i="45" s="1"/>
  <c r="K5" i="45"/>
  <c r="J5" i="45"/>
  <c r="I5" i="45"/>
  <c r="I25" i="45" s="1"/>
  <c r="H5" i="45"/>
  <c r="H25" i="45" s="1"/>
  <c r="G5" i="45"/>
  <c r="G25" i="45" s="1"/>
  <c r="F5" i="45"/>
  <c r="E5" i="45"/>
  <c r="E25" i="45" s="1"/>
  <c r="D5" i="45"/>
  <c r="D25" i="45" s="1"/>
  <c r="N26" i="44"/>
  <c r="O26" i="44" s="1"/>
  <c r="M25" i="44"/>
  <c r="L25" i="44"/>
  <c r="K25" i="44"/>
  <c r="J25" i="44"/>
  <c r="I25" i="44"/>
  <c r="H25" i="44"/>
  <c r="G25" i="44"/>
  <c r="N25" i="44" s="1"/>
  <c r="O25" i="44" s="1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N23" i="44" s="1"/>
  <c r="O23" i="44" s="1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N21" i="44" s="1"/>
  <c r="O21" i="44" s="1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N19" i="44" s="1"/>
  <c r="O19" i="44" s="1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M14" i="44"/>
  <c r="L14" i="44"/>
  <c r="K14" i="44"/>
  <c r="J14" i="44"/>
  <c r="I14" i="44"/>
  <c r="N14" i="44" s="1"/>
  <c r="O14" i="44" s="1"/>
  <c r="H14" i="44"/>
  <c r="G14" i="44"/>
  <c r="F14" i="44"/>
  <c r="E14" i="44"/>
  <c r="D14" i="44"/>
  <c r="N13" i="44"/>
  <c r="O13" i="44"/>
  <c r="M12" i="44"/>
  <c r="L12" i="44"/>
  <c r="K12" i="44"/>
  <c r="J12" i="44"/>
  <c r="J27" i="44" s="1"/>
  <c r="I12" i="44"/>
  <c r="N12" i="44" s="1"/>
  <c r="O12" i="44" s="1"/>
  <c r="H12" i="44"/>
  <c r="G12" i="44"/>
  <c r="F12" i="44"/>
  <c r="E12" i="44"/>
  <c r="D12" i="44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27" i="44" s="1"/>
  <c r="G5" i="44"/>
  <c r="G27" i="44" s="1"/>
  <c r="F5" i="44"/>
  <c r="E5" i="44"/>
  <c r="D5" i="44"/>
  <c r="N26" i="43"/>
  <c r="O26" i="43" s="1"/>
  <c r="M25" i="43"/>
  <c r="L25" i="43"/>
  <c r="K25" i="43"/>
  <c r="J25" i="43"/>
  <c r="I25" i="43"/>
  <c r="H25" i="43"/>
  <c r="G25" i="43"/>
  <c r="N25" i="43" s="1"/>
  <c r="O25" i="43" s="1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N19" i="43" s="1"/>
  <c r="O19" i="43" s="1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 s="1"/>
  <c r="M14" i="43"/>
  <c r="L14" i="43"/>
  <c r="K14" i="43"/>
  <c r="J14" i="43"/>
  <c r="I14" i="43"/>
  <c r="N14" i="43" s="1"/>
  <c r="O14" i="43" s="1"/>
  <c r="H14" i="43"/>
  <c r="G14" i="43"/>
  <c r="F14" i="43"/>
  <c r="E14" i="43"/>
  <c r="D14" i="43"/>
  <c r="N13" i="43"/>
  <c r="O13" i="43" s="1"/>
  <c r="M12" i="43"/>
  <c r="L12" i="43"/>
  <c r="K12" i="43"/>
  <c r="J12" i="43"/>
  <c r="J27" i="43" s="1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27" i="43" s="1"/>
  <c r="G5" i="43"/>
  <c r="N5" i="43" s="1"/>
  <c r="O5" i="43" s="1"/>
  <c r="F5" i="43"/>
  <c r="E5" i="43"/>
  <c r="D5" i="43"/>
  <c r="L25" i="42"/>
  <c r="M25" i="42"/>
  <c r="N24" i="42"/>
  <c r="O24" i="42" s="1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N17" i="42" s="1"/>
  <c r="O17" i="42" s="1"/>
  <c r="D17" i="42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N12" i="42" s="1"/>
  <c r="O12" i="42" s="1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25" i="42" s="1"/>
  <c r="J5" i="42"/>
  <c r="J25" i="42" s="1"/>
  <c r="I5" i="42"/>
  <c r="I25" i="42" s="1"/>
  <c r="H5" i="42"/>
  <c r="H25" i="42" s="1"/>
  <c r="G5" i="42"/>
  <c r="G25" i="42" s="1"/>
  <c r="F5" i="42"/>
  <c r="F25" i="42" s="1"/>
  <c r="E5" i="42"/>
  <c r="E25" i="42" s="1"/>
  <c r="D5" i="42"/>
  <c r="D25" i="42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N24" i="41" s="1"/>
  <c r="O24" i="41" s="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N20" i="41" s="1"/>
  <c r="O20" i="41" s="1"/>
  <c r="F20" i="41"/>
  <c r="E20" i="41"/>
  <c r="D20" i="41"/>
  <c r="N19" i="41"/>
  <c r="O19" i="41" s="1"/>
  <c r="N18" i="41"/>
  <c r="O18" i="41" s="1"/>
  <c r="N17" i="41"/>
  <c r="O17" i="41" s="1"/>
  <c r="N16" i="41"/>
  <c r="O16" i="41"/>
  <c r="M15" i="41"/>
  <c r="N15" i="41" s="1"/>
  <c r="O15" i="41" s="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N5" i="41" s="1"/>
  <c r="O5" i="41" s="1"/>
  <c r="L5" i="41"/>
  <c r="L28" i="41" s="1"/>
  <c r="K5" i="41"/>
  <c r="K28" i="41" s="1"/>
  <c r="J5" i="41"/>
  <c r="J28" i="41" s="1"/>
  <c r="I5" i="41"/>
  <c r="I28" i="41" s="1"/>
  <c r="H5" i="41"/>
  <c r="H28" i="41" s="1"/>
  <c r="G5" i="41"/>
  <c r="G28" i="41" s="1"/>
  <c r="F5" i="41"/>
  <c r="F28" i="41" s="1"/>
  <c r="E5" i="41"/>
  <c r="E28" i="41" s="1"/>
  <c r="D5" i="41"/>
  <c r="F23" i="40"/>
  <c r="G23" i="40"/>
  <c r="N22" i="40"/>
  <c r="O22" i="40" s="1"/>
  <c r="M21" i="40"/>
  <c r="L21" i="40"/>
  <c r="K21" i="40"/>
  <c r="N21" i="40" s="1"/>
  <c r="O21" i="40" s="1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N19" i="40" s="1"/>
  <c r="O19" i="40" s="1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M12" i="40"/>
  <c r="N12" i="40" s="1"/>
  <c r="O12" i="40" s="1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M23" i="40" s="1"/>
  <c r="L5" i="40"/>
  <c r="L23" i="40" s="1"/>
  <c r="K5" i="40"/>
  <c r="N5" i="40" s="1"/>
  <c r="O5" i="40" s="1"/>
  <c r="J5" i="40"/>
  <c r="J23" i="40" s="1"/>
  <c r="I5" i="40"/>
  <c r="I23" i="40" s="1"/>
  <c r="H5" i="40"/>
  <c r="H23" i="40" s="1"/>
  <c r="G5" i="40"/>
  <c r="F5" i="40"/>
  <c r="E5" i="40"/>
  <c r="E23" i="40" s="1"/>
  <c r="D5" i="40"/>
  <c r="D23" i="40" s="1"/>
  <c r="N25" i="39"/>
  <c r="O25" i="39"/>
  <c r="M24" i="39"/>
  <c r="L24" i="39"/>
  <c r="L26" i="39" s="1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N20" i="39"/>
  <c r="O20" i="39" s="1"/>
  <c r="D20" i="39"/>
  <c r="N19" i="39"/>
  <c r="O19" i="39" s="1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 s="1"/>
  <c r="N16" i="39"/>
  <c r="O16" i="39" s="1"/>
  <c r="N15" i="39"/>
  <c r="O15" i="39"/>
  <c r="M14" i="39"/>
  <c r="L14" i="39"/>
  <c r="K14" i="39"/>
  <c r="J14" i="39"/>
  <c r="N14" i="39" s="1"/>
  <c r="O14" i="39" s="1"/>
  <c r="I14" i="39"/>
  <c r="H14" i="39"/>
  <c r="G14" i="39"/>
  <c r="F14" i="39"/>
  <c r="E14" i="39"/>
  <c r="D14" i="39"/>
  <c r="N13" i="39"/>
  <c r="O13" i="39"/>
  <c r="M12" i="39"/>
  <c r="L12" i="39"/>
  <c r="K12" i="39"/>
  <c r="J12" i="39"/>
  <c r="J26" i="39" s="1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M26" i="39" s="1"/>
  <c r="L5" i="39"/>
  <c r="K5" i="39"/>
  <c r="K26" i="39" s="1"/>
  <c r="J5" i="39"/>
  <c r="I5" i="39"/>
  <c r="I26" i="39" s="1"/>
  <c r="H5" i="39"/>
  <c r="H26" i="39" s="1"/>
  <c r="G5" i="39"/>
  <c r="G26" i="39" s="1"/>
  <c r="F5" i="39"/>
  <c r="E5" i="39"/>
  <c r="E26" i="39" s="1"/>
  <c r="D5" i="39"/>
  <c r="D26" i="39" s="1"/>
  <c r="N26" i="38"/>
  <c r="O26" i="38"/>
  <c r="N25" i="38"/>
  <c r="O25" i="38" s="1"/>
  <c r="N24" i="38"/>
  <c r="O24" i="38"/>
  <c r="M23" i="38"/>
  <c r="L23" i="38"/>
  <c r="K23" i="38"/>
  <c r="J23" i="38"/>
  <c r="I23" i="38"/>
  <c r="N23" i="38" s="1"/>
  <c r="O23" i="38" s="1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M19" i="38"/>
  <c r="L19" i="38"/>
  <c r="L27" i="38" s="1"/>
  <c r="K19" i="38"/>
  <c r="K27" i="38" s="1"/>
  <c r="J19" i="38"/>
  <c r="I19" i="38"/>
  <c r="H19" i="38"/>
  <c r="G19" i="38"/>
  <c r="F19" i="38"/>
  <c r="N19" i="38" s="1"/>
  <c r="O19" i="38" s="1"/>
  <c r="E19" i="38"/>
  <c r="D19" i="38"/>
  <c r="N18" i="38"/>
  <c r="O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H27" i="38" s="1"/>
  <c r="G14" i="38"/>
  <c r="G27" i="38" s="1"/>
  <c r="F14" i="38"/>
  <c r="E14" i="38"/>
  <c r="D14" i="38"/>
  <c r="N13" i="38"/>
  <c r="O13" i="38" s="1"/>
  <c r="N12" i="38"/>
  <c r="O12" i="38"/>
  <c r="M11" i="38"/>
  <c r="L11" i="38"/>
  <c r="K11" i="38"/>
  <c r="J11" i="38"/>
  <c r="I11" i="38"/>
  <c r="I27" i="38" s="1"/>
  <c r="H11" i="38"/>
  <c r="G11" i="38"/>
  <c r="F11" i="38"/>
  <c r="E11" i="38"/>
  <c r="N11" i="38" s="1"/>
  <c r="O11" i="38" s="1"/>
  <c r="D11" i="38"/>
  <c r="N10" i="38"/>
  <c r="O10" i="38" s="1"/>
  <c r="N9" i="38"/>
  <c r="O9" i="38"/>
  <c r="N8" i="38"/>
  <c r="O8" i="38" s="1"/>
  <c r="N7" i="38"/>
  <c r="O7" i="38"/>
  <c r="N6" i="38"/>
  <c r="O6" i="38" s="1"/>
  <c r="M5" i="38"/>
  <c r="M27" i="38" s="1"/>
  <c r="L5" i="38"/>
  <c r="K5" i="38"/>
  <c r="J5" i="38"/>
  <c r="J27" i="38" s="1"/>
  <c r="I5" i="38"/>
  <c r="H5" i="38"/>
  <c r="G5" i="38"/>
  <c r="F5" i="38"/>
  <c r="F27" i="38"/>
  <c r="E5" i="38"/>
  <c r="E27" i="38"/>
  <c r="D5" i="38"/>
  <c r="D27" i="38" s="1"/>
  <c r="N27" i="38" s="1"/>
  <c r="O27" i="38" s="1"/>
  <c r="N24" i="37"/>
  <c r="O24" i="37" s="1"/>
  <c r="M23" i="37"/>
  <c r="L23" i="37"/>
  <c r="K23" i="37"/>
  <c r="J23" i="37"/>
  <c r="I23" i="37"/>
  <c r="H23" i="37"/>
  <c r="G23" i="37"/>
  <c r="F23" i="37"/>
  <c r="E23" i="37"/>
  <c r="N23" i="37" s="1"/>
  <c r="O23" i="37" s="1"/>
  <c r="D23" i="37"/>
  <c r="N22" i="37"/>
  <c r="O22" i="37" s="1"/>
  <c r="M21" i="37"/>
  <c r="L21" i="37"/>
  <c r="K21" i="37"/>
  <c r="J21" i="37"/>
  <c r="I21" i="37"/>
  <c r="H21" i="37"/>
  <c r="G21" i="37"/>
  <c r="N21" i="37" s="1"/>
  <c r="O21" i="37" s="1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N19" i="37" s="1"/>
  <c r="O19" i="37" s="1"/>
  <c r="D19" i="37"/>
  <c r="N18" i="37"/>
  <c r="O18" i="37" s="1"/>
  <c r="M17" i="37"/>
  <c r="L17" i="37"/>
  <c r="L25" i="37" s="1"/>
  <c r="K17" i="37"/>
  <c r="J17" i="37"/>
  <c r="I17" i="37"/>
  <c r="H17" i="37"/>
  <c r="G17" i="37"/>
  <c r="F17" i="37"/>
  <c r="N17" i="37" s="1"/>
  <c r="O17" i="37" s="1"/>
  <c r="E17" i="37"/>
  <c r="D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N14" i="37"/>
  <c r="O14" i="37" s="1"/>
  <c r="D14" i="37"/>
  <c r="N13" i="37"/>
  <c r="O13" i="37"/>
  <c r="M12" i="37"/>
  <c r="L12" i="37"/>
  <c r="K12" i="37"/>
  <c r="J12" i="37"/>
  <c r="I12" i="37"/>
  <c r="I25" i="37" s="1"/>
  <c r="H12" i="37"/>
  <c r="H25" i="37" s="1"/>
  <c r="G12" i="37"/>
  <c r="F12" i="37"/>
  <c r="E12" i="37"/>
  <c r="D12" i="37"/>
  <c r="N12" i="37" s="1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25" i="37" s="1"/>
  <c r="L5" i="37"/>
  <c r="K5" i="37"/>
  <c r="K25" i="37" s="1"/>
  <c r="J5" i="37"/>
  <c r="N5" i="37" s="1"/>
  <c r="O5" i="37" s="1"/>
  <c r="I5" i="37"/>
  <c r="H5" i="37"/>
  <c r="G5" i="37"/>
  <c r="G25" i="37" s="1"/>
  <c r="F5" i="37"/>
  <c r="F25" i="37" s="1"/>
  <c r="E5" i="37"/>
  <c r="E25" i="37" s="1"/>
  <c r="D5" i="37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E25" i="36" s="1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M17" i="36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M25" i="36" s="1"/>
  <c r="L5" i="36"/>
  <c r="L25" i="36" s="1"/>
  <c r="K5" i="36"/>
  <c r="K25" i="36" s="1"/>
  <c r="J5" i="36"/>
  <c r="J25" i="36"/>
  <c r="I5" i="36"/>
  <c r="I25" i="36" s="1"/>
  <c r="H5" i="36"/>
  <c r="N5" i="36" s="1"/>
  <c r="O5" i="36" s="1"/>
  <c r="H25" i="36"/>
  <c r="G5" i="36"/>
  <c r="G25" i="36" s="1"/>
  <c r="F5" i="36"/>
  <c r="F25" i="36" s="1"/>
  <c r="E5" i="36"/>
  <c r="D5" i="36"/>
  <c r="D25" i="36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H25" i="35"/>
  <c r="G19" i="35"/>
  <c r="G25" i="35" s="1"/>
  <c r="F19" i="35"/>
  <c r="E19" i="35"/>
  <c r="D19" i="35"/>
  <c r="N19" i="35" s="1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/>
  <c r="M14" i="35"/>
  <c r="N14" i="35" s="1"/>
  <c r="O14" i="35" s="1"/>
  <c r="L14" i="35"/>
  <c r="K14" i="35"/>
  <c r="J14" i="35"/>
  <c r="I14" i="35"/>
  <c r="H14" i="35"/>
  <c r="G14" i="35"/>
  <c r="F14" i="35"/>
  <c r="E14" i="35"/>
  <c r="D14" i="35"/>
  <c r="N13" i="35"/>
  <c r="O13" i="35" s="1"/>
  <c r="M12" i="35"/>
  <c r="L12" i="35"/>
  <c r="K12" i="35"/>
  <c r="J12" i="35"/>
  <c r="I12" i="35"/>
  <c r="H12" i="35"/>
  <c r="G12" i="35"/>
  <c r="F12" i="35"/>
  <c r="N12" i="35"/>
  <c r="O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25" i="35" s="1"/>
  <c r="K5" i="35"/>
  <c r="K25" i="35"/>
  <c r="J5" i="35"/>
  <c r="J25" i="35" s="1"/>
  <c r="I5" i="35"/>
  <c r="I25" i="35"/>
  <c r="H5" i="35"/>
  <c r="G5" i="35"/>
  <c r="F5" i="35"/>
  <c r="F25" i="35" s="1"/>
  <c r="E5" i="35"/>
  <c r="E25" i="35" s="1"/>
  <c r="D5" i="35"/>
  <c r="N25" i="34"/>
  <c r="O25" i="34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N20" i="34" s="1"/>
  <c r="O20" i="34" s="1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/>
  <c r="M15" i="34"/>
  <c r="M26" i="34" s="1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E26" i="34" s="1"/>
  <c r="N13" i="34"/>
  <c r="O13" i="34" s="1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26" i="34"/>
  <c r="K5" i="34"/>
  <c r="K26" i="34"/>
  <c r="J5" i="34"/>
  <c r="J26" i="34" s="1"/>
  <c r="I5" i="34"/>
  <c r="I26" i="34" s="1"/>
  <c r="H5" i="34"/>
  <c r="H26" i="34" s="1"/>
  <c r="G5" i="34"/>
  <c r="G26" i="34" s="1"/>
  <c r="F5" i="34"/>
  <c r="F26" i="34" s="1"/>
  <c r="E5" i="34"/>
  <c r="D5" i="34"/>
  <c r="N5" i="34" s="1"/>
  <c r="O5" i="34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9" i="33"/>
  <c r="F19" i="33"/>
  <c r="N19" i="33"/>
  <c r="O19" i="33" s="1"/>
  <c r="G19" i="33"/>
  <c r="H19" i="33"/>
  <c r="I19" i="33"/>
  <c r="J19" i="33"/>
  <c r="K19" i="33"/>
  <c r="L19" i="33"/>
  <c r="M19" i="33"/>
  <c r="E15" i="33"/>
  <c r="F15" i="33"/>
  <c r="G15" i="33"/>
  <c r="N15" i="33" s="1"/>
  <c r="O15" i="33" s="1"/>
  <c r="H15" i="33"/>
  <c r="I15" i="33"/>
  <c r="J15" i="33"/>
  <c r="K15" i="33"/>
  <c r="L15" i="33"/>
  <c r="M15" i="33"/>
  <c r="E13" i="33"/>
  <c r="F13" i="33"/>
  <c r="G13" i="33"/>
  <c r="H13" i="33"/>
  <c r="I13" i="33"/>
  <c r="J13" i="33"/>
  <c r="J23" i="33" s="1"/>
  <c r="K13" i="33"/>
  <c r="L13" i="33"/>
  <c r="M13" i="33"/>
  <c r="E5" i="33"/>
  <c r="F5" i="33"/>
  <c r="F23" i="33" s="1"/>
  <c r="G5" i="33"/>
  <c r="G23" i="33" s="1"/>
  <c r="H5" i="33"/>
  <c r="H23" i="33" s="1"/>
  <c r="I5" i="33"/>
  <c r="N5" i="33" s="1"/>
  <c r="O5" i="33" s="1"/>
  <c r="I23" i="33"/>
  <c r="J5" i="33"/>
  <c r="K5" i="33"/>
  <c r="K23" i="33" s="1"/>
  <c r="L5" i="33"/>
  <c r="L23" i="33" s="1"/>
  <c r="M5" i="33"/>
  <c r="D19" i="33"/>
  <c r="D15" i="33"/>
  <c r="D13" i="33"/>
  <c r="N13" i="33" s="1"/>
  <c r="O13" i="33" s="1"/>
  <c r="D5" i="33"/>
  <c r="N22" i="33"/>
  <c r="O22" i="33"/>
  <c r="N20" i="33"/>
  <c r="O20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/>
  <c r="N16" i="33"/>
  <c r="O16" i="33" s="1"/>
  <c r="N17" i="33"/>
  <c r="O17" i="33" s="1"/>
  <c r="N18" i="33"/>
  <c r="O18" i="33" s="1"/>
  <c r="N14" i="33"/>
  <c r="O14" i="33"/>
  <c r="E23" i="33"/>
  <c r="M23" i="33"/>
  <c r="D23" i="33"/>
  <c r="D25" i="37"/>
  <c r="N14" i="40"/>
  <c r="O14" i="40" s="1"/>
  <c r="N22" i="41"/>
  <c r="O22" i="41" s="1"/>
  <c r="N19" i="42"/>
  <c r="O19" i="42" s="1"/>
  <c r="N5" i="42"/>
  <c r="O5" i="42" s="1"/>
  <c r="N12" i="43"/>
  <c r="O12" i="43" s="1"/>
  <c r="M27" i="43"/>
  <c r="D27" i="43"/>
  <c r="E27" i="43"/>
  <c r="F27" i="43"/>
  <c r="I27" i="43"/>
  <c r="K27" i="43"/>
  <c r="L27" i="43"/>
  <c r="N17" i="44"/>
  <c r="O17" i="44" s="1"/>
  <c r="E27" i="44"/>
  <c r="M27" i="44"/>
  <c r="D27" i="44"/>
  <c r="F27" i="44"/>
  <c r="L27" i="44"/>
  <c r="K27" i="44"/>
  <c r="N17" i="45"/>
  <c r="O17" i="45" s="1"/>
  <c r="N5" i="45"/>
  <c r="O5" i="45" s="1"/>
  <c r="N14" i="46"/>
  <c r="O14" i="46" s="1"/>
  <c r="O12" i="47"/>
  <c r="P12" i="47" s="1"/>
  <c r="O23" i="48" l="1"/>
  <c r="P23" i="48" s="1"/>
  <c r="N23" i="33"/>
  <c r="O23" i="33" s="1"/>
  <c r="N24" i="46"/>
  <c r="O24" i="46" s="1"/>
  <c r="N25" i="36"/>
  <c r="O25" i="36" s="1"/>
  <c r="N25" i="42"/>
  <c r="O25" i="42" s="1"/>
  <c r="N25" i="45"/>
  <c r="O25" i="45" s="1"/>
  <c r="J25" i="37"/>
  <c r="N25" i="37" s="1"/>
  <c r="O25" i="37" s="1"/>
  <c r="F26" i="39"/>
  <c r="N26" i="39" s="1"/>
  <c r="O26" i="39" s="1"/>
  <c r="M28" i="41"/>
  <c r="I24" i="46"/>
  <c r="D28" i="41"/>
  <c r="N28" i="41" s="1"/>
  <c r="O28" i="41" s="1"/>
  <c r="N5" i="44"/>
  <c r="O5" i="44" s="1"/>
  <c r="D26" i="34"/>
  <c r="N26" i="34" s="1"/>
  <c r="O26" i="34" s="1"/>
  <c r="N5" i="35"/>
  <c r="O5" i="35" s="1"/>
  <c r="N5" i="39"/>
  <c r="O5" i="39" s="1"/>
  <c r="N14" i="38"/>
  <c r="O14" i="38" s="1"/>
  <c r="D23" i="47"/>
  <c r="O23" i="47" s="1"/>
  <c r="P23" i="47" s="1"/>
  <c r="I27" i="44"/>
  <c r="N27" i="44" s="1"/>
  <c r="O27" i="44" s="1"/>
  <c r="G27" i="43"/>
  <c r="N27" i="43" s="1"/>
  <c r="O27" i="43" s="1"/>
  <c r="N5" i="38"/>
  <c r="O5" i="38" s="1"/>
  <c r="I23" i="47"/>
  <c r="M25" i="35"/>
  <c r="K23" i="40"/>
  <c r="N23" i="40" s="1"/>
  <c r="O23" i="40" s="1"/>
  <c r="D25" i="35"/>
  <c r="N25" i="35" s="1"/>
  <c r="O25" i="35" s="1"/>
  <c r="N12" i="39"/>
  <c r="O12" i="39" s="1"/>
</calcChain>
</file>

<file path=xl/sharedStrings.xml><?xml version="1.0" encoding="utf-8"?>
<sst xmlns="http://schemas.openxmlformats.org/spreadsheetml/2006/main" count="700" uniqueCount="93">
  <si>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</si>
  <si>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</si>
  <si>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</si>
  <si>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</si>
  <si>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</si>
  <si>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</si>
  <si>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</si>
  <si>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</si>
  <si>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</si>
  <si>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</si>
  <si>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</si>
  <si>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</si>
  <si>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</si>
  <si>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</si>
  <si>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</si>
  <si>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</si>
  <si>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</si>
  <si>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</si>
  <si>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</si>
  <si>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</si>
  <si>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</si>
  <si>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</si>
  <si>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</si>
  <si>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</si>
  <si>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</si>
  <si>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</si>
  <si>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</si>
  <si>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</si>
  <si>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</si>
  <si>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</si>
  <si>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Sewer / Wastewater Services</t>
  </si>
  <si>
    <t>Other Physical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</si>
  <si>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</si>
  <si>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</si>
  <si>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</si>
  <si>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</si>
  <si>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</si>
  <si>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South Bay Expenditures Reported by Account Code and Fund Type</t>
  </si>
  <si>
    <t>Local Fiscal Year Ended September 30, 2010</t>
  </si>
  <si>
    <t>Water-Sewer Combination Services</t>
  </si>
  <si>
    <t>Transportation</t>
  </si>
  <si>
    <t>Road and Street Facilities</t>
  </si>
  <si>
    <t>Human Services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</si>
  <si>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</si>
  <si>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</si>
  <si>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</si>
  <si>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</si>
  <si>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</si>
  <si>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</si>
  <si>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</si>
  <si>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</si>
  <si>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</si>
  <si>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</si>
  <si>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Protective Inspections</t>
  </si>
  <si>
    <t>Water Utility Services</t>
  </si>
  <si>
    <t>Proprietary - Other Non-Operating Disbursements</t>
  </si>
  <si>
    <t>Proprietary - Non-Operating Interest Expense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</si>
  <si>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</si>
  <si>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</si>
  <si>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</si>
  <si>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</si>
  <si>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</si>
  <si>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</si>
  <si>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</si>
  <si>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</si>
  <si>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</si>
  <si>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</si>
  <si>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</si>
  <si>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</si>
  <si>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</si>
  <si>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</si>
  <si>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</si>
  <si>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</si>
  <si>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</si>
  <si>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Economic Environment</t>
  </si>
  <si>
    <t>Other Economic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</si>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</sst>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2465711</v>
      </c>
      <c r="E5" s="24">
        <f>SUM(E6:E11)</f>
        <v>0</v>
      </c>
      <c r="F5" s="24">
        <f>SUM(F6:F11)</f>
        <v>0</v>
      </c>
      <c r="G5" s="24">
        <f>SUM(G6:G11)</f>
        <v>40945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2506656</v>
      </c>
      <c r="P5" s="30">
        <f>(O5/P$25)</f>
        <v>505.57805566760788</v>
      </c>
      <c r="Q5" s="6"/>
    </row>
    <row r="6" spans="1:134">
      <c r="A6" s="12"/>
      <c r="B6" s="42">
        <v>511</v>
      </c>
      <c r="C6" s="19" t="s">
        <v>19</v>
      </c>
      <c r="D6" s="43">
        <v>122736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122736</v>
      </c>
      <c r="P6" s="44">
        <f>(O6/P$25)</f>
        <v>24.755143202904396</v>
      </c>
      <c r="Q6" s="9"/>
    </row>
    <row r="7" spans="1:134">
      <c r="A7" s="12"/>
      <c r="B7" s="42">
        <v>512</v>
      </c>
      <c r="C7" s="19" t="s">
        <v>20</v>
      </c>
      <c r="D7" s="43">
        <v>416121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416121</v>
      </c>
      <c r="P7" s="44">
        <f>(O7/P$25)</f>
        <v>83.929205324727718</v>
      </c>
      <c r="Q7" s="9"/>
    </row>
    <row r="8" spans="1:134">
      <c r="A8" s="12"/>
      <c r="B8" s="42">
        <v>513</v>
      </c>
      <c r="C8" s="19" t="s">
        <v>21</v>
      </c>
      <c r="D8" s="43">
        <v>208862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208862</v>
      </c>
      <c r="P8" s="44">
        <f>(O8/P$25)</f>
        <v>42.126260588947154</v>
      </c>
      <c r="Q8" s="9"/>
    </row>
    <row r="9" spans="1:134">
      <c r="A9" s="12"/>
      <c r="B9" s="42">
        <v>514</v>
      </c>
      <c r="C9" s="19" t="s">
        <v>22</v>
      </c>
      <c r="D9" s="43">
        <v>85192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85192</v>
      </c>
      <c r="P9" s="44">
        <f>(O9/P$25)</f>
        <v>17.182734973779748</v>
      </c>
      <c r="Q9" s="9"/>
    </row>
    <row r="10" spans="1:134">
      <c r="A10" s="12"/>
      <c r="B10" s="42">
        <v>515</v>
      </c>
      <c r="C10" s="19" t="s">
        <v>23</v>
      </c>
      <c r="D10" s="43">
        <v>1267290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1267290</v>
      </c>
      <c r="P10" s="44">
        <f>(O10/P$25)</f>
        <v>255.60508269463494</v>
      </c>
      <c r="Q10" s="9"/>
    </row>
    <row r="11" spans="1:134">
      <c r="A11" s="12"/>
      <c r="B11" s="42">
        <v>519</v>
      </c>
      <c r="C11" s="19" t="s">
        <v>25</v>
      </c>
      <c r="D11" s="43">
        <v>365510</v>
      </c>
      <c r="E11" s="43">
        <v>0</v>
      </c>
      <c r="F11" s="43">
        <v>0</v>
      </c>
      <c r="G11" s="43">
        <v>40945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406455</v>
      </c>
      <c r="P11" s="44">
        <f>(O11/P$25)</f>
        <v>81.979628882613952</v>
      </c>
      <c r="Q11" s="9"/>
    </row>
    <row r="12" spans="1:134" ht="15.75">
      <c r="A12" s="26" t="s">
        <v>26</v>
      </c>
      <c r="B12" s="27"/>
      <c r="C12" s="28"/>
      <c r="D12" s="29">
        <f>SUM(D13:D13)</f>
        <v>233593</v>
      </c>
      <c r="E12" s="29">
        <f>SUM(E13:E13)</f>
        <v>0</v>
      </c>
      <c r="F12" s="29">
        <f>SUM(F13:F13)</f>
        <v>0</v>
      </c>
      <c r="G12" s="29">
        <f>SUM(G13:G13)</f>
        <v>0</v>
      </c>
      <c r="H12" s="29">
        <f>SUM(H13:H13)</f>
        <v>0</v>
      </c>
      <c r="I12" s="29">
        <f>SUM(I13:I13)</f>
        <v>0</v>
      </c>
      <c r="J12" s="29">
        <f>SUM(J13:J13)</f>
        <v>0</v>
      </c>
      <c r="K12" s="29">
        <f>SUM(K13:K13)</f>
        <v>0</v>
      </c>
      <c r="L12" s="29">
        <f>SUM(L13:L13)</f>
        <v>0</v>
      </c>
      <c r="M12" s="29">
        <f>SUM(M13:M13)</f>
        <v>0</v>
      </c>
      <c r="N12" s="29">
        <f>SUM(N13:N13)</f>
        <v>0</v>
      </c>
      <c r="O12" s="40">
        <f>SUM(D12:N12)</f>
        <v>233593</v>
      </c>
      <c r="P12" s="41">
        <f>(O12/P$25)</f>
        <v>47.114360629286004</v>
      </c>
      <c r="Q12" s="10"/>
    </row>
    <row r="13" spans="1:134">
      <c r="A13" s="12"/>
      <c r="B13" s="42">
        <v>521</v>
      </c>
      <c r="C13" s="19" t="s">
        <v>27</v>
      </c>
      <c r="D13" s="43">
        <v>233593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233593</v>
      </c>
      <c r="P13" s="44">
        <f>(O13/P$25)</f>
        <v>47.114360629286004</v>
      </c>
      <c r="Q13" s="9"/>
    </row>
    <row r="14" spans="1:134" ht="15.75">
      <c r="A14" s="26" t="s">
        <v>28</v>
      </c>
      <c r="B14" s="27"/>
      <c r="C14" s="28"/>
      <c r="D14" s="29">
        <f>SUM(D15:D16)</f>
        <v>0</v>
      </c>
      <c r="E14" s="29">
        <f>SUM(E15:E16)</f>
        <v>0</v>
      </c>
      <c r="F14" s="29">
        <f>SUM(F15:F16)</f>
        <v>0</v>
      </c>
      <c r="G14" s="29">
        <f>SUM(G15:G16)</f>
        <v>0</v>
      </c>
      <c r="H14" s="29">
        <f>SUM(H15:H16)</f>
        <v>0</v>
      </c>
      <c r="I14" s="29">
        <f>SUM(I15:I16)</f>
        <v>561854</v>
      </c>
      <c r="J14" s="29">
        <f>SUM(J15:J16)</f>
        <v>0</v>
      </c>
      <c r="K14" s="29">
        <f>SUM(K15:K16)</f>
        <v>0</v>
      </c>
      <c r="L14" s="29">
        <f>SUM(L15:L16)</f>
        <v>0</v>
      </c>
      <c r="M14" s="29">
        <f>SUM(M15:M16)</f>
        <v>0</v>
      </c>
      <c r="N14" s="29">
        <f>SUM(N15:N16)</f>
        <v>0</v>
      </c>
      <c r="O14" s="40">
        <f>SUM(D14:N14)</f>
        <v>561854</v>
      </c>
      <c r="P14" s="41">
        <f>(O14/P$25)</f>
        <v>113.32271077047197</v>
      </c>
      <c r="Q14" s="10"/>
    </row>
    <row r="15" spans="1:134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558284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0" si="1">SUM(D15:N15)</f>
        <v>558284</v>
      </c>
      <c r="P15" s="44">
        <f>(O15/P$25)</f>
        <v>112.6026623638564</v>
      </c>
      <c r="Q15" s="9"/>
    </row>
    <row r="16" spans="1:134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3570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3570</v>
      </c>
      <c r="P16" s="44">
        <f>(O16/P$25)</f>
        <v>0.72004840661557079</v>
      </c>
      <c r="Q16" s="9"/>
    </row>
    <row r="17" spans="1:120" ht="15.75">
      <c r="A17" s="26" t="s">
        <v>40</v>
      </c>
      <c r="B17" s="27"/>
      <c r="C17" s="28"/>
      <c r="D17" s="29">
        <f>SUM(D18:D18)</f>
        <v>535333</v>
      </c>
      <c r="E17" s="29">
        <f>SUM(E18:E18)</f>
        <v>0</v>
      </c>
      <c r="F17" s="29">
        <f>SUM(F18:F18)</f>
        <v>0</v>
      </c>
      <c r="G17" s="29">
        <f>SUM(G18:G18)</f>
        <v>1281328</v>
      </c>
      <c r="H17" s="29">
        <f>SUM(H18:H18)</f>
        <v>0</v>
      </c>
      <c r="I17" s="29">
        <f>SUM(I18:I18)</f>
        <v>0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 t="shared" si="1"/>
        <v>1816661</v>
      </c>
      <c r="P17" s="41">
        <f>(O17/P$25)</f>
        <v>366.41004437273097</v>
      </c>
      <c r="Q17" s="10"/>
    </row>
    <row r="18" spans="1:120">
      <c r="A18" s="12"/>
      <c r="B18" s="42">
        <v>541</v>
      </c>
      <c r="C18" s="19" t="s">
        <v>41</v>
      </c>
      <c r="D18" s="43">
        <v>535333</v>
      </c>
      <c r="E18" s="43">
        <v>0</v>
      </c>
      <c r="F18" s="43">
        <v>0</v>
      </c>
      <c r="G18" s="43">
        <v>1281328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1816661</v>
      </c>
      <c r="P18" s="44">
        <f>(O18/P$25)</f>
        <v>366.41004437273097</v>
      </c>
      <c r="Q18" s="9"/>
    </row>
    <row r="19" spans="1:120" ht="15.75">
      <c r="A19" s="26" t="s">
        <v>32</v>
      </c>
      <c r="B19" s="27"/>
      <c r="C19" s="28"/>
      <c r="D19" s="29">
        <f>SUM(D20:D20)</f>
        <v>195412</v>
      </c>
      <c r="E19" s="29">
        <f>SUM(E20:E20)</f>
        <v>0</v>
      </c>
      <c r="F19" s="29">
        <f>SUM(F20:F20)</f>
        <v>0</v>
      </c>
      <c r="G19" s="29">
        <f>SUM(G20:G20)</f>
        <v>441186</v>
      </c>
      <c r="H19" s="29">
        <f>SUM(H20:H20)</f>
        <v>0</v>
      </c>
      <c r="I19" s="29">
        <f>SUM(I20:I20)</f>
        <v>0</v>
      </c>
      <c r="J19" s="29">
        <f>SUM(J20:J20)</f>
        <v>0</v>
      </c>
      <c r="K19" s="29">
        <f>SUM(K20:K20)</f>
        <v>0</v>
      </c>
      <c r="L19" s="29">
        <f>SUM(L20:L20)</f>
        <v>0</v>
      </c>
      <c r="M19" s="29">
        <f>SUM(M20:M20)</f>
        <v>0</v>
      </c>
      <c r="N19" s="29">
        <f>SUM(N20:N20)</f>
        <v>0</v>
      </c>
      <c r="O19" s="29">
        <f>SUM(D19:N19)</f>
        <v>636598</v>
      </c>
      <c r="P19" s="41">
        <f>(O19/P$25)</f>
        <v>128.39814441306979</v>
      </c>
      <c r="Q19" s="9"/>
    </row>
    <row r="20" spans="1:120">
      <c r="A20" s="12"/>
      <c r="B20" s="42">
        <v>572</v>
      </c>
      <c r="C20" s="19" t="s">
        <v>33</v>
      </c>
      <c r="D20" s="43">
        <v>195412</v>
      </c>
      <c r="E20" s="43">
        <v>0</v>
      </c>
      <c r="F20" s="43">
        <v>0</v>
      </c>
      <c r="G20" s="43">
        <v>441186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636598</v>
      </c>
      <c r="P20" s="44">
        <f>(O20/P$25)</f>
        <v>128.39814441306979</v>
      </c>
      <c r="Q20" s="9"/>
    </row>
    <row r="21" spans="1:120" ht="15.75">
      <c r="A21" s="26" t="s">
        <v>35</v>
      </c>
      <c r="B21" s="27"/>
      <c r="C21" s="28"/>
      <c r="D21" s="29">
        <f>SUM(D22:D22)</f>
        <v>0</v>
      </c>
      <c r="E21" s="29">
        <f>SUM(E22:E22)</f>
        <v>0</v>
      </c>
      <c r="F21" s="29">
        <f>SUM(F22:F22)</f>
        <v>0</v>
      </c>
      <c r="G21" s="29">
        <f>SUM(G22:G22)</f>
        <v>0</v>
      </c>
      <c r="H21" s="29">
        <f>SUM(H22:H22)</f>
        <v>0</v>
      </c>
      <c r="I21" s="29">
        <f>SUM(I22:I22)</f>
        <v>88450</v>
      </c>
      <c r="J21" s="29">
        <f>SUM(J22:J22)</f>
        <v>0</v>
      </c>
      <c r="K21" s="29">
        <f>SUM(K22:K22)</f>
        <v>0</v>
      </c>
      <c r="L21" s="29">
        <f>SUM(L22:L22)</f>
        <v>0</v>
      </c>
      <c r="M21" s="29">
        <f>SUM(M22:M22)</f>
        <v>0</v>
      </c>
      <c r="N21" s="29">
        <f>SUM(N22:N22)</f>
        <v>0</v>
      </c>
      <c r="O21" s="29">
        <f>SUM(D21:N21)</f>
        <v>88450</v>
      </c>
      <c r="P21" s="41">
        <f>(O21/P$25)</f>
        <v>17.839854780153289</v>
      </c>
      <c r="Q21" s="9"/>
    </row>
    <row r="22" spans="1:120" ht="15.75" thickBot="1">
      <c r="A22" s="12"/>
      <c r="B22" s="42">
        <v>581</v>
      </c>
      <c r="C22" s="19" t="s">
        <v>87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88450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88450</v>
      </c>
      <c r="P22" s="44">
        <f>(O22/P$25)</f>
        <v>17.839854780153289</v>
      </c>
      <c r="Q22" s="9"/>
    </row>
    <row r="23" spans="1:120" ht="16.5" thickBot="1">
      <c r="A23" s="13" t="s">
        <v>10</v>
      </c>
      <c r="B23" s="21"/>
      <c r="C23" s="20"/>
      <c r="D23" s="14">
        <f>SUM(D5,D12,D14,D17,D19,D21)</f>
        <v>3430049</v>
      </c>
      <c r="E23" s="14">
        <f t="shared" ref="E23:N23" si="2">SUM(E5,E12,E14,E17,E19,E21)</f>
        <v>0</v>
      </c>
      <c r="F23" s="14">
        <f t="shared" si="2"/>
        <v>0</v>
      </c>
      <c r="G23" s="14">
        <f t="shared" si="2"/>
        <v>1763459</v>
      </c>
      <c r="H23" s="14">
        <f t="shared" si="2"/>
        <v>0</v>
      </c>
      <c r="I23" s="14">
        <f t="shared" si="2"/>
        <v>650304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14">
        <f t="shared" si="2"/>
        <v>0</v>
      </c>
      <c r="N23" s="14">
        <f t="shared" si="2"/>
        <v>0</v>
      </c>
      <c r="O23" s="14">
        <f>SUM(D23:N23)</f>
        <v>5843812</v>
      </c>
      <c r="P23" s="35">
        <f>(O23/P$25)</f>
        <v>1178.6631706333199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3" t="s">
        <v>92</v>
      </c>
      <c r="N25" s="93"/>
      <c r="O25" s="93"/>
      <c r="P25" s="39">
        <v>4958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922339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922339</v>
      </c>
      <c r="O5" s="58">
        <f t="shared" ref="O5:O26" si="2">(N5/O$28)</f>
        <v>188.30930992241733</v>
      </c>
      <c r="P5" s="59"/>
    </row>
    <row r="6" spans="1:133">
      <c r="A6" s="61"/>
      <c r="B6" s="62">
        <v>511</v>
      </c>
      <c r="C6" s="63" t="s">
        <v>19</v>
      </c>
      <c r="D6" s="64">
        <v>81547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81547</v>
      </c>
      <c r="O6" s="65">
        <f t="shared" si="2"/>
        <v>16.649040424663127</v>
      </c>
      <c r="P6" s="66"/>
    </row>
    <row r="7" spans="1:133">
      <c r="A7" s="61"/>
      <c r="B7" s="62">
        <v>512</v>
      </c>
      <c r="C7" s="63" t="s">
        <v>20</v>
      </c>
      <c r="D7" s="64">
        <v>305892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305892</v>
      </c>
      <c r="O7" s="65">
        <f t="shared" si="2"/>
        <v>62.452429563086973</v>
      </c>
      <c r="P7" s="66"/>
    </row>
    <row r="8" spans="1:133">
      <c r="A8" s="61"/>
      <c r="B8" s="62">
        <v>513</v>
      </c>
      <c r="C8" s="63" t="s">
        <v>21</v>
      </c>
      <c r="D8" s="64">
        <v>168036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168036</v>
      </c>
      <c r="O8" s="65">
        <f t="shared" si="2"/>
        <v>34.3070641077991</v>
      </c>
      <c r="P8" s="66"/>
    </row>
    <row r="9" spans="1:133">
      <c r="A9" s="61"/>
      <c r="B9" s="62">
        <v>514</v>
      </c>
      <c r="C9" s="63" t="s">
        <v>22</v>
      </c>
      <c r="D9" s="64">
        <v>68367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68367</v>
      </c>
      <c r="O9" s="65">
        <f t="shared" si="2"/>
        <v>13.958146182115149</v>
      </c>
      <c r="P9" s="66"/>
    </row>
    <row r="10" spans="1:133">
      <c r="A10" s="61"/>
      <c r="B10" s="62">
        <v>515</v>
      </c>
      <c r="C10" s="63" t="s">
        <v>23</v>
      </c>
      <c r="D10" s="64">
        <v>69037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69037</v>
      </c>
      <c r="O10" s="65">
        <f t="shared" si="2"/>
        <v>14.094936708860759</v>
      </c>
      <c r="P10" s="66"/>
    </row>
    <row r="11" spans="1:133">
      <c r="A11" s="61"/>
      <c r="B11" s="62">
        <v>519</v>
      </c>
      <c r="C11" s="63" t="s">
        <v>59</v>
      </c>
      <c r="D11" s="64">
        <v>229460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229460</v>
      </c>
      <c r="O11" s="65">
        <f t="shared" si="2"/>
        <v>46.847692935892198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SUM(D13:D13)</f>
        <v>175810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175810</v>
      </c>
      <c r="O12" s="72">
        <f t="shared" si="2"/>
        <v>35.89424254797877</v>
      </c>
      <c r="P12" s="73"/>
    </row>
    <row r="13" spans="1:133">
      <c r="A13" s="61"/>
      <c r="B13" s="62">
        <v>521</v>
      </c>
      <c r="C13" s="63" t="s">
        <v>27</v>
      </c>
      <c r="D13" s="64">
        <v>175810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175810</v>
      </c>
      <c r="O13" s="65">
        <f t="shared" si="2"/>
        <v>35.89424254797877</v>
      </c>
      <c r="P13" s="66"/>
    </row>
    <row r="14" spans="1:133" ht="15.75">
      <c r="A14" s="67" t="s">
        <v>28</v>
      </c>
      <c r="B14" s="68"/>
      <c r="C14" s="69"/>
      <c r="D14" s="70">
        <f t="shared" ref="D14:M14" si="4">SUM(D15:D17)</f>
        <v>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811944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811944</v>
      </c>
      <c r="O14" s="72">
        <f t="shared" si="2"/>
        <v>165.77051857901185</v>
      </c>
      <c r="P14" s="73"/>
    </row>
    <row r="15" spans="1:133">
      <c r="A15" s="61"/>
      <c r="B15" s="62">
        <v>534</v>
      </c>
      <c r="C15" s="63" t="s">
        <v>60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331330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331330</v>
      </c>
      <c r="O15" s="65">
        <f t="shared" si="2"/>
        <v>67.645977950183749</v>
      </c>
      <c r="P15" s="66"/>
    </row>
    <row r="16" spans="1:133">
      <c r="A16" s="61"/>
      <c r="B16" s="62">
        <v>535</v>
      </c>
      <c r="C16" s="63" t="s">
        <v>30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461295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461295</v>
      </c>
      <c r="O16" s="65">
        <f t="shared" si="2"/>
        <v>94.180277664352801</v>
      </c>
      <c r="P16" s="66"/>
    </row>
    <row r="17" spans="1:119">
      <c r="A17" s="61"/>
      <c r="B17" s="62">
        <v>536</v>
      </c>
      <c r="C17" s="63" t="s">
        <v>61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19319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19319</v>
      </c>
      <c r="O17" s="65">
        <f t="shared" si="2"/>
        <v>3.9442629644752962</v>
      </c>
      <c r="P17" s="66"/>
    </row>
    <row r="18" spans="1:119" ht="15.75">
      <c r="A18" s="67" t="s">
        <v>40</v>
      </c>
      <c r="B18" s="68"/>
      <c r="C18" s="69"/>
      <c r="D18" s="70">
        <f t="shared" ref="D18:M18" si="5">SUM(D19:D19)</f>
        <v>465274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465274</v>
      </c>
      <c r="O18" s="72">
        <f t="shared" si="2"/>
        <v>94.992650061249492</v>
      </c>
      <c r="P18" s="73"/>
    </row>
    <row r="19" spans="1:119">
      <c r="A19" s="61"/>
      <c r="B19" s="62">
        <v>541</v>
      </c>
      <c r="C19" s="63" t="s">
        <v>62</v>
      </c>
      <c r="D19" s="64">
        <v>465274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465274</v>
      </c>
      <c r="O19" s="65">
        <f t="shared" si="2"/>
        <v>94.992650061249492</v>
      </c>
      <c r="P19" s="66"/>
    </row>
    <row r="20" spans="1:119" ht="15.75">
      <c r="A20" s="67" t="s">
        <v>42</v>
      </c>
      <c r="B20" s="68"/>
      <c r="C20" s="69"/>
      <c r="D20" s="70">
        <f t="shared" ref="D20:M20" si="6">SUM(D21:D21)</f>
        <v>13992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13992</v>
      </c>
      <c r="O20" s="72">
        <f t="shared" si="2"/>
        <v>2.8566761943650469</v>
      </c>
      <c r="P20" s="73"/>
    </row>
    <row r="21" spans="1:119">
      <c r="A21" s="61"/>
      <c r="B21" s="62">
        <v>569</v>
      </c>
      <c r="C21" s="63" t="s">
        <v>43</v>
      </c>
      <c r="D21" s="64">
        <v>13992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13992</v>
      </c>
      <c r="O21" s="65">
        <f t="shared" si="2"/>
        <v>2.8566761943650469</v>
      </c>
      <c r="P21" s="66"/>
    </row>
    <row r="22" spans="1:119" ht="15.75">
      <c r="A22" s="67" t="s">
        <v>32</v>
      </c>
      <c r="B22" s="68"/>
      <c r="C22" s="69"/>
      <c r="D22" s="70">
        <f t="shared" ref="D22:M22" si="7">SUM(D23:D23)</f>
        <v>59185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59185</v>
      </c>
      <c r="O22" s="72">
        <f t="shared" si="2"/>
        <v>12.083503470804409</v>
      </c>
      <c r="P22" s="66"/>
    </row>
    <row r="23" spans="1:119">
      <c r="A23" s="61"/>
      <c r="B23" s="62">
        <v>572</v>
      </c>
      <c r="C23" s="63" t="s">
        <v>63</v>
      </c>
      <c r="D23" s="64">
        <v>59185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59185</v>
      </c>
      <c r="O23" s="65">
        <f t="shared" si="2"/>
        <v>12.083503470804409</v>
      </c>
      <c r="P23" s="66"/>
    </row>
    <row r="24" spans="1:119" ht="15.75">
      <c r="A24" s="67" t="s">
        <v>64</v>
      </c>
      <c r="B24" s="68"/>
      <c r="C24" s="69"/>
      <c r="D24" s="70">
        <f t="shared" ref="D24:M24" si="8">SUM(D25:D25)</f>
        <v>0</v>
      </c>
      <c r="E24" s="70">
        <f t="shared" si="8"/>
        <v>0</v>
      </c>
      <c r="F24" s="70">
        <f t="shared" si="8"/>
        <v>0</v>
      </c>
      <c r="G24" s="70">
        <f t="shared" si="8"/>
        <v>0</v>
      </c>
      <c r="H24" s="70">
        <f t="shared" si="8"/>
        <v>0</v>
      </c>
      <c r="I24" s="70">
        <f t="shared" si="8"/>
        <v>40000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1"/>
        <v>40000</v>
      </c>
      <c r="O24" s="72">
        <f t="shared" si="2"/>
        <v>8.1665986116782356</v>
      </c>
      <c r="P24" s="66"/>
    </row>
    <row r="25" spans="1:119" ht="15.75" thickBot="1">
      <c r="A25" s="61"/>
      <c r="B25" s="62">
        <v>581</v>
      </c>
      <c r="C25" s="63" t="s">
        <v>65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40000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40000</v>
      </c>
      <c r="O25" s="65">
        <f t="shared" si="2"/>
        <v>8.1665986116782356</v>
      </c>
      <c r="P25" s="66"/>
    </row>
    <row r="26" spans="1:119" ht="16.5" thickBot="1">
      <c r="A26" s="74" t="s">
        <v>10</v>
      </c>
      <c r="B26" s="75"/>
      <c r="C26" s="76"/>
      <c r="D26" s="77">
        <f>SUM(D5,D12,D14,D18,D20,D22,D24)</f>
        <v>1636600</v>
      </c>
      <c r="E26" s="77">
        <f t="shared" ref="E26:M26" si="9">SUM(E5,E12,E14,E18,E20,E22,E24)</f>
        <v>0</v>
      </c>
      <c r="F26" s="77">
        <f t="shared" si="9"/>
        <v>0</v>
      </c>
      <c r="G26" s="77">
        <f t="shared" si="9"/>
        <v>0</v>
      </c>
      <c r="H26" s="77">
        <f t="shared" si="9"/>
        <v>0</v>
      </c>
      <c r="I26" s="77">
        <f t="shared" si="9"/>
        <v>851944</v>
      </c>
      <c r="J26" s="77">
        <f t="shared" si="9"/>
        <v>0</v>
      </c>
      <c r="K26" s="77">
        <f t="shared" si="9"/>
        <v>0</v>
      </c>
      <c r="L26" s="77">
        <f t="shared" si="9"/>
        <v>0</v>
      </c>
      <c r="M26" s="77">
        <f t="shared" si="9"/>
        <v>0</v>
      </c>
      <c r="N26" s="77">
        <f t="shared" si="1"/>
        <v>2488544</v>
      </c>
      <c r="O26" s="78">
        <f t="shared" si="2"/>
        <v>508.07349938750508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7" t="s">
        <v>66</v>
      </c>
      <c r="M28" s="117"/>
      <c r="N28" s="117"/>
      <c r="O28" s="88">
        <v>4898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45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1070743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1070743</v>
      </c>
      <c r="O5" s="30">
        <f t="shared" ref="O5:O25" si="2">(N5/O$27)</f>
        <v>226.90040262767536</v>
      </c>
      <c r="P5" s="6"/>
    </row>
    <row r="6" spans="1:133">
      <c r="A6" s="12"/>
      <c r="B6" s="42">
        <v>511</v>
      </c>
      <c r="C6" s="19" t="s">
        <v>19</v>
      </c>
      <c r="D6" s="43">
        <v>69372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69372</v>
      </c>
      <c r="O6" s="44">
        <f t="shared" si="2"/>
        <v>14.700572155117611</v>
      </c>
      <c r="P6" s="9"/>
    </row>
    <row r="7" spans="1:133">
      <c r="A7" s="12"/>
      <c r="B7" s="42">
        <v>512</v>
      </c>
      <c r="C7" s="19" t="s">
        <v>20</v>
      </c>
      <c r="D7" s="43">
        <v>277107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277107</v>
      </c>
      <c r="O7" s="44">
        <f t="shared" si="2"/>
        <v>58.721551176096632</v>
      </c>
      <c r="P7" s="9"/>
    </row>
    <row r="8" spans="1:133">
      <c r="A8" s="12"/>
      <c r="B8" s="42">
        <v>513</v>
      </c>
      <c r="C8" s="19" t="s">
        <v>21</v>
      </c>
      <c r="D8" s="43">
        <v>152594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152594</v>
      </c>
      <c r="O8" s="44">
        <f t="shared" si="2"/>
        <v>32.336088154269973</v>
      </c>
      <c r="P8" s="9"/>
    </row>
    <row r="9" spans="1:133">
      <c r="A9" s="12"/>
      <c r="B9" s="42">
        <v>514</v>
      </c>
      <c r="C9" s="19" t="s">
        <v>22</v>
      </c>
      <c r="D9" s="43">
        <v>60603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60603</v>
      </c>
      <c r="O9" s="44">
        <f t="shared" si="2"/>
        <v>12.842339478703115</v>
      </c>
      <c r="P9" s="9"/>
    </row>
    <row r="10" spans="1:133">
      <c r="A10" s="12"/>
      <c r="B10" s="42">
        <v>515</v>
      </c>
      <c r="C10" s="19" t="s">
        <v>23</v>
      </c>
      <c r="D10" s="43">
        <v>173115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173115</v>
      </c>
      <c r="O10" s="44">
        <f t="shared" si="2"/>
        <v>36.684678957406227</v>
      </c>
      <c r="P10" s="9"/>
    </row>
    <row r="11" spans="1:133">
      <c r="A11" s="12"/>
      <c r="B11" s="42">
        <v>519</v>
      </c>
      <c r="C11" s="19" t="s">
        <v>25</v>
      </c>
      <c r="D11" s="43">
        <v>337952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337952</v>
      </c>
      <c r="O11" s="44">
        <f t="shared" si="2"/>
        <v>71.615172706081793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179171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179171</v>
      </c>
      <c r="O12" s="41">
        <f t="shared" si="2"/>
        <v>37.968001695274424</v>
      </c>
      <c r="P12" s="10"/>
    </row>
    <row r="13" spans="1:133">
      <c r="A13" s="12"/>
      <c r="B13" s="42">
        <v>521</v>
      </c>
      <c r="C13" s="19" t="s">
        <v>27</v>
      </c>
      <c r="D13" s="43">
        <v>179171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179171</v>
      </c>
      <c r="O13" s="44">
        <f t="shared" si="2"/>
        <v>37.968001695274424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349823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349823</v>
      </c>
      <c r="O14" s="41">
        <f t="shared" si="2"/>
        <v>74.130748039838949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325564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325564</v>
      </c>
      <c r="O15" s="44">
        <f t="shared" si="2"/>
        <v>68.990040262767536</v>
      </c>
      <c r="P15" s="9"/>
    </row>
    <row r="16" spans="1:133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24259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24259</v>
      </c>
      <c r="O16" s="44">
        <f t="shared" si="2"/>
        <v>5.1407077770714134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490364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490364</v>
      </c>
      <c r="O17" s="41">
        <f t="shared" si="2"/>
        <v>103.91269336723882</v>
      </c>
      <c r="P17" s="10"/>
    </row>
    <row r="18" spans="1:119">
      <c r="A18" s="12"/>
      <c r="B18" s="42">
        <v>541</v>
      </c>
      <c r="C18" s="19" t="s">
        <v>41</v>
      </c>
      <c r="D18" s="43">
        <v>490364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490364</v>
      </c>
      <c r="O18" s="44">
        <f t="shared" si="2"/>
        <v>103.91269336723882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13614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13614</v>
      </c>
      <c r="O19" s="41">
        <f t="shared" si="2"/>
        <v>2.8849332485696122</v>
      </c>
      <c r="P19" s="10"/>
    </row>
    <row r="20" spans="1:119">
      <c r="A20" s="12"/>
      <c r="B20" s="42">
        <v>569</v>
      </c>
      <c r="C20" s="19" t="s">
        <v>43</v>
      </c>
      <c r="D20" s="43">
        <v>13614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13614</v>
      </c>
      <c r="O20" s="44">
        <f t="shared" si="2"/>
        <v>2.8849332485696122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50007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50007</v>
      </c>
      <c r="O21" s="41">
        <f t="shared" si="2"/>
        <v>10.596948506039416</v>
      </c>
      <c r="P21" s="9"/>
    </row>
    <row r="22" spans="1:119">
      <c r="A22" s="12"/>
      <c r="B22" s="42">
        <v>572</v>
      </c>
      <c r="C22" s="19" t="s">
        <v>33</v>
      </c>
      <c r="D22" s="43">
        <v>50007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50007</v>
      </c>
      <c r="O22" s="44">
        <f t="shared" si="2"/>
        <v>10.596948506039416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128500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128500</v>
      </c>
      <c r="O23" s="41">
        <f t="shared" si="2"/>
        <v>27.230345412163594</v>
      </c>
      <c r="P23" s="9"/>
    </row>
    <row r="24" spans="1:119" ht="15.75" thickBot="1">
      <c r="A24" s="12"/>
      <c r="B24" s="42">
        <v>581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128500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128500</v>
      </c>
      <c r="O24" s="44">
        <f t="shared" si="2"/>
        <v>27.230345412163594</v>
      </c>
      <c r="P24" s="9"/>
    </row>
    <row r="25" spans="1:119" ht="16.5" thickBot="1">
      <c r="A25" s="13" t="s">
        <v>10</v>
      </c>
      <c r="B25" s="21"/>
      <c r="C25" s="20"/>
      <c r="D25" s="14">
        <f>SUM(D5,D12,D14,D17,D19,D21,D23)</f>
        <v>1803899</v>
      </c>
      <c r="E25" s="14">
        <f t="shared" ref="E25:M25" si="9">SUM(E5,E12,E14,E17,E19,E21,E23)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478323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2282222</v>
      </c>
      <c r="O25" s="35">
        <f t="shared" si="2"/>
        <v>483.62407289680016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51</v>
      </c>
      <c r="M27" s="93"/>
      <c r="N27" s="93"/>
      <c r="O27" s="39">
        <v>4719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1310453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1310453</v>
      </c>
      <c r="O5" s="30">
        <f t="shared" ref="O5:O25" si="2">(N5/O$27)</f>
        <v>278.16875398004669</v>
      </c>
      <c r="P5" s="6"/>
    </row>
    <row r="6" spans="1:133">
      <c r="A6" s="12"/>
      <c r="B6" s="42">
        <v>511</v>
      </c>
      <c r="C6" s="19" t="s">
        <v>19</v>
      </c>
      <c r="D6" s="43">
        <v>72692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72692</v>
      </c>
      <c r="O6" s="44">
        <f t="shared" si="2"/>
        <v>15.43026958182976</v>
      </c>
      <c r="P6" s="9"/>
    </row>
    <row r="7" spans="1:133">
      <c r="A7" s="12"/>
      <c r="B7" s="42">
        <v>512</v>
      </c>
      <c r="C7" s="19" t="s">
        <v>20</v>
      </c>
      <c r="D7" s="43">
        <v>356443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356443</v>
      </c>
      <c r="O7" s="44">
        <f t="shared" si="2"/>
        <v>75.661855232434732</v>
      </c>
      <c r="P7" s="9"/>
    </row>
    <row r="8" spans="1:133">
      <c r="A8" s="12"/>
      <c r="B8" s="42">
        <v>513</v>
      </c>
      <c r="C8" s="19" t="s">
        <v>21</v>
      </c>
      <c r="D8" s="43">
        <v>220148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220148</v>
      </c>
      <c r="O8" s="44">
        <f t="shared" si="2"/>
        <v>46.730630439397153</v>
      </c>
      <c r="P8" s="9"/>
    </row>
    <row r="9" spans="1:133">
      <c r="A9" s="12"/>
      <c r="B9" s="42">
        <v>514</v>
      </c>
      <c r="C9" s="19" t="s">
        <v>22</v>
      </c>
      <c r="D9" s="43">
        <v>68428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68428</v>
      </c>
      <c r="O9" s="44">
        <f t="shared" si="2"/>
        <v>14.525153895139036</v>
      </c>
      <c r="P9" s="9"/>
    </row>
    <row r="10" spans="1:133">
      <c r="A10" s="12"/>
      <c r="B10" s="42">
        <v>515</v>
      </c>
      <c r="C10" s="19" t="s">
        <v>23</v>
      </c>
      <c r="D10" s="43">
        <v>254883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254883</v>
      </c>
      <c r="O10" s="44">
        <f t="shared" si="2"/>
        <v>54.10379961791552</v>
      </c>
      <c r="P10" s="9"/>
    </row>
    <row r="11" spans="1:133">
      <c r="A11" s="12"/>
      <c r="B11" s="42">
        <v>519</v>
      </c>
      <c r="C11" s="19" t="s">
        <v>25</v>
      </c>
      <c r="D11" s="43">
        <v>337859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337859</v>
      </c>
      <c r="O11" s="44">
        <f t="shared" si="2"/>
        <v>71.717045213330508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176008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176008</v>
      </c>
      <c r="O12" s="41">
        <f t="shared" si="2"/>
        <v>37.361069836552751</v>
      </c>
      <c r="P12" s="10"/>
    </row>
    <row r="13" spans="1:133">
      <c r="A13" s="12"/>
      <c r="B13" s="42">
        <v>521</v>
      </c>
      <c r="C13" s="19" t="s">
        <v>27</v>
      </c>
      <c r="D13" s="43">
        <v>176008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176008</v>
      </c>
      <c r="O13" s="44">
        <f t="shared" si="2"/>
        <v>37.361069836552751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431234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431234</v>
      </c>
      <c r="O14" s="41">
        <f t="shared" si="2"/>
        <v>91.537677775419226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323673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323673</v>
      </c>
      <c r="O15" s="44">
        <f t="shared" si="2"/>
        <v>68.70579494799405</v>
      </c>
      <c r="P15" s="9"/>
    </row>
    <row r="16" spans="1:133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107561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107561</v>
      </c>
      <c r="O16" s="44">
        <f t="shared" si="2"/>
        <v>22.831882827425176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506242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506242</v>
      </c>
      <c r="O17" s="41">
        <f t="shared" si="2"/>
        <v>107.45956272553597</v>
      </c>
      <c r="P17" s="10"/>
    </row>
    <row r="18" spans="1:119">
      <c r="A18" s="12"/>
      <c r="B18" s="42">
        <v>541</v>
      </c>
      <c r="C18" s="19" t="s">
        <v>41</v>
      </c>
      <c r="D18" s="43">
        <v>506242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506242</v>
      </c>
      <c r="O18" s="44">
        <f t="shared" si="2"/>
        <v>107.45956272553597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14547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14547</v>
      </c>
      <c r="O19" s="41">
        <f t="shared" si="2"/>
        <v>3.0878794311186586</v>
      </c>
      <c r="P19" s="10"/>
    </row>
    <row r="20" spans="1:119">
      <c r="A20" s="12"/>
      <c r="B20" s="42">
        <v>569</v>
      </c>
      <c r="C20" s="19" t="s">
        <v>43</v>
      </c>
      <c r="D20" s="43">
        <v>14547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14547</v>
      </c>
      <c r="O20" s="44">
        <f t="shared" si="2"/>
        <v>3.0878794311186586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65434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65434</v>
      </c>
      <c r="O21" s="41">
        <f t="shared" si="2"/>
        <v>13.889620038208449</v>
      </c>
      <c r="P21" s="9"/>
    </row>
    <row r="22" spans="1:119">
      <c r="A22" s="12"/>
      <c r="B22" s="42">
        <v>572</v>
      </c>
      <c r="C22" s="19" t="s">
        <v>33</v>
      </c>
      <c r="D22" s="43">
        <v>65434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65434</v>
      </c>
      <c r="O22" s="44">
        <f t="shared" si="2"/>
        <v>13.889620038208449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292335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292335</v>
      </c>
      <c r="O23" s="41">
        <f t="shared" si="2"/>
        <v>62.053704096794739</v>
      </c>
      <c r="P23" s="9"/>
    </row>
    <row r="24" spans="1:119" ht="15.75" thickBot="1">
      <c r="A24" s="12"/>
      <c r="B24" s="42">
        <v>581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292335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292335</v>
      </c>
      <c r="O24" s="44">
        <f t="shared" si="2"/>
        <v>62.053704096794739</v>
      </c>
      <c r="P24" s="9"/>
    </row>
    <row r="25" spans="1:119" ht="16.5" thickBot="1">
      <c r="A25" s="13" t="s">
        <v>10</v>
      </c>
      <c r="B25" s="21"/>
      <c r="C25" s="20"/>
      <c r="D25" s="14">
        <f>SUM(D5,D12,D14,D17,D19,D21,D23)</f>
        <v>2072684</v>
      </c>
      <c r="E25" s="14">
        <f t="shared" ref="E25:M25" si="9">SUM(E5,E12,E14,E17,E19,E21,E23)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723569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2796253</v>
      </c>
      <c r="O25" s="35">
        <f t="shared" si="2"/>
        <v>593.55826788367654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49</v>
      </c>
      <c r="M27" s="93"/>
      <c r="N27" s="93"/>
      <c r="O27" s="39">
        <v>4711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1181091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1181091</v>
      </c>
      <c r="O5" s="30">
        <f t="shared" ref="O5:O25" si="2">(N5/O$27)</f>
        <v>244.68427594779365</v>
      </c>
      <c r="P5" s="6"/>
    </row>
    <row r="6" spans="1:133">
      <c r="A6" s="12"/>
      <c r="B6" s="42">
        <v>511</v>
      </c>
      <c r="C6" s="19" t="s">
        <v>19</v>
      </c>
      <c r="D6" s="43">
        <v>73749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73749</v>
      </c>
      <c r="O6" s="44">
        <f t="shared" si="2"/>
        <v>15.278433809819763</v>
      </c>
      <c r="P6" s="9"/>
    </row>
    <row r="7" spans="1:133">
      <c r="A7" s="12"/>
      <c r="B7" s="42">
        <v>512</v>
      </c>
      <c r="C7" s="19" t="s">
        <v>20</v>
      </c>
      <c r="D7" s="43">
        <v>398680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398680</v>
      </c>
      <c r="O7" s="44">
        <f t="shared" si="2"/>
        <v>82.593743525999585</v>
      </c>
      <c r="P7" s="9"/>
    </row>
    <row r="8" spans="1:133">
      <c r="A8" s="12"/>
      <c r="B8" s="42">
        <v>513</v>
      </c>
      <c r="C8" s="19" t="s">
        <v>21</v>
      </c>
      <c r="D8" s="43">
        <v>205588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205588</v>
      </c>
      <c r="O8" s="44">
        <f t="shared" si="2"/>
        <v>42.591257509840482</v>
      </c>
      <c r="P8" s="9"/>
    </row>
    <row r="9" spans="1:133">
      <c r="A9" s="12"/>
      <c r="B9" s="42">
        <v>514</v>
      </c>
      <c r="C9" s="19" t="s">
        <v>22</v>
      </c>
      <c r="D9" s="43">
        <v>61330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61330</v>
      </c>
      <c r="O9" s="44">
        <f t="shared" si="2"/>
        <v>12.705614253159313</v>
      </c>
      <c r="P9" s="9"/>
    </row>
    <row r="10" spans="1:133">
      <c r="A10" s="12"/>
      <c r="B10" s="42">
        <v>515</v>
      </c>
      <c r="C10" s="19" t="s">
        <v>23</v>
      </c>
      <c r="D10" s="43">
        <v>120524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120524</v>
      </c>
      <c r="O10" s="44">
        <f t="shared" si="2"/>
        <v>24.968717629997929</v>
      </c>
      <c r="P10" s="9"/>
    </row>
    <row r="11" spans="1:133">
      <c r="A11" s="12"/>
      <c r="B11" s="42">
        <v>519</v>
      </c>
      <c r="C11" s="19" t="s">
        <v>25</v>
      </c>
      <c r="D11" s="43">
        <v>321220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321220</v>
      </c>
      <c r="O11" s="44">
        <f t="shared" si="2"/>
        <v>66.546509218976595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181875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181875</v>
      </c>
      <c r="O12" s="41">
        <f t="shared" si="2"/>
        <v>37.678682411435673</v>
      </c>
      <c r="P12" s="10"/>
    </row>
    <row r="13" spans="1:133">
      <c r="A13" s="12"/>
      <c r="B13" s="42">
        <v>521</v>
      </c>
      <c r="C13" s="19" t="s">
        <v>27</v>
      </c>
      <c r="D13" s="43">
        <v>181875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181875</v>
      </c>
      <c r="O13" s="44">
        <f t="shared" si="2"/>
        <v>37.678682411435673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312209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312209</v>
      </c>
      <c r="O14" s="41">
        <f t="shared" si="2"/>
        <v>64.679718251501967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309498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309498</v>
      </c>
      <c r="O15" s="44">
        <f t="shared" si="2"/>
        <v>64.118085767557488</v>
      </c>
      <c r="P15" s="9"/>
    </row>
    <row r="16" spans="1:133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2711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2711</v>
      </c>
      <c r="O16" s="44">
        <f t="shared" si="2"/>
        <v>0.56163248394447896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471995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471995</v>
      </c>
      <c r="O17" s="41">
        <f t="shared" si="2"/>
        <v>97.782266418065049</v>
      </c>
      <c r="P17" s="10"/>
    </row>
    <row r="18" spans="1:119">
      <c r="A18" s="12"/>
      <c r="B18" s="42">
        <v>541</v>
      </c>
      <c r="C18" s="19" t="s">
        <v>41</v>
      </c>
      <c r="D18" s="43">
        <v>471995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471995</v>
      </c>
      <c r="O18" s="44">
        <f t="shared" si="2"/>
        <v>97.782266418065049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56923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56923</v>
      </c>
      <c r="O19" s="41">
        <f t="shared" si="2"/>
        <v>11.792624818727989</v>
      </c>
      <c r="P19" s="10"/>
    </row>
    <row r="20" spans="1:119">
      <c r="A20" s="12"/>
      <c r="B20" s="42">
        <v>569</v>
      </c>
      <c r="C20" s="19" t="s">
        <v>43</v>
      </c>
      <c r="D20" s="43">
        <v>56923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56923</v>
      </c>
      <c r="O20" s="44">
        <f t="shared" si="2"/>
        <v>11.792624818727989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86617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86617</v>
      </c>
      <c r="O21" s="41">
        <f t="shared" si="2"/>
        <v>17.944271804433395</v>
      </c>
      <c r="P21" s="9"/>
    </row>
    <row r="22" spans="1:119">
      <c r="A22" s="12"/>
      <c r="B22" s="42">
        <v>572</v>
      </c>
      <c r="C22" s="19" t="s">
        <v>33</v>
      </c>
      <c r="D22" s="43">
        <v>86617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86617</v>
      </c>
      <c r="O22" s="44">
        <f t="shared" si="2"/>
        <v>17.944271804433395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315000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315000</v>
      </c>
      <c r="O23" s="41">
        <f t="shared" si="2"/>
        <v>65.257924176507146</v>
      </c>
      <c r="P23" s="9"/>
    </row>
    <row r="24" spans="1:119" ht="15.75" thickBot="1">
      <c r="A24" s="12"/>
      <c r="B24" s="42">
        <v>581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315000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315000</v>
      </c>
      <c r="O24" s="44">
        <f t="shared" si="2"/>
        <v>65.257924176507146</v>
      </c>
      <c r="P24" s="9"/>
    </row>
    <row r="25" spans="1:119" ht="16.5" thickBot="1">
      <c r="A25" s="13" t="s">
        <v>10</v>
      </c>
      <c r="B25" s="21"/>
      <c r="C25" s="20"/>
      <c r="D25" s="14">
        <f>SUM(D5,D12,D14,D17,D19,D21,D23)</f>
        <v>1978501</v>
      </c>
      <c r="E25" s="14">
        <f t="shared" ref="E25:M25" si="9">SUM(E5,E12,E14,E17,E19,E21,E23)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627209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2605710</v>
      </c>
      <c r="O25" s="35">
        <f t="shared" si="2"/>
        <v>539.81976382846483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47</v>
      </c>
      <c r="M27" s="93"/>
      <c r="N27" s="93"/>
      <c r="O27" s="39">
        <v>4827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1208318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1208318</v>
      </c>
      <c r="O5" s="30">
        <f t="shared" ref="O5:O26" si="1">(N5/O$28)</f>
        <v>247.80926989335521</v>
      </c>
      <c r="P5" s="6"/>
    </row>
    <row r="6" spans="1:133">
      <c r="A6" s="12"/>
      <c r="B6" s="42">
        <v>511</v>
      </c>
      <c r="C6" s="19" t="s">
        <v>19</v>
      </c>
      <c r="D6" s="43">
        <v>52341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52341</v>
      </c>
      <c r="O6" s="44">
        <f t="shared" si="1"/>
        <v>10.734413453650534</v>
      </c>
      <c r="P6" s="9"/>
    </row>
    <row r="7" spans="1:133">
      <c r="A7" s="12"/>
      <c r="B7" s="42">
        <v>512</v>
      </c>
      <c r="C7" s="19" t="s">
        <v>20</v>
      </c>
      <c r="D7" s="43">
        <v>373293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373293</v>
      </c>
      <c r="O7" s="44">
        <f t="shared" si="1"/>
        <v>76.557219031993441</v>
      </c>
      <c r="P7" s="9"/>
    </row>
    <row r="8" spans="1:133">
      <c r="A8" s="12"/>
      <c r="B8" s="42">
        <v>513</v>
      </c>
      <c r="C8" s="19" t="s">
        <v>21</v>
      </c>
      <c r="D8" s="43">
        <v>158697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158697</v>
      </c>
      <c r="O8" s="44">
        <f t="shared" si="1"/>
        <v>32.546554552912227</v>
      </c>
      <c r="P8" s="9"/>
    </row>
    <row r="9" spans="1:133">
      <c r="A9" s="12"/>
      <c r="B9" s="42">
        <v>514</v>
      </c>
      <c r="C9" s="19" t="s">
        <v>22</v>
      </c>
      <c r="D9" s="43">
        <v>63183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63183</v>
      </c>
      <c r="O9" s="44">
        <f t="shared" si="1"/>
        <v>12.957957342083676</v>
      </c>
      <c r="P9" s="9"/>
    </row>
    <row r="10" spans="1:133">
      <c r="A10" s="12"/>
      <c r="B10" s="42">
        <v>515</v>
      </c>
      <c r="C10" s="19" t="s">
        <v>23</v>
      </c>
      <c r="D10" s="43">
        <v>117657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117657</v>
      </c>
      <c r="O10" s="44">
        <f t="shared" si="1"/>
        <v>24.129819524200165</v>
      </c>
      <c r="P10" s="9"/>
    </row>
    <row r="11" spans="1:133">
      <c r="A11" s="12"/>
      <c r="B11" s="42">
        <v>517</v>
      </c>
      <c r="C11" s="19" t="s">
        <v>24</v>
      </c>
      <c r="D11" s="43">
        <v>63967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63967</v>
      </c>
      <c r="O11" s="44">
        <f t="shared" si="1"/>
        <v>13.118744872846596</v>
      </c>
      <c r="P11" s="9"/>
    </row>
    <row r="12" spans="1:133">
      <c r="A12" s="12"/>
      <c r="B12" s="42">
        <v>519</v>
      </c>
      <c r="C12" s="19" t="s">
        <v>25</v>
      </c>
      <c r="D12" s="43">
        <v>379180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379180</v>
      </c>
      <c r="O12" s="44">
        <f t="shared" si="1"/>
        <v>77.764561115668585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193406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193406</v>
      </c>
      <c r="O13" s="41">
        <f t="shared" si="1"/>
        <v>39.664889253486464</v>
      </c>
      <c r="P13" s="10"/>
    </row>
    <row r="14" spans="1:133">
      <c r="A14" s="12"/>
      <c r="B14" s="42">
        <v>521</v>
      </c>
      <c r="C14" s="19" t="s">
        <v>27</v>
      </c>
      <c r="D14" s="43">
        <v>193406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193406</v>
      </c>
      <c r="O14" s="44">
        <f t="shared" si="1"/>
        <v>39.664889253486464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6046455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6046455</v>
      </c>
      <c r="O15" s="41">
        <f t="shared" si="1"/>
        <v>1240.044093519278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326383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326383</v>
      </c>
      <c r="O16" s="44">
        <f t="shared" si="1"/>
        <v>66.936628383921246</v>
      </c>
      <c r="P16" s="9"/>
    </row>
    <row r="17" spans="1:119">
      <c r="A17" s="12"/>
      <c r="B17" s="42">
        <v>536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5720072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5720072</v>
      </c>
      <c r="O17" s="44">
        <f t="shared" si="1"/>
        <v>1173.107465135357</v>
      </c>
      <c r="P17" s="9"/>
    </row>
    <row r="18" spans="1:119" ht="15.75">
      <c r="A18" s="26" t="s">
        <v>40</v>
      </c>
      <c r="B18" s="27"/>
      <c r="C18" s="28"/>
      <c r="D18" s="29">
        <f t="shared" ref="D18:M18" si="6">SUM(D19:D19)</f>
        <v>746579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746579</v>
      </c>
      <c r="O18" s="41">
        <f t="shared" si="1"/>
        <v>153.11300246103363</v>
      </c>
      <c r="P18" s="10"/>
    </row>
    <row r="19" spans="1:119">
      <c r="A19" s="12"/>
      <c r="B19" s="42">
        <v>541</v>
      </c>
      <c r="C19" s="19" t="s">
        <v>41</v>
      </c>
      <c r="D19" s="43">
        <v>746579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746579</v>
      </c>
      <c r="O19" s="44">
        <f t="shared" si="1"/>
        <v>153.11300246103363</v>
      </c>
      <c r="P19" s="9"/>
    </row>
    <row r="20" spans="1:119" ht="15.75">
      <c r="A20" s="26" t="s">
        <v>42</v>
      </c>
      <c r="B20" s="27"/>
      <c r="C20" s="28"/>
      <c r="D20" s="29">
        <f t="shared" ref="D20:M20" si="7">SUM(D21:D21)</f>
        <v>6731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6731</v>
      </c>
      <c r="O20" s="41">
        <f t="shared" si="1"/>
        <v>1.3804347826086956</v>
      </c>
      <c r="P20" s="10"/>
    </row>
    <row r="21" spans="1:119">
      <c r="A21" s="12"/>
      <c r="B21" s="42">
        <v>569</v>
      </c>
      <c r="C21" s="19" t="s">
        <v>43</v>
      </c>
      <c r="D21" s="43">
        <v>6731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6731</v>
      </c>
      <c r="O21" s="44">
        <f t="shared" si="1"/>
        <v>1.3804347826086956</v>
      </c>
      <c r="P21" s="9"/>
    </row>
    <row r="22" spans="1:119" ht="15.75">
      <c r="A22" s="26" t="s">
        <v>32</v>
      </c>
      <c r="B22" s="27"/>
      <c r="C22" s="28"/>
      <c r="D22" s="29">
        <f t="shared" ref="D22:M22" si="8">SUM(D23:D23)</f>
        <v>43617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4"/>
        <v>43617</v>
      </c>
      <c r="O22" s="41">
        <f t="shared" si="1"/>
        <v>8.9452420016406897</v>
      </c>
      <c r="P22" s="9"/>
    </row>
    <row r="23" spans="1:119">
      <c r="A23" s="12"/>
      <c r="B23" s="42">
        <v>572</v>
      </c>
      <c r="C23" s="19" t="s">
        <v>33</v>
      </c>
      <c r="D23" s="43">
        <v>43617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43617</v>
      </c>
      <c r="O23" s="44">
        <f t="shared" si="1"/>
        <v>8.9452420016406897</v>
      </c>
      <c r="P23" s="9"/>
    </row>
    <row r="24" spans="1:119" ht="15.75">
      <c r="A24" s="26" t="s">
        <v>35</v>
      </c>
      <c r="B24" s="27"/>
      <c r="C24" s="28"/>
      <c r="D24" s="29">
        <f t="shared" ref="D24:M24" si="9">SUM(D25:D25)</f>
        <v>0</v>
      </c>
      <c r="E24" s="29">
        <f t="shared" si="9"/>
        <v>610622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56000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4"/>
        <v>666622</v>
      </c>
      <c r="O24" s="41">
        <f t="shared" si="1"/>
        <v>136.71493027071369</v>
      </c>
      <c r="P24" s="9"/>
    </row>
    <row r="25" spans="1:119" ht="15.75" thickBot="1">
      <c r="A25" s="12"/>
      <c r="B25" s="42">
        <v>581</v>
      </c>
      <c r="C25" s="19" t="s">
        <v>34</v>
      </c>
      <c r="D25" s="43">
        <v>0</v>
      </c>
      <c r="E25" s="43">
        <v>610622</v>
      </c>
      <c r="F25" s="43">
        <v>0</v>
      </c>
      <c r="G25" s="43">
        <v>0</v>
      </c>
      <c r="H25" s="43">
        <v>0</v>
      </c>
      <c r="I25" s="43">
        <v>56000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666622</v>
      </c>
      <c r="O25" s="44">
        <f t="shared" si="1"/>
        <v>136.71493027071369</v>
      </c>
      <c r="P25" s="9"/>
    </row>
    <row r="26" spans="1:119" ht="16.5" thickBot="1">
      <c r="A26" s="13" t="s">
        <v>10</v>
      </c>
      <c r="B26" s="21"/>
      <c r="C26" s="20"/>
      <c r="D26" s="14">
        <f>SUM(D5,D13,D15,D18,D20,D22,D24)</f>
        <v>2198651</v>
      </c>
      <c r="E26" s="14">
        <f t="shared" ref="E26:M26" si="10">SUM(E5,E13,E15,E18,E20,E22,E24)</f>
        <v>610622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6102455</v>
      </c>
      <c r="J26" s="14">
        <f t="shared" si="10"/>
        <v>0</v>
      </c>
      <c r="K26" s="14">
        <f t="shared" si="10"/>
        <v>0</v>
      </c>
      <c r="L26" s="14">
        <f t="shared" si="10"/>
        <v>0</v>
      </c>
      <c r="M26" s="14">
        <f t="shared" si="10"/>
        <v>0</v>
      </c>
      <c r="N26" s="14">
        <f t="shared" si="4"/>
        <v>8911728</v>
      </c>
      <c r="O26" s="35">
        <f t="shared" si="1"/>
        <v>1827.6718621821165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44</v>
      </c>
      <c r="M28" s="93"/>
      <c r="N28" s="93"/>
      <c r="O28" s="39">
        <v>4876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1039277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1039277</v>
      </c>
      <c r="O5" s="30">
        <f t="shared" ref="O5:O23" si="1">(N5/O$25)</f>
        <v>224.65996541288371</v>
      </c>
      <c r="P5" s="6"/>
    </row>
    <row r="6" spans="1:133">
      <c r="A6" s="12"/>
      <c r="B6" s="42">
        <v>511</v>
      </c>
      <c r="C6" s="19" t="s">
        <v>19</v>
      </c>
      <c r="D6" s="43">
        <v>39440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39440</v>
      </c>
      <c r="O6" s="44">
        <f t="shared" si="1"/>
        <v>8.525724167747514</v>
      </c>
      <c r="P6" s="9"/>
    </row>
    <row r="7" spans="1:133">
      <c r="A7" s="12"/>
      <c r="B7" s="42">
        <v>512</v>
      </c>
      <c r="C7" s="19" t="s">
        <v>20</v>
      </c>
      <c r="D7" s="43">
        <v>251127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251127</v>
      </c>
      <c r="O7" s="44">
        <f t="shared" si="1"/>
        <v>54.28599221789883</v>
      </c>
      <c r="P7" s="9"/>
    </row>
    <row r="8" spans="1:133">
      <c r="A8" s="12"/>
      <c r="B8" s="42">
        <v>513</v>
      </c>
      <c r="C8" s="19" t="s">
        <v>21</v>
      </c>
      <c r="D8" s="43">
        <v>139747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139747</v>
      </c>
      <c r="O8" s="44">
        <f t="shared" si="1"/>
        <v>30.209035884133161</v>
      </c>
      <c r="P8" s="9"/>
    </row>
    <row r="9" spans="1:133">
      <c r="A9" s="12"/>
      <c r="B9" s="42">
        <v>514</v>
      </c>
      <c r="C9" s="19" t="s">
        <v>22</v>
      </c>
      <c r="D9" s="43">
        <v>65677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65677</v>
      </c>
      <c r="O9" s="44">
        <f t="shared" si="1"/>
        <v>14.197362732382187</v>
      </c>
      <c r="P9" s="9"/>
    </row>
    <row r="10" spans="1:133">
      <c r="A10" s="12"/>
      <c r="B10" s="42">
        <v>515</v>
      </c>
      <c r="C10" s="19" t="s">
        <v>23</v>
      </c>
      <c r="D10" s="43">
        <v>149948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149948</v>
      </c>
      <c r="O10" s="44">
        <f t="shared" si="1"/>
        <v>32.414180717682662</v>
      </c>
      <c r="P10" s="9"/>
    </row>
    <row r="11" spans="1:133">
      <c r="A11" s="12"/>
      <c r="B11" s="42">
        <v>517</v>
      </c>
      <c r="C11" s="19" t="s">
        <v>24</v>
      </c>
      <c r="D11" s="43">
        <v>26867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26867</v>
      </c>
      <c r="O11" s="44">
        <f t="shared" si="1"/>
        <v>5.8078253350626889</v>
      </c>
      <c r="P11" s="9"/>
    </row>
    <row r="12" spans="1:133">
      <c r="A12" s="12"/>
      <c r="B12" s="42">
        <v>519</v>
      </c>
      <c r="C12" s="19" t="s">
        <v>25</v>
      </c>
      <c r="D12" s="43">
        <v>366471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366471</v>
      </c>
      <c r="O12" s="44">
        <f t="shared" si="1"/>
        <v>79.219844357976655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165575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165575</v>
      </c>
      <c r="O13" s="41">
        <f t="shared" si="1"/>
        <v>35.792261132728058</v>
      </c>
      <c r="P13" s="10"/>
    </row>
    <row r="14" spans="1:133">
      <c r="A14" s="12"/>
      <c r="B14" s="42">
        <v>521</v>
      </c>
      <c r="C14" s="19" t="s">
        <v>27</v>
      </c>
      <c r="D14" s="43">
        <v>165575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165575</v>
      </c>
      <c r="O14" s="44">
        <f t="shared" si="1"/>
        <v>35.792261132728058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513782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2716756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3230538</v>
      </c>
      <c r="O15" s="41">
        <f t="shared" si="1"/>
        <v>698.3437094682231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427658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427658</v>
      </c>
      <c r="O16" s="44">
        <f t="shared" si="1"/>
        <v>92.446606139213145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2289098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2289098</v>
      </c>
      <c r="O17" s="44">
        <f t="shared" si="1"/>
        <v>494.83311716385646</v>
      </c>
      <c r="P17" s="9"/>
    </row>
    <row r="18" spans="1:119">
      <c r="A18" s="12"/>
      <c r="B18" s="42">
        <v>539</v>
      </c>
      <c r="C18" s="19" t="s">
        <v>31</v>
      </c>
      <c r="D18" s="43">
        <v>513782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513782</v>
      </c>
      <c r="O18" s="44">
        <f t="shared" si="1"/>
        <v>111.06398616515348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21162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21162</v>
      </c>
      <c r="O19" s="41">
        <f t="shared" si="1"/>
        <v>4.5745784695201035</v>
      </c>
      <c r="P19" s="9"/>
    </row>
    <row r="20" spans="1:119">
      <c r="A20" s="12"/>
      <c r="B20" s="42">
        <v>572</v>
      </c>
      <c r="C20" s="19" t="s">
        <v>33</v>
      </c>
      <c r="D20" s="43">
        <v>21162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21162</v>
      </c>
      <c r="O20" s="44">
        <f t="shared" si="1"/>
        <v>4.5745784695201035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577256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577256</v>
      </c>
      <c r="O21" s="41">
        <f t="shared" si="1"/>
        <v>124.78512753999135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577256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577256</v>
      </c>
      <c r="O22" s="44">
        <f t="shared" si="1"/>
        <v>124.78512753999135</v>
      </c>
      <c r="P22" s="9"/>
    </row>
    <row r="23" spans="1:119" ht="16.5" thickBot="1">
      <c r="A23" s="13" t="s">
        <v>10</v>
      </c>
      <c r="B23" s="21"/>
      <c r="C23" s="20"/>
      <c r="D23" s="14">
        <f>SUM(D5,D13,D15,D19,D21)</f>
        <v>1739796</v>
      </c>
      <c r="E23" s="14">
        <f t="shared" ref="E23:M23" si="8">SUM(E5,E13,E15,E19,E21)</f>
        <v>577256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2716756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4"/>
        <v>5033808</v>
      </c>
      <c r="O23" s="35">
        <f t="shared" si="1"/>
        <v>1088.1556420233462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36</v>
      </c>
      <c r="M25" s="93"/>
      <c r="N25" s="93"/>
      <c r="O25" s="39">
        <v>4626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933003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933003</v>
      </c>
      <c r="O5" s="30">
        <f t="shared" ref="O5:O27" si="2">(N5/O$29)</f>
        <v>198.42683964270523</v>
      </c>
      <c r="P5" s="6"/>
    </row>
    <row r="6" spans="1:133">
      <c r="A6" s="12"/>
      <c r="B6" s="42">
        <v>511</v>
      </c>
      <c r="C6" s="19" t="s">
        <v>19</v>
      </c>
      <c r="D6" s="43">
        <v>29270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29270</v>
      </c>
      <c r="O6" s="44">
        <f t="shared" si="2"/>
        <v>6.2250106337728628</v>
      </c>
      <c r="P6" s="9"/>
    </row>
    <row r="7" spans="1:133">
      <c r="A7" s="12"/>
      <c r="B7" s="42">
        <v>512</v>
      </c>
      <c r="C7" s="19" t="s">
        <v>20</v>
      </c>
      <c r="D7" s="43">
        <v>265752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265752</v>
      </c>
      <c r="O7" s="44">
        <f t="shared" si="2"/>
        <v>56.518928115695452</v>
      </c>
      <c r="P7" s="9"/>
    </row>
    <row r="8" spans="1:133">
      <c r="A8" s="12"/>
      <c r="B8" s="42">
        <v>513</v>
      </c>
      <c r="C8" s="19" t="s">
        <v>21</v>
      </c>
      <c r="D8" s="43">
        <v>139289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139289</v>
      </c>
      <c r="O8" s="44">
        <f t="shared" si="2"/>
        <v>29.623351765206294</v>
      </c>
      <c r="P8" s="9"/>
    </row>
    <row r="9" spans="1:133">
      <c r="A9" s="12"/>
      <c r="B9" s="42">
        <v>514</v>
      </c>
      <c r="C9" s="19" t="s">
        <v>22</v>
      </c>
      <c r="D9" s="43">
        <v>44432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44432</v>
      </c>
      <c r="O9" s="44">
        <f t="shared" si="2"/>
        <v>9.4495959166312211</v>
      </c>
      <c r="P9" s="9"/>
    </row>
    <row r="10" spans="1:133">
      <c r="A10" s="12"/>
      <c r="B10" s="42">
        <v>519</v>
      </c>
      <c r="C10" s="19" t="s">
        <v>25</v>
      </c>
      <c r="D10" s="43">
        <v>454260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454260</v>
      </c>
      <c r="O10" s="44">
        <f t="shared" si="2"/>
        <v>96.6099532113994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191571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191571</v>
      </c>
      <c r="O11" s="41">
        <f t="shared" si="2"/>
        <v>40.742450021267544</v>
      </c>
      <c r="P11" s="10"/>
    </row>
    <row r="12" spans="1:133">
      <c r="A12" s="12"/>
      <c r="B12" s="42">
        <v>521</v>
      </c>
      <c r="C12" s="19" t="s">
        <v>27</v>
      </c>
      <c r="D12" s="43">
        <v>160785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160785</v>
      </c>
      <c r="O12" s="44">
        <f t="shared" si="2"/>
        <v>34.1950233943003</v>
      </c>
      <c r="P12" s="9"/>
    </row>
    <row r="13" spans="1:133">
      <c r="A13" s="12"/>
      <c r="B13" s="42">
        <v>524</v>
      </c>
      <c r="C13" s="19" t="s">
        <v>53</v>
      </c>
      <c r="D13" s="43">
        <v>30786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30786</v>
      </c>
      <c r="O13" s="44">
        <f t="shared" si="2"/>
        <v>6.5474266269672476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3384089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3384089</v>
      </c>
      <c r="O14" s="41">
        <f t="shared" si="2"/>
        <v>719.7126754572522</v>
      </c>
      <c r="P14" s="10"/>
    </row>
    <row r="15" spans="1:133">
      <c r="A15" s="12"/>
      <c r="B15" s="42">
        <v>533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880350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880350</v>
      </c>
      <c r="O15" s="44">
        <f t="shared" si="2"/>
        <v>187.22883879200342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379063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379063</v>
      </c>
      <c r="O16" s="44">
        <f t="shared" si="2"/>
        <v>80.617396852403232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1597033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1597033</v>
      </c>
      <c r="O17" s="44">
        <f t="shared" si="2"/>
        <v>339.64972352190557</v>
      </c>
      <c r="P17" s="9"/>
    </row>
    <row r="18" spans="1:119">
      <c r="A18" s="12"/>
      <c r="B18" s="42">
        <v>536</v>
      </c>
      <c r="C18" s="19" t="s">
        <v>39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527643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527643</v>
      </c>
      <c r="O18" s="44">
        <f t="shared" si="2"/>
        <v>112.21671629094003</v>
      </c>
      <c r="P18" s="9"/>
    </row>
    <row r="19" spans="1:119" ht="15.75">
      <c r="A19" s="26" t="s">
        <v>40</v>
      </c>
      <c r="B19" s="27"/>
      <c r="C19" s="28"/>
      <c r="D19" s="29">
        <f t="shared" ref="D19:M19" si="5">SUM(D20:D20)</f>
        <v>439856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439856</v>
      </c>
      <c r="O19" s="41">
        <f t="shared" si="2"/>
        <v>93.546575925138242</v>
      </c>
      <c r="P19" s="10"/>
    </row>
    <row r="20" spans="1:119">
      <c r="A20" s="12"/>
      <c r="B20" s="42">
        <v>541</v>
      </c>
      <c r="C20" s="19" t="s">
        <v>41</v>
      </c>
      <c r="D20" s="43">
        <v>439856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439856</v>
      </c>
      <c r="O20" s="44">
        <f t="shared" si="2"/>
        <v>93.546575925138242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31282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31282</v>
      </c>
      <c r="O21" s="41">
        <f t="shared" si="2"/>
        <v>6.6529136537643554</v>
      </c>
      <c r="P21" s="9"/>
    </row>
    <row r="22" spans="1:119">
      <c r="A22" s="12"/>
      <c r="B22" s="42">
        <v>572</v>
      </c>
      <c r="C22" s="19" t="s">
        <v>33</v>
      </c>
      <c r="D22" s="43">
        <v>31282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31282</v>
      </c>
      <c r="O22" s="44">
        <f t="shared" si="2"/>
        <v>6.6529136537643554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SUM(D24:D26)</f>
        <v>2941</v>
      </c>
      <c r="E23" s="29">
        <f t="shared" si="7"/>
        <v>571786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152623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727350</v>
      </c>
      <c r="O23" s="41">
        <f t="shared" si="2"/>
        <v>154.68949383241173</v>
      </c>
      <c r="P23" s="9"/>
    </row>
    <row r="24" spans="1:119">
      <c r="A24" s="12"/>
      <c r="B24" s="42">
        <v>581</v>
      </c>
      <c r="C24" s="19" t="s">
        <v>34</v>
      </c>
      <c r="D24" s="43">
        <v>0</v>
      </c>
      <c r="E24" s="43">
        <v>571786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571786</v>
      </c>
      <c r="O24" s="44">
        <f t="shared" si="2"/>
        <v>121.60484900042535</v>
      </c>
      <c r="P24" s="9"/>
    </row>
    <row r="25" spans="1:119">
      <c r="A25" s="12"/>
      <c r="B25" s="42">
        <v>590</v>
      </c>
      <c r="C25" s="19" t="s">
        <v>55</v>
      </c>
      <c r="D25" s="43">
        <v>2941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2941</v>
      </c>
      <c r="O25" s="44">
        <f t="shared" si="2"/>
        <v>0.62547851977881752</v>
      </c>
      <c r="P25" s="9"/>
    </row>
    <row r="26" spans="1:119" ht="15.75" thickBot="1">
      <c r="A26" s="12"/>
      <c r="B26" s="42">
        <v>591</v>
      </c>
      <c r="C26" s="19" t="s">
        <v>56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152623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152623</v>
      </c>
      <c r="O26" s="44">
        <f t="shared" si="2"/>
        <v>32.459166312207572</v>
      </c>
      <c r="P26" s="9"/>
    </row>
    <row r="27" spans="1:119" ht="16.5" thickBot="1">
      <c r="A27" s="13" t="s">
        <v>10</v>
      </c>
      <c r="B27" s="21"/>
      <c r="C27" s="20"/>
      <c r="D27" s="14">
        <f>SUM(D5,D11,D14,D19,D21,D23)</f>
        <v>1598653</v>
      </c>
      <c r="E27" s="14">
        <f t="shared" ref="E27:M27" si="8">SUM(E5,E11,E14,E19,E21,E23)</f>
        <v>571786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3536712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5707151</v>
      </c>
      <c r="O27" s="35">
        <f t="shared" si="2"/>
        <v>1213.7709485325393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57</v>
      </c>
      <c r="M29" s="93"/>
      <c r="N29" s="93"/>
      <c r="O29" s="39">
        <v>4702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1179955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1179955</v>
      </c>
      <c r="O5" s="30">
        <f t="shared" ref="O5:O28" si="2">(N5/O$30)</f>
        <v>251.16113239676457</v>
      </c>
      <c r="P5" s="6"/>
    </row>
    <row r="6" spans="1:133">
      <c r="A6" s="12"/>
      <c r="B6" s="42">
        <v>511</v>
      </c>
      <c r="C6" s="19" t="s">
        <v>19</v>
      </c>
      <c r="D6" s="43">
        <v>31513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31513</v>
      </c>
      <c r="O6" s="44">
        <f t="shared" si="2"/>
        <v>6.7077479778629208</v>
      </c>
      <c r="P6" s="9"/>
    </row>
    <row r="7" spans="1:133">
      <c r="A7" s="12"/>
      <c r="B7" s="42">
        <v>512</v>
      </c>
      <c r="C7" s="19" t="s">
        <v>20</v>
      </c>
      <c r="D7" s="43">
        <v>391438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391438</v>
      </c>
      <c r="O7" s="44">
        <f t="shared" si="2"/>
        <v>83.320136228182207</v>
      </c>
      <c r="P7" s="9"/>
    </row>
    <row r="8" spans="1:133">
      <c r="A8" s="12"/>
      <c r="B8" s="42">
        <v>513</v>
      </c>
      <c r="C8" s="19" t="s">
        <v>21</v>
      </c>
      <c r="D8" s="43">
        <v>214327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214327</v>
      </c>
      <c r="O8" s="44">
        <f t="shared" si="2"/>
        <v>45.620902511707108</v>
      </c>
      <c r="P8" s="9"/>
    </row>
    <row r="9" spans="1:133">
      <c r="A9" s="12"/>
      <c r="B9" s="42">
        <v>514</v>
      </c>
      <c r="C9" s="19" t="s">
        <v>22</v>
      </c>
      <c r="D9" s="43">
        <v>110792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110792</v>
      </c>
      <c r="O9" s="44">
        <f t="shared" si="2"/>
        <v>23.582801191996595</v>
      </c>
      <c r="P9" s="9"/>
    </row>
    <row r="10" spans="1:133">
      <c r="A10" s="12"/>
      <c r="B10" s="42">
        <v>515</v>
      </c>
      <c r="C10" s="19" t="s">
        <v>23</v>
      </c>
      <c r="D10" s="43">
        <v>25500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25500</v>
      </c>
      <c r="O10" s="44">
        <f t="shared" si="2"/>
        <v>5.4278416347381864</v>
      </c>
      <c r="P10" s="9"/>
    </row>
    <row r="11" spans="1:133">
      <c r="A11" s="12"/>
      <c r="B11" s="42">
        <v>519</v>
      </c>
      <c r="C11" s="19" t="s">
        <v>25</v>
      </c>
      <c r="D11" s="43">
        <v>406385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406385</v>
      </c>
      <c r="O11" s="44">
        <f t="shared" si="2"/>
        <v>86.50170285227756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178536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178536</v>
      </c>
      <c r="O12" s="41">
        <f t="shared" si="2"/>
        <v>38.002554278416348</v>
      </c>
      <c r="P12" s="10"/>
    </row>
    <row r="13" spans="1:133">
      <c r="A13" s="12"/>
      <c r="B13" s="42">
        <v>521</v>
      </c>
      <c r="C13" s="19" t="s">
        <v>27</v>
      </c>
      <c r="D13" s="43">
        <v>162012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162012</v>
      </c>
      <c r="O13" s="44">
        <f t="shared" si="2"/>
        <v>34.485312899106006</v>
      </c>
      <c r="P13" s="9"/>
    </row>
    <row r="14" spans="1:133">
      <c r="A14" s="12"/>
      <c r="B14" s="42">
        <v>524</v>
      </c>
      <c r="C14" s="19" t="s">
        <v>53</v>
      </c>
      <c r="D14" s="43">
        <v>16524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16524</v>
      </c>
      <c r="O14" s="44">
        <f t="shared" si="2"/>
        <v>3.5172413793103448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4010685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4010685</v>
      </c>
      <c r="O15" s="41">
        <f t="shared" si="2"/>
        <v>853.70051085568332</v>
      </c>
      <c r="P15" s="10"/>
    </row>
    <row r="16" spans="1:133">
      <c r="A16" s="12"/>
      <c r="B16" s="42">
        <v>533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1127195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1127195</v>
      </c>
      <c r="O16" s="44">
        <f t="shared" si="2"/>
        <v>239.93082162622392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400841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400841</v>
      </c>
      <c r="O17" s="44">
        <f t="shared" si="2"/>
        <v>85.32162622392508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2103938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2103938</v>
      </c>
      <c r="O18" s="44">
        <f t="shared" si="2"/>
        <v>447.83695189442318</v>
      </c>
      <c r="P18" s="9"/>
    </row>
    <row r="19" spans="1:119">
      <c r="A19" s="12"/>
      <c r="B19" s="42">
        <v>536</v>
      </c>
      <c r="C19" s="19" t="s">
        <v>39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378711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378711</v>
      </c>
      <c r="O19" s="44">
        <f t="shared" si="2"/>
        <v>80.611111111111114</v>
      </c>
      <c r="P19" s="9"/>
    </row>
    <row r="20" spans="1:119" ht="15.75">
      <c r="A20" s="26" t="s">
        <v>40</v>
      </c>
      <c r="B20" s="27"/>
      <c r="C20" s="28"/>
      <c r="D20" s="29">
        <f t="shared" ref="D20:M20" si="5">SUM(D21:D21)</f>
        <v>551174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551174</v>
      </c>
      <c r="O20" s="41">
        <f t="shared" si="2"/>
        <v>117.32098765432099</v>
      </c>
      <c r="P20" s="10"/>
    </row>
    <row r="21" spans="1:119">
      <c r="A21" s="12"/>
      <c r="B21" s="42">
        <v>541</v>
      </c>
      <c r="C21" s="19" t="s">
        <v>41</v>
      </c>
      <c r="D21" s="43">
        <v>551174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551174</v>
      </c>
      <c r="O21" s="44">
        <f t="shared" si="2"/>
        <v>117.32098765432099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SUM(D23:D23)</f>
        <v>200613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200613</v>
      </c>
      <c r="O22" s="41">
        <f t="shared" si="2"/>
        <v>42.70178799489144</v>
      </c>
      <c r="P22" s="9"/>
    </row>
    <row r="23" spans="1:119">
      <c r="A23" s="12"/>
      <c r="B23" s="42">
        <v>572</v>
      </c>
      <c r="C23" s="19" t="s">
        <v>33</v>
      </c>
      <c r="D23" s="43">
        <v>200613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200613</v>
      </c>
      <c r="O23" s="44">
        <f t="shared" si="2"/>
        <v>42.70178799489144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SUM(D25:D27)</f>
        <v>69507</v>
      </c>
      <c r="E24" s="29">
        <f t="shared" si="7"/>
        <v>547257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160256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777020</v>
      </c>
      <c r="O24" s="41">
        <f t="shared" si="2"/>
        <v>165.39378458918688</v>
      </c>
      <c r="P24" s="9"/>
    </row>
    <row r="25" spans="1:119">
      <c r="A25" s="12"/>
      <c r="B25" s="42">
        <v>581</v>
      </c>
      <c r="C25" s="19" t="s">
        <v>34</v>
      </c>
      <c r="D25" s="43">
        <v>0</v>
      </c>
      <c r="E25" s="43">
        <v>547257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547257</v>
      </c>
      <c r="O25" s="44">
        <f t="shared" si="2"/>
        <v>116.48722860791827</v>
      </c>
      <c r="P25" s="9"/>
    </row>
    <row r="26" spans="1:119">
      <c r="A26" s="12"/>
      <c r="B26" s="42">
        <v>590</v>
      </c>
      <c r="C26" s="19" t="s">
        <v>55</v>
      </c>
      <c r="D26" s="43">
        <v>69507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69507</v>
      </c>
      <c r="O26" s="44">
        <f t="shared" si="2"/>
        <v>14.795019157088122</v>
      </c>
      <c r="P26" s="9"/>
    </row>
    <row r="27" spans="1:119" ht="15.75" thickBot="1">
      <c r="A27" s="12"/>
      <c r="B27" s="42">
        <v>591</v>
      </c>
      <c r="C27" s="19" t="s">
        <v>56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160256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160256</v>
      </c>
      <c r="O27" s="44">
        <f t="shared" si="2"/>
        <v>34.111536824180504</v>
      </c>
      <c r="P27" s="9"/>
    </row>
    <row r="28" spans="1:119" ht="16.5" thickBot="1">
      <c r="A28" s="13" t="s">
        <v>10</v>
      </c>
      <c r="B28" s="21"/>
      <c r="C28" s="20"/>
      <c r="D28" s="14">
        <f>SUM(D5,D12,D15,D20,D22,D24)</f>
        <v>2179785</v>
      </c>
      <c r="E28" s="14">
        <f t="shared" ref="E28:M28" si="8">SUM(E5,E12,E15,E20,E22,E24)</f>
        <v>547257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4170941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6897983</v>
      </c>
      <c r="O28" s="35">
        <f t="shared" si="2"/>
        <v>1468.2807577692636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70</v>
      </c>
      <c r="M30" s="93"/>
      <c r="N30" s="93"/>
      <c r="O30" s="39">
        <v>4698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2171740</v>
      </c>
      <c r="E5" s="24">
        <f t="shared" si="0"/>
        <v>0</v>
      </c>
      <c r="F5" s="24">
        <f t="shared" si="0"/>
        <v>0</v>
      </c>
      <c r="G5" s="24">
        <f t="shared" si="0"/>
        <v>11800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2183540</v>
      </c>
      <c r="P5" s="30">
        <f t="shared" ref="P5:P23" si="1">(O5/P$25)</f>
        <v>435.40179461615156</v>
      </c>
      <c r="Q5" s="6"/>
    </row>
    <row r="6" spans="1:134">
      <c r="A6" s="12"/>
      <c r="B6" s="42">
        <v>511</v>
      </c>
      <c r="C6" s="19" t="s">
        <v>19</v>
      </c>
      <c r="D6" s="43">
        <v>106156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106156</v>
      </c>
      <c r="P6" s="44">
        <f t="shared" si="1"/>
        <v>21.167696909272184</v>
      </c>
      <c r="Q6" s="9"/>
    </row>
    <row r="7" spans="1:134">
      <c r="A7" s="12"/>
      <c r="B7" s="42">
        <v>512</v>
      </c>
      <c r="C7" s="19" t="s">
        <v>20</v>
      </c>
      <c r="D7" s="43">
        <v>349806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349806</v>
      </c>
      <c r="P7" s="44">
        <f t="shared" si="1"/>
        <v>69.751944167497513</v>
      </c>
      <c r="Q7" s="9"/>
    </row>
    <row r="8" spans="1:134">
      <c r="A8" s="12"/>
      <c r="B8" s="42">
        <v>513</v>
      </c>
      <c r="C8" s="19" t="s">
        <v>21</v>
      </c>
      <c r="D8" s="43">
        <v>188157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188157</v>
      </c>
      <c r="P8" s="44">
        <f t="shared" si="1"/>
        <v>37.518843469591225</v>
      </c>
      <c r="Q8" s="9"/>
    </row>
    <row r="9" spans="1:134">
      <c r="A9" s="12"/>
      <c r="B9" s="42">
        <v>514</v>
      </c>
      <c r="C9" s="19" t="s">
        <v>22</v>
      </c>
      <c r="D9" s="43">
        <v>85723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85723</v>
      </c>
      <c r="P9" s="44">
        <f t="shared" si="1"/>
        <v>17.093320039880361</v>
      </c>
      <c r="Q9" s="9"/>
    </row>
    <row r="10" spans="1:134">
      <c r="A10" s="12"/>
      <c r="B10" s="42">
        <v>515</v>
      </c>
      <c r="C10" s="19" t="s">
        <v>23</v>
      </c>
      <c r="D10" s="43">
        <v>1017108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1017108</v>
      </c>
      <c r="P10" s="44">
        <f t="shared" si="1"/>
        <v>202.81316051844468</v>
      </c>
      <c r="Q10" s="9"/>
    </row>
    <row r="11" spans="1:134">
      <c r="A11" s="12"/>
      <c r="B11" s="42">
        <v>519</v>
      </c>
      <c r="C11" s="19" t="s">
        <v>25</v>
      </c>
      <c r="D11" s="43">
        <v>424790</v>
      </c>
      <c r="E11" s="43">
        <v>0</v>
      </c>
      <c r="F11" s="43">
        <v>0</v>
      </c>
      <c r="G11" s="43">
        <v>11800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436590</v>
      </c>
      <c r="P11" s="44">
        <f t="shared" si="1"/>
        <v>87.056829511465608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SUM(D13:D13)</f>
        <v>227028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227028</v>
      </c>
      <c r="P12" s="41">
        <f t="shared" si="1"/>
        <v>45.269790628115651</v>
      </c>
      <c r="Q12" s="10"/>
    </row>
    <row r="13" spans="1:134">
      <c r="A13" s="12"/>
      <c r="B13" s="42">
        <v>521</v>
      </c>
      <c r="C13" s="19" t="s">
        <v>27</v>
      </c>
      <c r="D13" s="43">
        <v>227028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227028</v>
      </c>
      <c r="P13" s="44">
        <f t="shared" si="1"/>
        <v>45.269790628115651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532157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>SUM(D14:N14)</f>
        <v>532157</v>
      </c>
      <c r="P14" s="41">
        <f t="shared" si="1"/>
        <v>106.11306081754736</v>
      </c>
      <c r="Q14" s="10"/>
    </row>
    <row r="15" spans="1:134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528587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0" si="5">SUM(D15:N15)</f>
        <v>528587</v>
      </c>
      <c r="P15" s="44">
        <f t="shared" si="1"/>
        <v>105.4011964107677</v>
      </c>
      <c r="Q15" s="9"/>
    </row>
    <row r="16" spans="1:134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3570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3570</v>
      </c>
      <c r="P16" s="44">
        <f t="shared" si="1"/>
        <v>0.71186440677966101</v>
      </c>
      <c r="Q16" s="9"/>
    </row>
    <row r="17" spans="1:120" ht="15.75">
      <c r="A17" s="26" t="s">
        <v>40</v>
      </c>
      <c r="B17" s="27"/>
      <c r="C17" s="28"/>
      <c r="D17" s="29">
        <f t="shared" ref="D17:N17" si="6">SUM(D18:D18)</f>
        <v>468783</v>
      </c>
      <c r="E17" s="29">
        <f t="shared" si="6"/>
        <v>0</v>
      </c>
      <c r="F17" s="29">
        <f t="shared" si="6"/>
        <v>0</v>
      </c>
      <c r="G17" s="29">
        <f t="shared" si="6"/>
        <v>920907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5"/>
        <v>1389690</v>
      </c>
      <c r="P17" s="41">
        <f t="shared" si="1"/>
        <v>277.10667996011966</v>
      </c>
      <c r="Q17" s="10"/>
    </row>
    <row r="18" spans="1:120">
      <c r="A18" s="12"/>
      <c r="B18" s="42">
        <v>541</v>
      </c>
      <c r="C18" s="19" t="s">
        <v>41</v>
      </c>
      <c r="D18" s="43">
        <v>468783</v>
      </c>
      <c r="E18" s="43">
        <v>0</v>
      </c>
      <c r="F18" s="43">
        <v>0</v>
      </c>
      <c r="G18" s="43">
        <v>920907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1389690</v>
      </c>
      <c r="P18" s="44">
        <f t="shared" si="1"/>
        <v>277.10667996011966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174950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>SUM(D19:N19)</f>
        <v>174950</v>
      </c>
      <c r="P19" s="41">
        <f t="shared" si="1"/>
        <v>34.885343968095711</v>
      </c>
      <c r="Q19" s="9"/>
    </row>
    <row r="20" spans="1:120">
      <c r="A20" s="12"/>
      <c r="B20" s="42">
        <v>572</v>
      </c>
      <c r="C20" s="19" t="s">
        <v>33</v>
      </c>
      <c r="D20" s="43">
        <v>174950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174950</v>
      </c>
      <c r="P20" s="44">
        <f t="shared" si="1"/>
        <v>34.885343968095711</v>
      </c>
      <c r="Q20" s="9"/>
    </row>
    <row r="21" spans="1:120" ht="15.75">
      <c r="A21" s="26" t="s">
        <v>35</v>
      </c>
      <c r="B21" s="27"/>
      <c r="C21" s="28"/>
      <c r="D21" s="29">
        <f t="shared" ref="D21:N21" si="8">SUM(D22:D22)</f>
        <v>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91101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91101</v>
      </c>
      <c r="P21" s="41">
        <f t="shared" si="1"/>
        <v>18.165702891326021</v>
      </c>
      <c r="Q21" s="9"/>
    </row>
    <row r="22" spans="1:120" ht="15.75" thickBot="1">
      <c r="A22" s="12"/>
      <c r="B22" s="42">
        <v>581</v>
      </c>
      <c r="C22" s="19" t="s">
        <v>87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91101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91101</v>
      </c>
      <c r="P22" s="44">
        <f t="shared" si="1"/>
        <v>18.165702891326021</v>
      </c>
      <c r="Q22" s="9"/>
    </row>
    <row r="23" spans="1:120" ht="16.5" thickBot="1">
      <c r="A23" s="13" t="s">
        <v>10</v>
      </c>
      <c r="B23" s="21"/>
      <c r="C23" s="20"/>
      <c r="D23" s="14">
        <f>SUM(D5,D12,D14,D17,D19,D21)</f>
        <v>3042501</v>
      </c>
      <c r="E23" s="14">
        <f t="shared" ref="E23:N23" si="9">SUM(E5,E12,E14,E17,E19,E21)</f>
        <v>0</v>
      </c>
      <c r="F23" s="14">
        <f t="shared" si="9"/>
        <v>0</v>
      </c>
      <c r="G23" s="14">
        <f t="shared" si="9"/>
        <v>932707</v>
      </c>
      <c r="H23" s="14">
        <f t="shared" si="9"/>
        <v>0</v>
      </c>
      <c r="I23" s="14">
        <f t="shared" si="9"/>
        <v>623258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4598466</v>
      </c>
      <c r="P23" s="35">
        <f t="shared" si="1"/>
        <v>916.94237288135594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3" t="s">
        <v>90</v>
      </c>
      <c r="N25" s="93"/>
      <c r="O25" s="93"/>
      <c r="P25" s="39">
        <v>5015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1353653</v>
      </c>
      <c r="E5" s="24">
        <f t="shared" si="0"/>
        <v>0</v>
      </c>
      <c r="F5" s="24">
        <f t="shared" si="0"/>
        <v>0</v>
      </c>
      <c r="G5" s="24">
        <f t="shared" si="0"/>
        <v>23425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1377078</v>
      </c>
      <c r="P5" s="30">
        <f t="shared" ref="P5:P23" si="2">(O5/P$25)</f>
        <v>279.66653127538586</v>
      </c>
      <c r="Q5" s="6"/>
    </row>
    <row r="6" spans="1:134">
      <c r="A6" s="12"/>
      <c r="B6" s="42">
        <v>511</v>
      </c>
      <c r="C6" s="19" t="s">
        <v>19</v>
      </c>
      <c r="D6" s="43">
        <v>69426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69426</v>
      </c>
      <c r="P6" s="44">
        <f t="shared" si="2"/>
        <v>14.099512591389114</v>
      </c>
      <c r="Q6" s="9"/>
    </row>
    <row r="7" spans="1:134">
      <c r="A7" s="12"/>
      <c r="B7" s="42">
        <v>512</v>
      </c>
      <c r="C7" s="19" t="s">
        <v>20</v>
      </c>
      <c r="D7" s="43">
        <v>350472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350472</v>
      </c>
      <c r="P7" s="44">
        <f t="shared" si="2"/>
        <v>71.176279447603577</v>
      </c>
      <c r="Q7" s="9"/>
    </row>
    <row r="8" spans="1:134">
      <c r="A8" s="12"/>
      <c r="B8" s="42">
        <v>513</v>
      </c>
      <c r="C8" s="19" t="s">
        <v>21</v>
      </c>
      <c r="D8" s="43">
        <v>186458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186458</v>
      </c>
      <c r="P8" s="44">
        <f t="shared" si="2"/>
        <v>37.867181153533714</v>
      </c>
      <c r="Q8" s="9"/>
    </row>
    <row r="9" spans="1:134">
      <c r="A9" s="12"/>
      <c r="B9" s="42">
        <v>514</v>
      </c>
      <c r="C9" s="19" t="s">
        <v>22</v>
      </c>
      <c r="D9" s="43">
        <v>84173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84173</v>
      </c>
      <c r="P9" s="44">
        <f t="shared" si="2"/>
        <v>17.094435418359058</v>
      </c>
      <c r="Q9" s="9"/>
    </row>
    <row r="10" spans="1:134">
      <c r="A10" s="12"/>
      <c r="B10" s="42">
        <v>515</v>
      </c>
      <c r="C10" s="19" t="s">
        <v>23</v>
      </c>
      <c r="D10" s="43">
        <v>268925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268925</v>
      </c>
      <c r="P10" s="44">
        <f t="shared" si="2"/>
        <v>54.615150284321693</v>
      </c>
      <c r="Q10" s="9"/>
    </row>
    <row r="11" spans="1:134">
      <c r="A11" s="12"/>
      <c r="B11" s="42">
        <v>519</v>
      </c>
      <c r="C11" s="19" t="s">
        <v>25</v>
      </c>
      <c r="D11" s="43">
        <v>394199</v>
      </c>
      <c r="E11" s="43">
        <v>0</v>
      </c>
      <c r="F11" s="43">
        <v>0</v>
      </c>
      <c r="G11" s="43">
        <v>23425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417624</v>
      </c>
      <c r="P11" s="44">
        <f t="shared" si="2"/>
        <v>84.813972380178711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SUM(D13:D13)</f>
        <v>231017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231017</v>
      </c>
      <c r="P12" s="41">
        <f t="shared" si="2"/>
        <v>46.916531275385864</v>
      </c>
      <c r="Q12" s="10"/>
    </row>
    <row r="13" spans="1:134">
      <c r="A13" s="12"/>
      <c r="B13" s="42">
        <v>521</v>
      </c>
      <c r="C13" s="19" t="s">
        <v>27</v>
      </c>
      <c r="D13" s="43">
        <v>231017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231017</v>
      </c>
      <c r="P13" s="44">
        <f t="shared" si="2"/>
        <v>46.916531275385864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515221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515221</v>
      </c>
      <c r="P14" s="41">
        <f t="shared" si="2"/>
        <v>104.63464662875711</v>
      </c>
      <c r="Q14" s="10"/>
    </row>
    <row r="15" spans="1:134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511651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511651</v>
      </c>
      <c r="P15" s="44">
        <f t="shared" si="2"/>
        <v>103.90962632006499</v>
      </c>
      <c r="Q15" s="9"/>
    </row>
    <row r="16" spans="1:134">
      <c r="A16" s="12"/>
      <c r="B16" s="42">
        <v>536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3570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3570</v>
      </c>
      <c r="P16" s="44">
        <f t="shared" si="2"/>
        <v>0.7250203086921202</v>
      </c>
      <c r="Q16" s="9"/>
    </row>
    <row r="17" spans="1:120" ht="15.75">
      <c r="A17" s="26" t="s">
        <v>40</v>
      </c>
      <c r="B17" s="27"/>
      <c r="C17" s="28"/>
      <c r="D17" s="29">
        <f t="shared" ref="D17:N17" si="5">SUM(D18:D18)</f>
        <v>472184</v>
      </c>
      <c r="E17" s="29">
        <f t="shared" si="5"/>
        <v>0</v>
      </c>
      <c r="F17" s="29">
        <f t="shared" si="5"/>
        <v>0</v>
      </c>
      <c r="G17" s="29">
        <f t="shared" si="5"/>
        <v>54241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526425</v>
      </c>
      <c r="P17" s="41">
        <f t="shared" si="2"/>
        <v>106.91003249390739</v>
      </c>
      <c r="Q17" s="10"/>
    </row>
    <row r="18" spans="1:120">
      <c r="A18" s="12"/>
      <c r="B18" s="42">
        <v>541</v>
      </c>
      <c r="C18" s="19" t="s">
        <v>41</v>
      </c>
      <c r="D18" s="43">
        <v>472184</v>
      </c>
      <c r="E18" s="43">
        <v>0</v>
      </c>
      <c r="F18" s="43">
        <v>0</v>
      </c>
      <c r="G18" s="43">
        <v>54241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526425</v>
      </c>
      <c r="P18" s="44">
        <f t="shared" si="2"/>
        <v>106.91003249390739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SUM(D20:D20)</f>
        <v>201328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201328</v>
      </c>
      <c r="P19" s="41">
        <f t="shared" si="2"/>
        <v>40.887083671811538</v>
      </c>
      <c r="Q19" s="9"/>
    </row>
    <row r="20" spans="1:120">
      <c r="A20" s="12"/>
      <c r="B20" s="42">
        <v>572</v>
      </c>
      <c r="C20" s="19" t="s">
        <v>33</v>
      </c>
      <c r="D20" s="43">
        <v>201328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201328</v>
      </c>
      <c r="P20" s="44">
        <f t="shared" si="2"/>
        <v>40.887083671811538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157602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157602</v>
      </c>
      <c r="P21" s="41">
        <f t="shared" si="2"/>
        <v>32.006904955320877</v>
      </c>
      <c r="Q21" s="9"/>
    </row>
    <row r="22" spans="1:120" ht="15.75" thickBot="1">
      <c r="A22" s="12"/>
      <c r="B22" s="42">
        <v>581</v>
      </c>
      <c r="C22" s="19" t="s">
        <v>87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157602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157602</v>
      </c>
      <c r="P22" s="44">
        <f t="shared" si="2"/>
        <v>32.006904955320877</v>
      </c>
      <c r="Q22" s="9"/>
    </row>
    <row r="23" spans="1:120" ht="16.5" thickBot="1">
      <c r="A23" s="13" t="s">
        <v>10</v>
      </c>
      <c r="B23" s="21"/>
      <c r="C23" s="20"/>
      <c r="D23" s="14">
        <f>SUM(D5,D12,D14,D17,D19,D21)</f>
        <v>2258182</v>
      </c>
      <c r="E23" s="14">
        <f t="shared" ref="E23:N23" si="8">SUM(E5,E12,E14,E17,E19,E21)</f>
        <v>0</v>
      </c>
      <c r="F23" s="14">
        <f t="shared" si="8"/>
        <v>0</v>
      </c>
      <c r="G23" s="14">
        <f t="shared" si="8"/>
        <v>77666</v>
      </c>
      <c r="H23" s="14">
        <f t="shared" si="8"/>
        <v>0</v>
      </c>
      <c r="I23" s="14">
        <f t="shared" si="8"/>
        <v>672823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3008671</v>
      </c>
      <c r="P23" s="35">
        <f t="shared" si="2"/>
        <v>611.02173030056861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3" t="s">
        <v>88</v>
      </c>
      <c r="N25" s="93"/>
      <c r="O25" s="93"/>
      <c r="P25" s="39">
        <v>4924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1440970</v>
      </c>
      <c r="E5" s="24">
        <f t="shared" si="0"/>
        <v>0</v>
      </c>
      <c r="F5" s="24">
        <f t="shared" si="0"/>
        <v>0</v>
      </c>
      <c r="G5" s="24">
        <f t="shared" si="0"/>
        <v>95064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1536034</v>
      </c>
      <c r="O5" s="30">
        <f t="shared" ref="O5:O24" si="2">(N5/O$26)</f>
        <v>291.41225573894894</v>
      </c>
      <c r="P5" s="6"/>
    </row>
    <row r="6" spans="1:133">
      <c r="A6" s="12"/>
      <c r="B6" s="42">
        <v>511</v>
      </c>
      <c r="C6" s="19" t="s">
        <v>19</v>
      </c>
      <c r="D6" s="43">
        <v>93107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93107</v>
      </c>
      <c r="O6" s="44">
        <f t="shared" si="2"/>
        <v>17.664010624169986</v>
      </c>
      <c r="P6" s="9"/>
    </row>
    <row r="7" spans="1:133">
      <c r="A7" s="12"/>
      <c r="B7" s="42">
        <v>512</v>
      </c>
      <c r="C7" s="19" t="s">
        <v>20</v>
      </c>
      <c r="D7" s="43">
        <v>308287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308287</v>
      </c>
      <c r="O7" s="44">
        <f t="shared" si="2"/>
        <v>58.487383798140769</v>
      </c>
      <c r="P7" s="9"/>
    </row>
    <row r="8" spans="1:133">
      <c r="A8" s="12"/>
      <c r="B8" s="42">
        <v>513</v>
      </c>
      <c r="C8" s="19" t="s">
        <v>21</v>
      </c>
      <c r="D8" s="43">
        <v>186689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186689</v>
      </c>
      <c r="O8" s="44">
        <f t="shared" si="2"/>
        <v>35.418136975905902</v>
      </c>
      <c r="P8" s="9"/>
    </row>
    <row r="9" spans="1:133">
      <c r="A9" s="12"/>
      <c r="B9" s="42">
        <v>514</v>
      </c>
      <c r="C9" s="19" t="s">
        <v>22</v>
      </c>
      <c r="D9" s="43">
        <v>76033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76033</v>
      </c>
      <c r="O9" s="44">
        <f t="shared" si="2"/>
        <v>14.4247770821476</v>
      </c>
      <c r="P9" s="9"/>
    </row>
    <row r="10" spans="1:133">
      <c r="A10" s="12"/>
      <c r="B10" s="42">
        <v>515</v>
      </c>
      <c r="C10" s="19" t="s">
        <v>23</v>
      </c>
      <c r="D10" s="43">
        <v>490178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490178</v>
      </c>
      <c r="O10" s="44">
        <f t="shared" si="2"/>
        <v>92.995257066970211</v>
      </c>
      <c r="P10" s="9"/>
    </row>
    <row r="11" spans="1:133">
      <c r="A11" s="12"/>
      <c r="B11" s="42">
        <v>519</v>
      </c>
      <c r="C11" s="19" t="s">
        <v>59</v>
      </c>
      <c r="D11" s="43">
        <v>286676</v>
      </c>
      <c r="E11" s="43">
        <v>0</v>
      </c>
      <c r="F11" s="43">
        <v>0</v>
      </c>
      <c r="G11" s="43">
        <v>95064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381740</v>
      </c>
      <c r="O11" s="44">
        <f t="shared" si="2"/>
        <v>72.422690191614493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223317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223317</v>
      </c>
      <c r="O12" s="41">
        <f t="shared" si="2"/>
        <v>42.367103016505403</v>
      </c>
      <c r="P12" s="10"/>
    </row>
    <row r="13" spans="1:133">
      <c r="A13" s="12"/>
      <c r="B13" s="42">
        <v>521</v>
      </c>
      <c r="C13" s="19" t="s">
        <v>27</v>
      </c>
      <c r="D13" s="43">
        <v>223317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223317</v>
      </c>
      <c r="O13" s="44">
        <f t="shared" si="2"/>
        <v>42.367103016505403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502054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502054</v>
      </c>
      <c r="O14" s="41">
        <f t="shared" si="2"/>
        <v>95.24833997343957</v>
      </c>
      <c r="P14" s="10"/>
    </row>
    <row r="15" spans="1:133">
      <c r="A15" s="12"/>
      <c r="B15" s="42">
        <v>533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3716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3716</v>
      </c>
      <c r="O15" s="44">
        <f t="shared" si="2"/>
        <v>0.7049895655473345</v>
      </c>
      <c r="P15" s="9"/>
    </row>
    <row r="16" spans="1:133">
      <c r="A16" s="12"/>
      <c r="B16" s="42">
        <v>534</v>
      </c>
      <c r="C16" s="19" t="s">
        <v>60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494738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494738</v>
      </c>
      <c r="O16" s="44">
        <f t="shared" si="2"/>
        <v>93.860368051603118</v>
      </c>
      <c r="P16" s="9"/>
    </row>
    <row r="17" spans="1:119">
      <c r="A17" s="12"/>
      <c r="B17" s="42">
        <v>536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3600</v>
      </c>
      <c r="O17" s="44">
        <f t="shared" si="2"/>
        <v>0.68298235628912918</v>
      </c>
      <c r="P17" s="9"/>
    </row>
    <row r="18" spans="1:119" ht="15.75">
      <c r="A18" s="26" t="s">
        <v>40</v>
      </c>
      <c r="B18" s="27"/>
      <c r="C18" s="28"/>
      <c r="D18" s="29">
        <f t="shared" ref="D18:M18" si="5">SUM(D19:D19)</f>
        <v>515647</v>
      </c>
      <c r="E18" s="29">
        <f t="shared" si="5"/>
        <v>0</v>
      </c>
      <c r="F18" s="29">
        <f t="shared" si="5"/>
        <v>0</v>
      </c>
      <c r="G18" s="29">
        <f t="shared" si="5"/>
        <v>1050637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1566284</v>
      </c>
      <c r="O18" s="41">
        <f t="shared" si="2"/>
        <v>297.15120470498954</v>
      </c>
      <c r="P18" s="10"/>
    </row>
    <row r="19" spans="1:119">
      <c r="A19" s="12"/>
      <c r="B19" s="42">
        <v>541</v>
      </c>
      <c r="C19" s="19" t="s">
        <v>62</v>
      </c>
      <c r="D19" s="43">
        <v>515647</v>
      </c>
      <c r="E19" s="43">
        <v>0</v>
      </c>
      <c r="F19" s="43">
        <v>0</v>
      </c>
      <c r="G19" s="43">
        <v>1050637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1566284</v>
      </c>
      <c r="O19" s="44">
        <f t="shared" si="2"/>
        <v>297.15120470498954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122621</v>
      </c>
      <c r="E20" s="29">
        <f t="shared" si="6"/>
        <v>0</v>
      </c>
      <c r="F20" s="29">
        <f t="shared" si="6"/>
        <v>0</v>
      </c>
      <c r="G20" s="29">
        <f t="shared" si="6"/>
        <v>251626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374247</v>
      </c>
      <c r="O20" s="41">
        <f t="shared" si="2"/>
        <v>71.001138303927149</v>
      </c>
      <c r="P20" s="9"/>
    </row>
    <row r="21" spans="1:119">
      <c r="A21" s="12"/>
      <c r="B21" s="42">
        <v>572</v>
      </c>
      <c r="C21" s="19" t="s">
        <v>63</v>
      </c>
      <c r="D21" s="43">
        <v>122621</v>
      </c>
      <c r="E21" s="43">
        <v>0</v>
      </c>
      <c r="F21" s="43">
        <v>0</v>
      </c>
      <c r="G21" s="43">
        <v>251626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374247</v>
      </c>
      <c r="O21" s="44">
        <f t="shared" si="2"/>
        <v>71.001138303927149</v>
      </c>
      <c r="P21" s="9"/>
    </row>
    <row r="22" spans="1:119" ht="15.75">
      <c r="A22" s="26" t="s">
        <v>64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187470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187470</v>
      </c>
      <c r="O22" s="41">
        <f t="shared" si="2"/>
        <v>35.566306203756405</v>
      </c>
      <c r="P22" s="9"/>
    </row>
    <row r="23" spans="1:119" ht="15.75" thickBot="1">
      <c r="A23" s="12"/>
      <c r="B23" s="42">
        <v>581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187470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187470</v>
      </c>
      <c r="O23" s="44">
        <f t="shared" si="2"/>
        <v>35.566306203756405</v>
      </c>
      <c r="P23" s="9"/>
    </row>
    <row r="24" spans="1:119" ht="16.5" thickBot="1">
      <c r="A24" s="13" t="s">
        <v>10</v>
      </c>
      <c r="B24" s="21"/>
      <c r="C24" s="20"/>
      <c r="D24" s="14">
        <f>SUM(D5,D12,D14,D18,D20,D22)</f>
        <v>2302555</v>
      </c>
      <c r="E24" s="14">
        <f t="shared" ref="E24:M24" si="8">SUM(E5,E12,E14,E18,E20,E22)</f>
        <v>0</v>
      </c>
      <c r="F24" s="14">
        <f t="shared" si="8"/>
        <v>0</v>
      </c>
      <c r="G24" s="14">
        <f t="shared" si="8"/>
        <v>1397327</v>
      </c>
      <c r="H24" s="14">
        <f t="shared" si="8"/>
        <v>0</v>
      </c>
      <c r="I24" s="14">
        <f t="shared" si="8"/>
        <v>689524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4389406</v>
      </c>
      <c r="O24" s="35">
        <f t="shared" si="2"/>
        <v>832.74634794156702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82</v>
      </c>
      <c r="M26" s="93"/>
      <c r="N26" s="93"/>
      <c r="O26" s="39">
        <v>5271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1256873</v>
      </c>
      <c r="E5" s="24">
        <f t="shared" si="0"/>
        <v>0</v>
      </c>
      <c r="F5" s="24">
        <f t="shared" si="0"/>
        <v>0</v>
      </c>
      <c r="G5" s="24">
        <f t="shared" si="0"/>
        <v>26475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1283348</v>
      </c>
      <c r="O5" s="30">
        <f t="shared" ref="O5:O25" si="2">(N5/O$27)</f>
        <v>243.51954459203037</v>
      </c>
      <c r="P5" s="6"/>
    </row>
    <row r="6" spans="1:133">
      <c r="A6" s="12"/>
      <c r="B6" s="42">
        <v>511</v>
      </c>
      <c r="C6" s="19" t="s">
        <v>19</v>
      </c>
      <c r="D6" s="43">
        <v>98146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98146</v>
      </c>
      <c r="O6" s="44">
        <f t="shared" si="2"/>
        <v>18.623529411764707</v>
      </c>
      <c r="P6" s="9"/>
    </row>
    <row r="7" spans="1:133">
      <c r="A7" s="12"/>
      <c r="B7" s="42">
        <v>512</v>
      </c>
      <c r="C7" s="19" t="s">
        <v>20</v>
      </c>
      <c r="D7" s="43">
        <v>316072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316072</v>
      </c>
      <c r="O7" s="44">
        <f t="shared" si="2"/>
        <v>59.975711574952562</v>
      </c>
      <c r="P7" s="9"/>
    </row>
    <row r="8" spans="1:133">
      <c r="A8" s="12"/>
      <c r="B8" s="42">
        <v>513</v>
      </c>
      <c r="C8" s="19" t="s">
        <v>21</v>
      </c>
      <c r="D8" s="43">
        <v>184384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184384</v>
      </c>
      <c r="O8" s="44">
        <f t="shared" si="2"/>
        <v>34.987476280834912</v>
      </c>
      <c r="P8" s="9"/>
    </row>
    <row r="9" spans="1:133">
      <c r="A9" s="12"/>
      <c r="B9" s="42">
        <v>514</v>
      </c>
      <c r="C9" s="19" t="s">
        <v>22</v>
      </c>
      <c r="D9" s="43">
        <v>65350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65350</v>
      </c>
      <c r="O9" s="44">
        <f t="shared" si="2"/>
        <v>12.400379506641366</v>
      </c>
      <c r="P9" s="9"/>
    </row>
    <row r="10" spans="1:133">
      <c r="A10" s="12"/>
      <c r="B10" s="42">
        <v>515</v>
      </c>
      <c r="C10" s="19" t="s">
        <v>23</v>
      </c>
      <c r="D10" s="43">
        <v>293947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293947</v>
      </c>
      <c r="O10" s="44">
        <f t="shared" si="2"/>
        <v>55.777419354838713</v>
      </c>
      <c r="P10" s="9"/>
    </row>
    <row r="11" spans="1:133">
      <c r="A11" s="12"/>
      <c r="B11" s="42">
        <v>519</v>
      </c>
      <c r="C11" s="19" t="s">
        <v>59</v>
      </c>
      <c r="D11" s="43">
        <v>298974</v>
      </c>
      <c r="E11" s="43">
        <v>0</v>
      </c>
      <c r="F11" s="43">
        <v>0</v>
      </c>
      <c r="G11" s="43">
        <v>26475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325449</v>
      </c>
      <c r="O11" s="44">
        <f t="shared" si="2"/>
        <v>61.755028462998105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187270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187270</v>
      </c>
      <c r="O12" s="41">
        <f t="shared" si="2"/>
        <v>35.535104364326372</v>
      </c>
      <c r="P12" s="10"/>
    </row>
    <row r="13" spans="1:133">
      <c r="A13" s="12"/>
      <c r="B13" s="42">
        <v>521</v>
      </c>
      <c r="C13" s="19" t="s">
        <v>27</v>
      </c>
      <c r="D13" s="43">
        <v>187270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187270</v>
      </c>
      <c r="O13" s="44">
        <f t="shared" si="2"/>
        <v>35.535104364326372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481451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481451</v>
      </c>
      <c r="O14" s="41">
        <f t="shared" si="2"/>
        <v>91.356925996204936</v>
      </c>
      <c r="P14" s="10"/>
    </row>
    <row r="15" spans="1:133">
      <c r="A15" s="12"/>
      <c r="B15" s="42">
        <v>534</v>
      </c>
      <c r="C15" s="19" t="s">
        <v>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474498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474498</v>
      </c>
      <c r="O15" s="44">
        <f t="shared" si="2"/>
        <v>90.03757115749525</v>
      </c>
      <c r="P15" s="9"/>
    </row>
    <row r="16" spans="1:133">
      <c r="A16" s="12"/>
      <c r="B16" s="42">
        <v>536</v>
      </c>
      <c r="C16" s="19" t="s">
        <v>61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6953</v>
      </c>
      <c r="O16" s="44">
        <f t="shared" si="2"/>
        <v>1.3193548387096774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469872</v>
      </c>
      <c r="E17" s="29">
        <f t="shared" si="5"/>
        <v>0</v>
      </c>
      <c r="F17" s="29">
        <f t="shared" si="5"/>
        <v>0</v>
      </c>
      <c r="G17" s="29">
        <f t="shared" si="5"/>
        <v>1167018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1636890</v>
      </c>
      <c r="O17" s="41">
        <f t="shared" si="2"/>
        <v>310.60531309297915</v>
      </c>
      <c r="P17" s="10"/>
    </row>
    <row r="18" spans="1:119">
      <c r="A18" s="12"/>
      <c r="B18" s="42">
        <v>541</v>
      </c>
      <c r="C18" s="19" t="s">
        <v>62</v>
      </c>
      <c r="D18" s="43">
        <v>469872</v>
      </c>
      <c r="E18" s="43">
        <v>0</v>
      </c>
      <c r="F18" s="43">
        <v>0</v>
      </c>
      <c r="G18" s="43">
        <v>1167018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1636890</v>
      </c>
      <c r="O18" s="44">
        <f t="shared" si="2"/>
        <v>310.60531309297915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20143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20143</v>
      </c>
      <c r="O19" s="41">
        <f t="shared" si="2"/>
        <v>3.8222011385199242</v>
      </c>
      <c r="P19" s="10"/>
    </row>
    <row r="20" spans="1:119">
      <c r="A20" s="12"/>
      <c r="B20" s="42">
        <v>569</v>
      </c>
      <c r="C20" s="19" t="s">
        <v>43</v>
      </c>
      <c r="D20" s="43">
        <v>20143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20143</v>
      </c>
      <c r="O20" s="44">
        <f t="shared" si="2"/>
        <v>3.8222011385199242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130574</v>
      </c>
      <c r="E21" s="29">
        <f t="shared" si="7"/>
        <v>0</v>
      </c>
      <c r="F21" s="29">
        <f t="shared" si="7"/>
        <v>0</v>
      </c>
      <c r="G21" s="29">
        <f t="shared" si="7"/>
        <v>1123848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1254422</v>
      </c>
      <c r="O21" s="41">
        <f t="shared" si="2"/>
        <v>238.03074003795066</v>
      </c>
      <c r="P21" s="9"/>
    </row>
    <row r="22" spans="1:119">
      <c r="A22" s="12"/>
      <c r="B22" s="42">
        <v>572</v>
      </c>
      <c r="C22" s="19" t="s">
        <v>63</v>
      </c>
      <c r="D22" s="43">
        <v>130574</v>
      </c>
      <c r="E22" s="43">
        <v>0</v>
      </c>
      <c r="F22" s="43">
        <v>0</v>
      </c>
      <c r="G22" s="43">
        <v>1123848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1254422</v>
      </c>
      <c r="O22" s="44">
        <f t="shared" si="2"/>
        <v>238.03074003795066</v>
      </c>
      <c r="P22" s="9"/>
    </row>
    <row r="23" spans="1:119" ht="15.75">
      <c r="A23" s="26" t="s">
        <v>64</v>
      </c>
      <c r="B23" s="27"/>
      <c r="C23" s="28"/>
      <c r="D23" s="29">
        <f t="shared" ref="D23:M23" si="8">SUM(D24:D24)</f>
        <v>68000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130000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198000</v>
      </c>
      <c r="O23" s="41">
        <f t="shared" si="2"/>
        <v>37.571157495256166</v>
      </c>
      <c r="P23" s="9"/>
    </row>
    <row r="24" spans="1:119" ht="15.75" thickBot="1">
      <c r="A24" s="12"/>
      <c r="B24" s="42">
        <v>581</v>
      </c>
      <c r="C24" s="19" t="s">
        <v>65</v>
      </c>
      <c r="D24" s="43">
        <v>68000</v>
      </c>
      <c r="E24" s="43">
        <v>0</v>
      </c>
      <c r="F24" s="43">
        <v>0</v>
      </c>
      <c r="G24" s="43">
        <v>0</v>
      </c>
      <c r="H24" s="43">
        <v>0</v>
      </c>
      <c r="I24" s="43">
        <v>130000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198000</v>
      </c>
      <c r="O24" s="44">
        <f t="shared" si="2"/>
        <v>37.571157495256166</v>
      </c>
      <c r="P24" s="9"/>
    </row>
    <row r="25" spans="1:119" ht="16.5" thickBot="1">
      <c r="A25" s="13" t="s">
        <v>10</v>
      </c>
      <c r="B25" s="21"/>
      <c r="C25" s="20"/>
      <c r="D25" s="14">
        <f>SUM(D5,D12,D14,D17,D19,D21,D23)</f>
        <v>2132732</v>
      </c>
      <c r="E25" s="14">
        <f t="shared" ref="E25:M25" si="9">SUM(E5,E12,E14,E17,E19,E21,E23)</f>
        <v>0</v>
      </c>
      <c r="F25" s="14">
        <f t="shared" si="9"/>
        <v>0</v>
      </c>
      <c r="G25" s="14">
        <f t="shared" si="9"/>
        <v>2317341</v>
      </c>
      <c r="H25" s="14">
        <f t="shared" si="9"/>
        <v>0</v>
      </c>
      <c r="I25" s="14">
        <f t="shared" si="9"/>
        <v>611451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5061524</v>
      </c>
      <c r="O25" s="35">
        <f t="shared" si="2"/>
        <v>960.44098671726761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80</v>
      </c>
      <c r="M27" s="93"/>
      <c r="N27" s="93"/>
      <c r="O27" s="39">
        <v>5270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1335465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1335465</v>
      </c>
      <c r="O5" s="30">
        <f t="shared" ref="O5:O27" si="2">(N5/O$29)</f>
        <v>258.11074603788171</v>
      </c>
      <c r="P5" s="6"/>
    </row>
    <row r="6" spans="1:133">
      <c r="A6" s="12"/>
      <c r="B6" s="42">
        <v>511</v>
      </c>
      <c r="C6" s="19" t="s">
        <v>19</v>
      </c>
      <c r="D6" s="43">
        <v>80872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80872</v>
      </c>
      <c r="O6" s="44">
        <f t="shared" si="2"/>
        <v>15.630459992269037</v>
      </c>
      <c r="P6" s="9"/>
    </row>
    <row r="7" spans="1:133">
      <c r="A7" s="12"/>
      <c r="B7" s="42">
        <v>512</v>
      </c>
      <c r="C7" s="19" t="s">
        <v>20</v>
      </c>
      <c r="D7" s="43">
        <v>309648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309648</v>
      </c>
      <c r="O7" s="44">
        <f t="shared" si="2"/>
        <v>59.84692694240433</v>
      </c>
      <c r="P7" s="9"/>
    </row>
    <row r="8" spans="1:133">
      <c r="A8" s="12"/>
      <c r="B8" s="42">
        <v>513</v>
      </c>
      <c r="C8" s="19" t="s">
        <v>21</v>
      </c>
      <c r="D8" s="43">
        <v>176705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176705</v>
      </c>
      <c r="O8" s="44">
        <f t="shared" si="2"/>
        <v>34.15249323540781</v>
      </c>
      <c r="P8" s="9"/>
    </row>
    <row r="9" spans="1:133">
      <c r="A9" s="12"/>
      <c r="B9" s="42">
        <v>514</v>
      </c>
      <c r="C9" s="19" t="s">
        <v>22</v>
      </c>
      <c r="D9" s="43">
        <v>62328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62328</v>
      </c>
      <c r="O9" s="44">
        <f t="shared" si="2"/>
        <v>12.046385775028991</v>
      </c>
      <c r="P9" s="9"/>
    </row>
    <row r="10" spans="1:133">
      <c r="A10" s="12"/>
      <c r="B10" s="42">
        <v>515</v>
      </c>
      <c r="C10" s="19" t="s">
        <v>23</v>
      </c>
      <c r="D10" s="43">
        <v>304616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304616</v>
      </c>
      <c r="O10" s="44">
        <f t="shared" si="2"/>
        <v>58.874371859296481</v>
      </c>
      <c r="P10" s="9"/>
    </row>
    <row r="11" spans="1:133">
      <c r="A11" s="12"/>
      <c r="B11" s="42">
        <v>519</v>
      </c>
      <c r="C11" s="19" t="s">
        <v>59</v>
      </c>
      <c r="D11" s="43">
        <v>401296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401296</v>
      </c>
      <c r="O11" s="44">
        <f t="shared" si="2"/>
        <v>77.560108233475063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193761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193761</v>
      </c>
      <c r="O12" s="41">
        <f t="shared" si="2"/>
        <v>37.44897564746811</v>
      </c>
      <c r="P12" s="10"/>
    </row>
    <row r="13" spans="1:133">
      <c r="A13" s="12"/>
      <c r="B13" s="42">
        <v>521</v>
      </c>
      <c r="C13" s="19" t="s">
        <v>27</v>
      </c>
      <c r="D13" s="43">
        <v>193761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193761</v>
      </c>
      <c r="O13" s="44">
        <f t="shared" si="2"/>
        <v>37.44897564746811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472310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472310</v>
      </c>
      <c r="O14" s="41">
        <f t="shared" si="2"/>
        <v>91.285272516428293</v>
      </c>
      <c r="P14" s="10"/>
    </row>
    <row r="15" spans="1:133">
      <c r="A15" s="12"/>
      <c r="B15" s="42">
        <v>534</v>
      </c>
      <c r="C15" s="19" t="s">
        <v>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462546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462546</v>
      </c>
      <c r="O15" s="44">
        <f t="shared" si="2"/>
        <v>89.398144568998845</v>
      </c>
      <c r="P15" s="9"/>
    </row>
    <row r="16" spans="1:133">
      <c r="A16" s="12"/>
      <c r="B16" s="42">
        <v>536</v>
      </c>
      <c r="C16" s="19" t="s">
        <v>61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9764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9764</v>
      </c>
      <c r="O16" s="44">
        <f t="shared" si="2"/>
        <v>1.8871279474294549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482515</v>
      </c>
      <c r="E17" s="29">
        <f t="shared" si="5"/>
        <v>0</v>
      </c>
      <c r="F17" s="29">
        <f t="shared" si="5"/>
        <v>0</v>
      </c>
      <c r="G17" s="29">
        <f t="shared" si="5"/>
        <v>375687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858202</v>
      </c>
      <c r="O17" s="41">
        <f t="shared" si="2"/>
        <v>165.8681870892926</v>
      </c>
      <c r="P17" s="10"/>
    </row>
    <row r="18" spans="1:119">
      <c r="A18" s="12"/>
      <c r="B18" s="42">
        <v>541</v>
      </c>
      <c r="C18" s="19" t="s">
        <v>62</v>
      </c>
      <c r="D18" s="43">
        <v>482515</v>
      </c>
      <c r="E18" s="43">
        <v>0</v>
      </c>
      <c r="F18" s="43">
        <v>0</v>
      </c>
      <c r="G18" s="43">
        <v>375687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858202</v>
      </c>
      <c r="O18" s="44">
        <f t="shared" si="2"/>
        <v>165.8681870892926</v>
      </c>
      <c r="P18" s="9"/>
    </row>
    <row r="19" spans="1:119" ht="15.75">
      <c r="A19" s="26" t="s">
        <v>74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6398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6398</v>
      </c>
      <c r="O19" s="41">
        <f t="shared" si="2"/>
        <v>1.2365674526478547</v>
      </c>
      <c r="P19" s="10"/>
    </row>
    <row r="20" spans="1:119">
      <c r="A20" s="90"/>
      <c r="B20" s="91">
        <v>559</v>
      </c>
      <c r="C20" s="92" t="s">
        <v>75</v>
      </c>
      <c r="D20" s="43">
        <v>0</v>
      </c>
      <c r="E20" s="43">
        <v>0</v>
      </c>
      <c r="F20" s="43">
        <v>0</v>
      </c>
      <c r="G20" s="43">
        <v>6398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6398</v>
      </c>
      <c r="O20" s="44">
        <f t="shared" si="2"/>
        <v>1.2365674526478547</v>
      </c>
      <c r="P20" s="9"/>
    </row>
    <row r="21" spans="1:119" ht="15.75">
      <c r="A21" s="26" t="s">
        <v>42</v>
      </c>
      <c r="B21" s="27"/>
      <c r="C21" s="28"/>
      <c r="D21" s="29">
        <f t="shared" ref="D21:M21" si="7">SUM(D22:D22)</f>
        <v>17879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17879</v>
      </c>
      <c r="O21" s="41">
        <f t="shared" si="2"/>
        <v>3.4555469655972169</v>
      </c>
      <c r="P21" s="10"/>
    </row>
    <row r="22" spans="1:119">
      <c r="A22" s="12"/>
      <c r="B22" s="42">
        <v>569</v>
      </c>
      <c r="C22" s="19" t="s">
        <v>43</v>
      </c>
      <c r="D22" s="43">
        <v>17879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17879</v>
      </c>
      <c r="O22" s="44">
        <f t="shared" si="2"/>
        <v>3.4555469655972169</v>
      </c>
      <c r="P22" s="9"/>
    </row>
    <row r="23" spans="1:119" ht="15.75">
      <c r="A23" s="26" t="s">
        <v>32</v>
      </c>
      <c r="B23" s="27"/>
      <c r="C23" s="28"/>
      <c r="D23" s="29">
        <f t="shared" ref="D23:M23" si="8">SUM(D24:D24)</f>
        <v>147276</v>
      </c>
      <c r="E23" s="29">
        <f t="shared" si="8"/>
        <v>0</v>
      </c>
      <c r="F23" s="29">
        <f t="shared" si="8"/>
        <v>0</v>
      </c>
      <c r="G23" s="29">
        <f t="shared" si="8"/>
        <v>44580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191856</v>
      </c>
      <c r="O23" s="41">
        <f t="shared" si="2"/>
        <v>37.080788558175492</v>
      </c>
      <c r="P23" s="9"/>
    </row>
    <row r="24" spans="1:119">
      <c r="A24" s="12"/>
      <c r="B24" s="42">
        <v>572</v>
      </c>
      <c r="C24" s="19" t="s">
        <v>63</v>
      </c>
      <c r="D24" s="43">
        <v>147276</v>
      </c>
      <c r="E24" s="43">
        <v>0</v>
      </c>
      <c r="F24" s="43">
        <v>0</v>
      </c>
      <c r="G24" s="43">
        <v>44580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191856</v>
      </c>
      <c r="O24" s="44">
        <f t="shared" si="2"/>
        <v>37.080788558175492</v>
      </c>
      <c r="P24" s="9"/>
    </row>
    <row r="25" spans="1:119" ht="15.75">
      <c r="A25" s="26" t="s">
        <v>64</v>
      </c>
      <c r="B25" s="27"/>
      <c r="C25" s="28"/>
      <c r="D25" s="29">
        <f t="shared" ref="D25:M25" si="9">SUM(D26:D26)</f>
        <v>125000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61575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1"/>
        <v>186575</v>
      </c>
      <c r="O25" s="41">
        <f t="shared" si="2"/>
        <v>36.06010823347507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125000</v>
      </c>
      <c r="E26" s="43">
        <v>0</v>
      </c>
      <c r="F26" s="43">
        <v>0</v>
      </c>
      <c r="G26" s="43">
        <v>0</v>
      </c>
      <c r="H26" s="43">
        <v>0</v>
      </c>
      <c r="I26" s="43">
        <v>61575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186575</v>
      </c>
      <c r="O26" s="44">
        <f t="shared" si="2"/>
        <v>36.06010823347507</v>
      </c>
      <c r="P26" s="9"/>
    </row>
    <row r="27" spans="1:119" ht="16.5" thickBot="1">
      <c r="A27" s="13" t="s">
        <v>10</v>
      </c>
      <c r="B27" s="21"/>
      <c r="C27" s="20"/>
      <c r="D27" s="14">
        <f t="shared" ref="D27:M27" si="10">SUM(D5,D12,D14,D17,D19,D21,D23,D25)</f>
        <v>2301896</v>
      </c>
      <c r="E27" s="14">
        <f t="shared" si="10"/>
        <v>0</v>
      </c>
      <c r="F27" s="14">
        <f t="shared" si="10"/>
        <v>0</v>
      </c>
      <c r="G27" s="14">
        <f t="shared" si="10"/>
        <v>426665</v>
      </c>
      <c r="H27" s="14">
        <f t="shared" si="10"/>
        <v>0</v>
      </c>
      <c r="I27" s="14">
        <f t="shared" si="10"/>
        <v>533885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"/>
        <v>3262446</v>
      </c>
      <c r="O27" s="35">
        <f t="shared" si="2"/>
        <v>630.54619250096641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78</v>
      </c>
      <c r="M29" s="93"/>
      <c r="N29" s="93"/>
      <c r="O29" s="39">
        <v>5174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1471270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1471270</v>
      </c>
      <c r="O5" s="30">
        <f t="shared" ref="O5:O27" si="2">(N5/O$29)</f>
        <v>282.12272291466923</v>
      </c>
      <c r="P5" s="6"/>
    </row>
    <row r="6" spans="1:133">
      <c r="A6" s="12"/>
      <c r="B6" s="42">
        <v>511</v>
      </c>
      <c r="C6" s="19" t="s">
        <v>19</v>
      </c>
      <c r="D6" s="43">
        <v>75295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75295</v>
      </c>
      <c r="O6" s="44">
        <f t="shared" si="2"/>
        <v>14.438159156279962</v>
      </c>
      <c r="P6" s="9"/>
    </row>
    <row r="7" spans="1:133">
      <c r="A7" s="12"/>
      <c r="B7" s="42">
        <v>512</v>
      </c>
      <c r="C7" s="19" t="s">
        <v>20</v>
      </c>
      <c r="D7" s="43">
        <v>271810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271810</v>
      </c>
      <c r="O7" s="44">
        <f t="shared" si="2"/>
        <v>52.120805369127517</v>
      </c>
      <c r="P7" s="9"/>
    </row>
    <row r="8" spans="1:133">
      <c r="A8" s="12"/>
      <c r="B8" s="42">
        <v>513</v>
      </c>
      <c r="C8" s="19" t="s">
        <v>21</v>
      </c>
      <c r="D8" s="43">
        <v>171069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171069</v>
      </c>
      <c r="O8" s="44">
        <f t="shared" si="2"/>
        <v>32.803259827420902</v>
      </c>
      <c r="P8" s="9"/>
    </row>
    <row r="9" spans="1:133">
      <c r="A9" s="12"/>
      <c r="B9" s="42">
        <v>514</v>
      </c>
      <c r="C9" s="19" t="s">
        <v>22</v>
      </c>
      <c r="D9" s="43">
        <v>62304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62304</v>
      </c>
      <c r="O9" s="44">
        <f t="shared" si="2"/>
        <v>11.947075743048897</v>
      </c>
      <c r="P9" s="9"/>
    </row>
    <row r="10" spans="1:133">
      <c r="A10" s="12"/>
      <c r="B10" s="42">
        <v>515</v>
      </c>
      <c r="C10" s="19" t="s">
        <v>23</v>
      </c>
      <c r="D10" s="43">
        <v>178536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178536</v>
      </c>
      <c r="O10" s="44">
        <f t="shared" si="2"/>
        <v>34.235091083413231</v>
      </c>
      <c r="P10" s="9"/>
    </row>
    <row r="11" spans="1:133">
      <c r="A11" s="12"/>
      <c r="B11" s="42">
        <v>519</v>
      </c>
      <c r="C11" s="19" t="s">
        <v>59</v>
      </c>
      <c r="D11" s="43">
        <v>712256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712256</v>
      </c>
      <c r="O11" s="44">
        <f t="shared" si="2"/>
        <v>136.57833173537873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181271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181271</v>
      </c>
      <c r="O12" s="41">
        <f t="shared" si="2"/>
        <v>34.75953978906999</v>
      </c>
      <c r="P12" s="10"/>
    </row>
    <row r="13" spans="1:133">
      <c r="A13" s="12"/>
      <c r="B13" s="42">
        <v>521</v>
      </c>
      <c r="C13" s="19" t="s">
        <v>27</v>
      </c>
      <c r="D13" s="43">
        <v>181271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181271</v>
      </c>
      <c r="O13" s="44">
        <f t="shared" si="2"/>
        <v>34.75953978906999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452778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452778</v>
      </c>
      <c r="O14" s="41">
        <f t="shared" si="2"/>
        <v>86.822243528283792</v>
      </c>
      <c r="P14" s="10"/>
    </row>
    <row r="15" spans="1:133">
      <c r="A15" s="12"/>
      <c r="B15" s="42">
        <v>534</v>
      </c>
      <c r="C15" s="19" t="s">
        <v>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440383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440383</v>
      </c>
      <c r="O15" s="44">
        <f t="shared" si="2"/>
        <v>84.445445829338453</v>
      </c>
      <c r="P15" s="9"/>
    </row>
    <row r="16" spans="1:133">
      <c r="A16" s="12"/>
      <c r="B16" s="42">
        <v>536</v>
      </c>
      <c r="C16" s="19" t="s">
        <v>61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12395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12395</v>
      </c>
      <c r="O16" s="44">
        <f t="shared" si="2"/>
        <v>2.3767976989453499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502201</v>
      </c>
      <c r="E17" s="29">
        <f t="shared" si="5"/>
        <v>0</v>
      </c>
      <c r="F17" s="29">
        <f t="shared" si="5"/>
        <v>0</v>
      </c>
      <c r="G17" s="29">
        <f t="shared" si="5"/>
        <v>1283589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1785790</v>
      </c>
      <c r="O17" s="41">
        <f t="shared" si="2"/>
        <v>342.43336529242572</v>
      </c>
      <c r="P17" s="10"/>
    </row>
    <row r="18" spans="1:119">
      <c r="A18" s="12"/>
      <c r="B18" s="42">
        <v>541</v>
      </c>
      <c r="C18" s="19" t="s">
        <v>62</v>
      </c>
      <c r="D18" s="43">
        <v>502201</v>
      </c>
      <c r="E18" s="43">
        <v>0</v>
      </c>
      <c r="F18" s="43">
        <v>0</v>
      </c>
      <c r="G18" s="43">
        <v>1283589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1785790</v>
      </c>
      <c r="O18" s="44">
        <f t="shared" si="2"/>
        <v>342.43336529242572</v>
      </c>
      <c r="P18" s="9"/>
    </row>
    <row r="19" spans="1:119" ht="15.75">
      <c r="A19" s="26" t="s">
        <v>74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5277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5277</v>
      </c>
      <c r="O19" s="41">
        <f t="shared" si="2"/>
        <v>1.0118887823585809</v>
      </c>
      <c r="P19" s="10"/>
    </row>
    <row r="20" spans="1:119">
      <c r="A20" s="90"/>
      <c r="B20" s="91">
        <v>559</v>
      </c>
      <c r="C20" s="92" t="s">
        <v>75</v>
      </c>
      <c r="D20" s="43">
        <v>0</v>
      </c>
      <c r="E20" s="43">
        <v>0</v>
      </c>
      <c r="F20" s="43">
        <v>0</v>
      </c>
      <c r="G20" s="43">
        <v>5277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5277</v>
      </c>
      <c r="O20" s="44">
        <f t="shared" si="2"/>
        <v>1.0118887823585809</v>
      </c>
      <c r="P20" s="9"/>
    </row>
    <row r="21" spans="1:119" ht="15.75">
      <c r="A21" s="26" t="s">
        <v>42</v>
      </c>
      <c r="B21" s="27"/>
      <c r="C21" s="28"/>
      <c r="D21" s="29">
        <f t="shared" ref="D21:M21" si="7">SUM(D22:D22)</f>
        <v>16882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16882</v>
      </c>
      <c r="O21" s="41">
        <f t="shared" si="2"/>
        <v>3.2372003835091085</v>
      </c>
      <c r="P21" s="10"/>
    </row>
    <row r="22" spans="1:119">
      <c r="A22" s="12"/>
      <c r="B22" s="42">
        <v>569</v>
      </c>
      <c r="C22" s="19" t="s">
        <v>43</v>
      </c>
      <c r="D22" s="43">
        <v>16882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16882</v>
      </c>
      <c r="O22" s="44">
        <f t="shared" si="2"/>
        <v>3.2372003835091085</v>
      </c>
      <c r="P22" s="9"/>
    </row>
    <row r="23" spans="1:119" ht="15.75">
      <c r="A23" s="26" t="s">
        <v>32</v>
      </c>
      <c r="B23" s="27"/>
      <c r="C23" s="28"/>
      <c r="D23" s="29">
        <f t="shared" ref="D23:M23" si="8">SUM(D24:D24)</f>
        <v>79899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79899</v>
      </c>
      <c r="O23" s="41">
        <f t="shared" si="2"/>
        <v>15.320997123681687</v>
      </c>
      <c r="P23" s="9"/>
    </row>
    <row r="24" spans="1:119">
      <c r="A24" s="12"/>
      <c r="B24" s="42">
        <v>572</v>
      </c>
      <c r="C24" s="19" t="s">
        <v>63</v>
      </c>
      <c r="D24" s="43">
        <v>79899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79899</v>
      </c>
      <c r="O24" s="44">
        <f t="shared" si="2"/>
        <v>15.320997123681687</v>
      </c>
      <c r="P24" s="9"/>
    </row>
    <row r="25" spans="1:119" ht="15.75">
      <c r="A25" s="26" t="s">
        <v>64</v>
      </c>
      <c r="B25" s="27"/>
      <c r="C25" s="28"/>
      <c r="D25" s="29">
        <f t="shared" ref="D25:M25" si="9">SUM(D26:D26)</f>
        <v>409968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59900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1"/>
        <v>469868</v>
      </c>
      <c r="O25" s="41">
        <f t="shared" si="2"/>
        <v>90.099328859060407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409968</v>
      </c>
      <c r="E26" s="43">
        <v>0</v>
      </c>
      <c r="F26" s="43">
        <v>0</v>
      </c>
      <c r="G26" s="43">
        <v>0</v>
      </c>
      <c r="H26" s="43">
        <v>0</v>
      </c>
      <c r="I26" s="43">
        <v>59900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469868</v>
      </c>
      <c r="O26" s="44">
        <f t="shared" si="2"/>
        <v>90.099328859060407</v>
      </c>
      <c r="P26" s="9"/>
    </row>
    <row r="27" spans="1:119" ht="16.5" thickBot="1">
      <c r="A27" s="13" t="s">
        <v>10</v>
      </c>
      <c r="B27" s="21"/>
      <c r="C27" s="20"/>
      <c r="D27" s="14">
        <f t="shared" ref="D27:M27" si="10">SUM(D5,D12,D14,D17,D19,D21,D23,D25)</f>
        <v>2661491</v>
      </c>
      <c r="E27" s="14">
        <f t="shared" si="10"/>
        <v>0</v>
      </c>
      <c r="F27" s="14">
        <f t="shared" si="10"/>
        <v>0</v>
      </c>
      <c r="G27" s="14">
        <f t="shared" si="10"/>
        <v>1288866</v>
      </c>
      <c r="H27" s="14">
        <f t="shared" si="10"/>
        <v>0</v>
      </c>
      <c r="I27" s="14">
        <f t="shared" si="10"/>
        <v>512678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"/>
        <v>4463035</v>
      </c>
      <c r="O27" s="35">
        <f t="shared" si="2"/>
        <v>855.80728667305846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76</v>
      </c>
      <c r="M29" s="93"/>
      <c r="N29" s="93"/>
      <c r="O29" s="39">
        <v>5215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984734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984734</v>
      </c>
      <c r="O5" s="30">
        <f t="shared" ref="O5:O25" si="2">(N5/O$27)</f>
        <v>186.04458719062913</v>
      </c>
      <c r="P5" s="6"/>
    </row>
    <row r="6" spans="1:133">
      <c r="A6" s="12"/>
      <c r="B6" s="42">
        <v>511</v>
      </c>
      <c r="C6" s="19" t="s">
        <v>19</v>
      </c>
      <c r="D6" s="43">
        <v>63305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63305</v>
      </c>
      <c r="O6" s="44">
        <f t="shared" si="2"/>
        <v>11.960136028717173</v>
      </c>
      <c r="P6" s="9"/>
    </row>
    <row r="7" spans="1:133">
      <c r="A7" s="12"/>
      <c r="B7" s="42">
        <v>512</v>
      </c>
      <c r="C7" s="19" t="s">
        <v>20</v>
      </c>
      <c r="D7" s="43">
        <v>228696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228696</v>
      </c>
      <c r="O7" s="44">
        <f t="shared" si="2"/>
        <v>43.207254864915924</v>
      </c>
      <c r="P7" s="9"/>
    </row>
    <row r="8" spans="1:133">
      <c r="A8" s="12"/>
      <c r="B8" s="42">
        <v>513</v>
      </c>
      <c r="C8" s="19" t="s">
        <v>21</v>
      </c>
      <c r="D8" s="43">
        <v>169185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169185</v>
      </c>
      <c r="O8" s="44">
        <f t="shared" si="2"/>
        <v>31.963914604194219</v>
      </c>
      <c r="P8" s="9"/>
    </row>
    <row r="9" spans="1:133">
      <c r="A9" s="12"/>
      <c r="B9" s="42">
        <v>514</v>
      </c>
      <c r="C9" s="19" t="s">
        <v>22</v>
      </c>
      <c r="D9" s="43">
        <v>63668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63668</v>
      </c>
      <c r="O9" s="44">
        <f t="shared" si="2"/>
        <v>12.028717173625543</v>
      </c>
      <c r="P9" s="9"/>
    </row>
    <row r="10" spans="1:133">
      <c r="A10" s="12"/>
      <c r="B10" s="42">
        <v>515</v>
      </c>
      <c r="C10" s="19" t="s">
        <v>23</v>
      </c>
      <c r="D10" s="43">
        <v>220536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220536</v>
      </c>
      <c r="O10" s="44">
        <f t="shared" si="2"/>
        <v>41.665596070281502</v>
      </c>
      <c r="P10" s="9"/>
    </row>
    <row r="11" spans="1:133">
      <c r="A11" s="12"/>
      <c r="B11" s="42">
        <v>519</v>
      </c>
      <c r="C11" s="19" t="s">
        <v>59</v>
      </c>
      <c r="D11" s="43">
        <v>239344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239344</v>
      </c>
      <c r="O11" s="44">
        <f t="shared" si="2"/>
        <v>45.218968448894763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176806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176806</v>
      </c>
      <c r="O12" s="41">
        <f t="shared" si="2"/>
        <v>33.403740789722278</v>
      </c>
      <c r="P12" s="10"/>
    </row>
    <row r="13" spans="1:133">
      <c r="A13" s="12"/>
      <c r="B13" s="42">
        <v>521</v>
      </c>
      <c r="C13" s="19" t="s">
        <v>27</v>
      </c>
      <c r="D13" s="43">
        <v>176806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176806</v>
      </c>
      <c r="O13" s="44">
        <f t="shared" si="2"/>
        <v>33.403740789722278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353041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353041</v>
      </c>
      <c r="O14" s="41">
        <f t="shared" si="2"/>
        <v>66.699603249574906</v>
      </c>
      <c r="P14" s="10"/>
    </row>
    <row r="15" spans="1:133">
      <c r="A15" s="12"/>
      <c r="B15" s="42">
        <v>534</v>
      </c>
      <c r="C15" s="19" t="s">
        <v>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338184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338184</v>
      </c>
      <c r="O15" s="44">
        <f t="shared" si="2"/>
        <v>63.892688456451914</v>
      </c>
      <c r="P15" s="9"/>
    </row>
    <row r="16" spans="1:133">
      <c r="A16" s="12"/>
      <c r="B16" s="42">
        <v>536</v>
      </c>
      <c r="C16" s="19" t="s">
        <v>61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14857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14857</v>
      </c>
      <c r="O16" s="44">
        <f t="shared" si="2"/>
        <v>2.8069147931229925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449899</v>
      </c>
      <c r="E17" s="29">
        <f t="shared" si="5"/>
        <v>0</v>
      </c>
      <c r="F17" s="29">
        <f t="shared" si="5"/>
        <v>0</v>
      </c>
      <c r="G17" s="29">
        <f t="shared" si="5"/>
        <v>314310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764209</v>
      </c>
      <c r="O17" s="41">
        <f t="shared" si="2"/>
        <v>144.38106933686001</v>
      </c>
      <c r="P17" s="10"/>
    </row>
    <row r="18" spans="1:119">
      <c r="A18" s="12"/>
      <c r="B18" s="42">
        <v>541</v>
      </c>
      <c r="C18" s="19" t="s">
        <v>62</v>
      </c>
      <c r="D18" s="43">
        <v>449899</v>
      </c>
      <c r="E18" s="43">
        <v>0</v>
      </c>
      <c r="F18" s="43">
        <v>0</v>
      </c>
      <c r="G18" s="43">
        <v>314310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764209</v>
      </c>
      <c r="O18" s="44">
        <f t="shared" si="2"/>
        <v>144.38106933686001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16464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16464</v>
      </c>
      <c r="O19" s="41">
        <f t="shared" si="2"/>
        <v>3.1105233327035706</v>
      </c>
      <c r="P19" s="10"/>
    </row>
    <row r="20" spans="1:119">
      <c r="A20" s="12"/>
      <c r="B20" s="42">
        <v>569</v>
      </c>
      <c r="C20" s="19" t="s">
        <v>43</v>
      </c>
      <c r="D20" s="43">
        <v>16464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16464</v>
      </c>
      <c r="O20" s="44">
        <f t="shared" si="2"/>
        <v>3.1105233327035706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68942</v>
      </c>
      <c r="E21" s="29">
        <f t="shared" si="7"/>
        <v>0</v>
      </c>
      <c r="F21" s="29">
        <f t="shared" si="7"/>
        <v>0</v>
      </c>
      <c r="G21" s="29">
        <f t="shared" si="7"/>
        <v>5550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74492</v>
      </c>
      <c r="O21" s="41">
        <f t="shared" si="2"/>
        <v>14.073682221802381</v>
      </c>
      <c r="P21" s="9"/>
    </row>
    <row r="22" spans="1:119">
      <c r="A22" s="12"/>
      <c r="B22" s="42">
        <v>572</v>
      </c>
      <c r="C22" s="19" t="s">
        <v>63</v>
      </c>
      <c r="D22" s="43">
        <v>68942</v>
      </c>
      <c r="E22" s="43">
        <v>0</v>
      </c>
      <c r="F22" s="43">
        <v>0</v>
      </c>
      <c r="G22" s="43">
        <v>5550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74492</v>
      </c>
      <c r="O22" s="44">
        <f t="shared" si="2"/>
        <v>14.073682221802381</v>
      </c>
      <c r="P22" s="9"/>
    </row>
    <row r="23" spans="1:119" ht="15.75">
      <c r="A23" s="26" t="s">
        <v>64</v>
      </c>
      <c r="B23" s="27"/>
      <c r="C23" s="28"/>
      <c r="D23" s="29">
        <f t="shared" ref="D23:M23" si="8">SUM(D24:D24)</f>
        <v>81921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59765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141686</v>
      </c>
      <c r="O23" s="41">
        <f t="shared" si="2"/>
        <v>26.768562252030986</v>
      </c>
      <c r="P23" s="9"/>
    </row>
    <row r="24" spans="1:119" ht="15.75" thickBot="1">
      <c r="A24" s="12"/>
      <c r="B24" s="42">
        <v>581</v>
      </c>
      <c r="C24" s="19" t="s">
        <v>65</v>
      </c>
      <c r="D24" s="43">
        <v>81921</v>
      </c>
      <c r="E24" s="43">
        <v>0</v>
      </c>
      <c r="F24" s="43">
        <v>0</v>
      </c>
      <c r="G24" s="43">
        <v>0</v>
      </c>
      <c r="H24" s="43">
        <v>0</v>
      </c>
      <c r="I24" s="43">
        <v>59765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141686</v>
      </c>
      <c r="O24" s="44">
        <f t="shared" si="2"/>
        <v>26.768562252030986</v>
      </c>
      <c r="P24" s="9"/>
    </row>
    <row r="25" spans="1:119" ht="16.5" thickBot="1">
      <c r="A25" s="13" t="s">
        <v>10</v>
      </c>
      <c r="B25" s="21"/>
      <c r="C25" s="20"/>
      <c r="D25" s="14">
        <f>SUM(D5,D12,D14,D17,D19,D21,D23)</f>
        <v>1778766</v>
      </c>
      <c r="E25" s="14">
        <f t="shared" ref="E25:M25" si="9">SUM(E5,E12,E14,E17,E19,E21,E23)</f>
        <v>0</v>
      </c>
      <c r="F25" s="14">
        <f t="shared" si="9"/>
        <v>0</v>
      </c>
      <c r="G25" s="14">
        <f t="shared" si="9"/>
        <v>319860</v>
      </c>
      <c r="H25" s="14">
        <f t="shared" si="9"/>
        <v>0</v>
      </c>
      <c r="I25" s="14">
        <f t="shared" si="9"/>
        <v>412806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2511432</v>
      </c>
      <c r="O25" s="35">
        <f t="shared" si="2"/>
        <v>474.48176837332323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72</v>
      </c>
      <c r="M27" s="93"/>
      <c r="N27" s="93"/>
      <c r="O27" s="39">
        <v>5293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967050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967050</v>
      </c>
      <c r="O5" s="30">
        <f t="shared" ref="O5:O23" si="2">(N5/O$25)</f>
        <v>187.74024461269656</v>
      </c>
      <c r="P5" s="6"/>
    </row>
    <row r="6" spans="1:133">
      <c r="A6" s="12"/>
      <c r="B6" s="42">
        <v>511</v>
      </c>
      <c r="C6" s="19" t="s">
        <v>19</v>
      </c>
      <c r="D6" s="43">
        <v>96323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96323</v>
      </c>
      <c r="O6" s="44">
        <f t="shared" si="2"/>
        <v>18.699864104057465</v>
      </c>
      <c r="P6" s="9"/>
    </row>
    <row r="7" spans="1:133">
      <c r="A7" s="12"/>
      <c r="B7" s="42">
        <v>512</v>
      </c>
      <c r="C7" s="19" t="s">
        <v>20</v>
      </c>
      <c r="D7" s="43">
        <v>214195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214195</v>
      </c>
      <c r="O7" s="44">
        <f t="shared" si="2"/>
        <v>41.583187730537759</v>
      </c>
      <c r="P7" s="9"/>
    </row>
    <row r="8" spans="1:133">
      <c r="A8" s="12"/>
      <c r="B8" s="42">
        <v>513</v>
      </c>
      <c r="C8" s="19" t="s">
        <v>21</v>
      </c>
      <c r="D8" s="43">
        <v>175971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175971</v>
      </c>
      <c r="O8" s="44">
        <f t="shared" si="2"/>
        <v>34.162492719860218</v>
      </c>
      <c r="P8" s="9"/>
    </row>
    <row r="9" spans="1:133">
      <c r="A9" s="12"/>
      <c r="B9" s="42">
        <v>514</v>
      </c>
      <c r="C9" s="19" t="s">
        <v>22</v>
      </c>
      <c r="D9" s="43">
        <v>65432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65432</v>
      </c>
      <c r="O9" s="44">
        <f t="shared" si="2"/>
        <v>12.702776159968938</v>
      </c>
      <c r="P9" s="9"/>
    </row>
    <row r="10" spans="1:133">
      <c r="A10" s="12"/>
      <c r="B10" s="42">
        <v>515</v>
      </c>
      <c r="C10" s="19" t="s">
        <v>23</v>
      </c>
      <c r="D10" s="43">
        <v>184909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184909</v>
      </c>
      <c r="O10" s="44">
        <f t="shared" si="2"/>
        <v>35.897689768976896</v>
      </c>
      <c r="P10" s="9"/>
    </row>
    <row r="11" spans="1:133">
      <c r="A11" s="12"/>
      <c r="B11" s="42">
        <v>519</v>
      </c>
      <c r="C11" s="19" t="s">
        <v>59</v>
      </c>
      <c r="D11" s="43">
        <v>230220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230220</v>
      </c>
      <c r="O11" s="44">
        <f t="shared" si="2"/>
        <v>44.694234129295282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174329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174329</v>
      </c>
      <c r="O12" s="41">
        <f t="shared" si="2"/>
        <v>33.843719666084255</v>
      </c>
      <c r="P12" s="10"/>
    </row>
    <row r="13" spans="1:133">
      <c r="A13" s="12"/>
      <c r="B13" s="42">
        <v>521</v>
      </c>
      <c r="C13" s="19" t="s">
        <v>27</v>
      </c>
      <c r="D13" s="43">
        <v>174329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174329</v>
      </c>
      <c r="O13" s="44">
        <f t="shared" si="2"/>
        <v>33.843719666084255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373899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373899</v>
      </c>
      <c r="O14" s="41">
        <f t="shared" si="2"/>
        <v>72.587652882935359</v>
      </c>
      <c r="P14" s="10"/>
    </row>
    <row r="15" spans="1:133">
      <c r="A15" s="12"/>
      <c r="B15" s="42">
        <v>534</v>
      </c>
      <c r="C15" s="19" t="s">
        <v>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342735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342735</v>
      </c>
      <c r="O15" s="44">
        <f t="shared" si="2"/>
        <v>66.537565521258003</v>
      </c>
      <c r="P15" s="9"/>
    </row>
    <row r="16" spans="1:133">
      <c r="A16" s="12"/>
      <c r="B16" s="42">
        <v>536</v>
      </c>
      <c r="C16" s="19" t="s">
        <v>61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31164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31164</v>
      </c>
      <c r="O16" s="44">
        <f t="shared" si="2"/>
        <v>6.0500873616773445</v>
      </c>
      <c r="P16" s="9"/>
    </row>
    <row r="17" spans="1:119" ht="15.75">
      <c r="A17" s="26" t="s">
        <v>40</v>
      </c>
      <c r="B17" s="27"/>
      <c r="C17" s="28"/>
      <c r="D17" s="29">
        <f t="shared" ref="D17:M17" si="5">SUM(D18:D18)</f>
        <v>481821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481821</v>
      </c>
      <c r="O17" s="41">
        <f t="shared" si="2"/>
        <v>93.539312754804897</v>
      </c>
      <c r="P17" s="10"/>
    </row>
    <row r="18" spans="1:119">
      <c r="A18" s="12"/>
      <c r="B18" s="42">
        <v>541</v>
      </c>
      <c r="C18" s="19" t="s">
        <v>62</v>
      </c>
      <c r="D18" s="43">
        <v>481821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481821</v>
      </c>
      <c r="O18" s="44">
        <f t="shared" si="2"/>
        <v>93.539312754804897</v>
      </c>
      <c r="P18" s="9"/>
    </row>
    <row r="19" spans="1:119" ht="15.75">
      <c r="A19" s="26" t="s">
        <v>42</v>
      </c>
      <c r="B19" s="27"/>
      <c r="C19" s="28"/>
      <c r="D19" s="29">
        <f t="shared" ref="D19:M19" si="6">SUM(D20:D20)</f>
        <v>14648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14648</v>
      </c>
      <c r="O19" s="41">
        <f t="shared" si="2"/>
        <v>2.8437196660842554</v>
      </c>
      <c r="P19" s="10"/>
    </row>
    <row r="20" spans="1:119">
      <c r="A20" s="12"/>
      <c r="B20" s="42">
        <v>569</v>
      </c>
      <c r="C20" s="19" t="s">
        <v>43</v>
      </c>
      <c r="D20" s="43">
        <v>14648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14648</v>
      </c>
      <c r="O20" s="44">
        <f t="shared" si="2"/>
        <v>2.8437196660842554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63978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63978</v>
      </c>
      <c r="O21" s="41">
        <f t="shared" si="2"/>
        <v>12.420500873616774</v>
      </c>
      <c r="P21" s="9"/>
    </row>
    <row r="22" spans="1:119" ht="15.75" thickBot="1">
      <c r="A22" s="12"/>
      <c r="B22" s="42">
        <v>572</v>
      </c>
      <c r="C22" s="19" t="s">
        <v>63</v>
      </c>
      <c r="D22" s="43">
        <v>63978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63978</v>
      </c>
      <c r="O22" s="44">
        <f t="shared" si="2"/>
        <v>12.420500873616774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1701826</v>
      </c>
      <c r="E23" s="14">
        <f t="shared" ref="E23:M23" si="8">SUM(E5,E12,E14,E17,E19,E21)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373899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2075725</v>
      </c>
      <c r="O23" s="35">
        <f t="shared" si="2"/>
        <v>402.97515045622208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68</v>
      </c>
      <c r="M25" s="93"/>
      <c r="N25" s="93"/>
      <c r="O25" s="39">
        <v>5151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2024-07-31T19:20:20Z</cp:lastPrinted>
  <dcterms:created xsi:type="dcterms:W3CDTF">2000-08-31T21:26:31Z</dcterms:created>
  <dcterms:modified xsi:type="dcterms:W3CDTF">2024-07-31T19:20:38Z</dcterms:modified>
</cp:coreProperties>
</file>