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50" documentId="11_699E42E91436958358572FA99FEF86A68C66BD7D" xr6:coauthVersionLast="47" xr6:coauthVersionMax="47" xr10:uidLastSave="{A53BA4FE-1A66-4E0A-AB1F-872324F8F9EC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'2008'!$A$1:$O$30</definedName>
    <definedName name="_xlnm.Print_Area" localSheetId="14">'2009'!$A$1:$O$34</definedName>
    <definedName name="_xlnm.Print_Area" localSheetId="13">'2010'!$A$1:$O$32</definedName>
    <definedName name="_xlnm.Print_Area" localSheetId="12">'2011'!$A$1:$O$33</definedName>
    <definedName name="_xlnm.Print_Area" localSheetId="11">'2012'!$A$1:$O$34</definedName>
    <definedName name="_xlnm.Print_Area" localSheetId="10">'2013'!$A$1:$O$34</definedName>
    <definedName name="_xlnm.Print_Area" localSheetId="9">'2014'!$A$1:$O$33</definedName>
    <definedName name="_xlnm.Print_Area" localSheetId="8">'2015'!$A$1:$O$33</definedName>
    <definedName name="_xlnm.Print_Area" localSheetId="7">'2016'!$A$1:$O$33</definedName>
    <definedName name="_xlnm.Print_Area" localSheetId="6">'2017'!$A$1:$O$35</definedName>
    <definedName name="_xlnm.Print_Area" localSheetId="5">'2018'!$A$1:$O$34</definedName>
    <definedName name="_xlnm.Print_Area" localSheetId="4">'2019'!$A$1:$O$35</definedName>
    <definedName name="_xlnm.Print_Area" localSheetId="3">'2020'!$A$1:$O$32</definedName>
    <definedName name="_xlnm.Print_Area" localSheetId="2">'2021'!$A$1:$P$34</definedName>
    <definedName name="_xlnm.Print_Area" localSheetId="1">'2022'!$A$1:$P$34</definedName>
    <definedName name="_xlnm.Print_Area" localSheetId="0">'2023'!$A$1:$P$34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9" i="48" l="1"/>
  <c r="P29" i="48" s="1"/>
  <c r="N28" i="48"/>
  <c r="M28" i="48"/>
  <c r="L28" i="48"/>
  <c r="K28" i="48"/>
  <c r="J28" i="48"/>
  <c r="I28" i="48"/>
  <c r="H28" i="48"/>
  <c r="G28" i="48"/>
  <c r="F28" i="48"/>
  <c r="E28" i="48"/>
  <c r="D28" i="48"/>
  <c r="O27" i="48"/>
  <c r="P27" i="48" s="1"/>
  <c r="O26" i="48"/>
  <c r="P26" i="48" s="1"/>
  <c r="O25" i="48"/>
  <c r="P25" i="48" s="1"/>
  <c r="N24" i="48"/>
  <c r="M24" i="48"/>
  <c r="L24" i="48"/>
  <c r="K24" i="48"/>
  <c r="J24" i="48"/>
  <c r="I24" i="48"/>
  <c r="H24" i="48"/>
  <c r="G24" i="48"/>
  <c r="F24" i="48"/>
  <c r="E24" i="48"/>
  <c r="D24" i="48"/>
  <c r="O23" i="48"/>
  <c r="P23" i="48" s="1"/>
  <c r="N22" i="48"/>
  <c r="M22" i="48"/>
  <c r="L22" i="48"/>
  <c r="K22" i="48"/>
  <c r="J22" i="48"/>
  <c r="I22" i="48"/>
  <c r="H22" i="48"/>
  <c r="G22" i="48"/>
  <c r="F22" i="48"/>
  <c r="E22" i="48"/>
  <c r="D22" i="48"/>
  <c r="O21" i="48"/>
  <c r="P21" i="48" s="1"/>
  <c r="O20" i="48"/>
  <c r="P20" i="48" s="1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O16" i="48"/>
  <c r="P16" i="48" s="1"/>
  <c r="O15" i="48"/>
  <c r="P15" i="48" s="1"/>
  <c r="O14" i="48"/>
  <c r="P14" i="48" s="1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O10" i="48"/>
  <c r="P10" i="48" s="1"/>
  <c r="N9" i="48"/>
  <c r="M9" i="48"/>
  <c r="L9" i="48"/>
  <c r="K9" i="48"/>
  <c r="J9" i="48"/>
  <c r="I9" i="48"/>
  <c r="H9" i="48"/>
  <c r="G9" i="48"/>
  <c r="F9" i="48"/>
  <c r="E9" i="48"/>
  <c r="D9" i="48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29" i="47"/>
  <c r="P29" i="47" s="1"/>
  <c r="N28" i="47"/>
  <c r="M28" i="47"/>
  <c r="L28" i="47"/>
  <c r="K28" i="47"/>
  <c r="J28" i="47"/>
  <c r="I28" i="47"/>
  <c r="H28" i="47"/>
  <c r="G28" i="47"/>
  <c r="F28" i="47"/>
  <c r="E28" i="47"/>
  <c r="D28" i="47"/>
  <c r="O27" i="47"/>
  <c r="P27" i="47" s="1"/>
  <c r="O26" i="47"/>
  <c r="P26" i="47" s="1"/>
  <c r="N25" i="47"/>
  <c r="M25" i="47"/>
  <c r="L25" i="47"/>
  <c r="K25" i="47"/>
  <c r="J25" i="47"/>
  <c r="I25" i="47"/>
  <c r="H25" i="47"/>
  <c r="G25" i="47"/>
  <c r="F25" i="47"/>
  <c r="E25" i="47"/>
  <c r="D25" i="47"/>
  <c r="O24" i="47"/>
  <c r="P24" i="47" s="1"/>
  <c r="N23" i="47"/>
  <c r="M23" i="47"/>
  <c r="L23" i="47"/>
  <c r="K23" i="47"/>
  <c r="J23" i="47"/>
  <c r="I23" i="47"/>
  <c r="H23" i="47"/>
  <c r="G23" i="47"/>
  <c r="F23" i="47"/>
  <c r="E23" i="47"/>
  <c r="D23" i="47"/>
  <c r="O22" i="47"/>
  <c r="P22" i="47" s="1"/>
  <c r="O21" i="47"/>
  <c r="P21" i="47" s="1"/>
  <c r="O20" i="47"/>
  <c r="P20" i="47" s="1"/>
  <c r="N19" i="47"/>
  <c r="M19" i="47"/>
  <c r="L19" i="47"/>
  <c r="K19" i="47"/>
  <c r="J19" i="47"/>
  <c r="I19" i="47"/>
  <c r="H19" i="47"/>
  <c r="G19" i="47"/>
  <c r="F19" i="47"/>
  <c r="E19" i="47"/>
  <c r="D19" i="47"/>
  <c r="O18" i="47"/>
  <c r="P18" i="47" s="1"/>
  <c r="O17" i="47"/>
  <c r="P17" i="47" s="1"/>
  <c r="O16" i="47"/>
  <c r="P16" i="47" s="1"/>
  <c r="O15" i="47"/>
  <c r="P15" i="47" s="1"/>
  <c r="O14" i="47"/>
  <c r="P14" i="47" s="1"/>
  <c r="O13" i="47"/>
  <c r="P13" i="47" s="1"/>
  <c r="N12" i="47"/>
  <c r="M12" i="47"/>
  <c r="L12" i="47"/>
  <c r="K12" i="47"/>
  <c r="J12" i="47"/>
  <c r="I12" i="47"/>
  <c r="H12" i="47"/>
  <c r="G12" i="47"/>
  <c r="F12" i="47"/>
  <c r="E12" i="47"/>
  <c r="D12" i="47"/>
  <c r="O11" i="47"/>
  <c r="P11" i="47" s="1"/>
  <c r="O10" i="47"/>
  <c r="P10" i="47" s="1"/>
  <c r="N9" i="47"/>
  <c r="M9" i="47"/>
  <c r="L9" i="47"/>
  <c r="K9" i="47"/>
  <c r="J9" i="47"/>
  <c r="I9" i="47"/>
  <c r="H9" i="47"/>
  <c r="G9" i="47"/>
  <c r="F9" i="47"/>
  <c r="E9" i="47"/>
  <c r="D9" i="47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12" i="48" l="1"/>
  <c r="P12" i="48" s="1"/>
  <c r="O28" i="48"/>
  <c r="P28" i="48" s="1"/>
  <c r="O24" i="48"/>
  <c r="P24" i="48" s="1"/>
  <c r="O22" i="48"/>
  <c r="P22" i="48" s="1"/>
  <c r="O18" i="48"/>
  <c r="P18" i="48" s="1"/>
  <c r="D30" i="48"/>
  <c r="F30" i="48"/>
  <c r="E30" i="48"/>
  <c r="G30" i="48"/>
  <c r="L30" i="48"/>
  <c r="H30" i="48"/>
  <c r="N30" i="48"/>
  <c r="I30" i="48"/>
  <c r="O9" i="48"/>
  <c r="P9" i="48" s="1"/>
  <c r="J30" i="48"/>
  <c r="M30" i="48"/>
  <c r="K30" i="48"/>
  <c r="O5" i="48"/>
  <c r="P5" i="48" s="1"/>
  <c r="O28" i="47"/>
  <c r="P28" i="47" s="1"/>
  <c r="O25" i="47"/>
  <c r="P25" i="47" s="1"/>
  <c r="O23" i="47"/>
  <c r="P23" i="47" s="1"/>
  <c r="O19" i="47"/>
  <c r="P19" i="47" s="1"/>
  <c r="O12" i="47"/>
  <c r="P12" i="47" s="1"/>
  <c r="I30" i="47"/>
  <c r="D30" i="47"/>
  <c r="L30" i="47"/>
  <c r="M30" i="47"/>
  <c r="N30" i="47"/>
  <c r="F30" i="47"/>
  <c r="G30" i="47"/>
  <c r="H30" i="47"/>
  <c r="O9" i="47"/>
  <c r="P9" i="47" s="1"/>
  <c r="J30" i="47"/>
  <c r="K30" i="47"/>
  <c r="E30" i="47"/>
  <c r="O5" i="47"/>
  <c r="P5" i="47" s="1"/>
  <c r="O29" i="46"/>
  <c r="P29" i="46"/>
  <c r="N28" i="46"/>
  <c r="M28" i="46"/>
  <c r="L28" i="46"/>
  <c r="K28" i="46"/>
  <c r="J28" i="46"/>
  <c r="I28" i="46"/>
  <c r="H28" i="46"/>
  <c r="G28" i="46"/>
  <c r="F28" i="46"/>
  <c r="E28" i="46"/>
  <c r="D28" i="46"/>
  <c r="O27" i="46"/>
  <c r="P27" i="46"/>
  <c r="O26" i="46"/>
  <c r="P26" i="46" s="1"/>
  <c r="O25" i="46"/>
  <c r="P25" i="46" s="1"/>
  <c r="N24" i="46"/>
  <c r="M24" i="46"/>
  <c r="L24" i="46"/>
  <c r="K24" i="46"/>
  <c r="J24" i="46"/>
  <c r="I24" i="46"/>
  <c r="H24" i="46"/>
  <c r="G24" i="46"/>
  <c r="F24" i="46"/>
  <c r="E24" i="46"/>
  <c r="D24" i="46"/>
  <c r="O23" i="46"/>
  <c r="P23" i="46" s="1"/>
  <c r="N22" i="46"/>
  <c r="M22" i="46"/>
  <c r="L22" i="46"/>
  <c r="K22" i="46"/>
  <c r="J22" i="46"/>
  <c r="I22" i="46"/>
  <c r="H22" i="46"/>
  <c r="G22" i="46"/>
  <c r="F22" i="46"/>
  <c r="E22" i="46"/>
  <c r="D22" i="46"/>
  <c r="O21" i="46"/>
  <c r="P21" i="46"/>
  <c r="O20" i="46"/>
  <c r="P20" i="46"/>
  <c r="O19" i="46"/>
  <c r="P19" i="46" s="1"/>
  <c r="N18" i="46"/>
  <c r="M18" i="46"/>
  <c r="L18" i="46"/>
  <c r="K18" i="46"/>
  <c r="J18" i="46"/>
  <c r="I18" i="46"/>
  <c r="H18" i="46"/>
  <c r="G18" i="46"/>
  <c r="F18" i="46"/>
  <c r="E18" i="46"/>
  <c r="E30" i="46" s="1"/>
  <c r="D18" i="46"/>
  <c r="O17" i="46"/>
  <c r="P17" i="46"/>
  <c r="O16" i="46"/>
  <c r="P16" i="46" s="1"/>
  <c r="O15" i="46"/>
  <c r="P15" i="46" s="1"/>
  <c r="O14" i="46"/>
  <c r="P14" i="46" s="1"/>
  <c r="O13" i="46"/>
  <c r="P13" i="46" s="1"/>
  <c r="N12" i="46"/>
  <c r="M12" i="46"/>
  <c r="L12" i="46"/>
  <c r="K12" i="46"/>
  <c r="J12" i="46"/>
  <c r="I12" i="46"/>
  <c r="H12" i="46"/>
  <c r="G12" i="46"/>
  <c r="F12" i="46"/>
  <c r="E12" i="46"/>
  <c r="D12" i="46"/>
  <c r="O11" i="46"/>
  <c r="P11" i="46"/>
  <c r="O10" i="46"/>
  <c r="P10" i="46"/>
  <c r="N9" i="46"/>
  <c r="M9" i="46"/>
  <c r="M30" i="46" s="1"/>
  <c r="L9" i="46"/>
  <c r="K9" i="46"/>
  <c r="J9" i="46"/>
  <c r="I9" i="46"/>
  <c r="H9" i="46"/>
  <c r="G9" i="46"/>
  <c r="F9" i="46"/>
  <c r="E9" i="46"/>
  <c r="D9" i="46"/>
  <c r="O8" i="46"/>
  <c r="P8" i="46"/>
  <c r="O7" i="46"/>
  <c r="P7" i="46" s="1"/>
  <c r="O6" i="46"/>
  <c r="P6" i="46"/>
  <c r="N5" i="46"/>
  <c r="N30" i="46" s="1"/>
  <c r="M5" i="46"/>
  <c r="L5" i="46"/>
  <c r="L30" i="46" s="1"/>
  <c r="K5" i="46"/>
  <c r="J5" i="46"/>
  <c r="I5" i="46"/>
  <c r="I30" i="46" s="1"/>
  <c r="H5" i="46"/>
  <c r="G5" i="46"/>
  <c r="G30" i="46" s="1"/>
  <c r="F5" i="46"/>
  <c r="E5" i="46"/>
  <c r="D5" i="46"/>
  <c r="D30" i="46" s="1"/>
  <c r="N27" i="45"/>
  <c r="O27" i="45" s="1"/>
  <c r="M26" i="45"/>
  <c r="L26" i="45"/>
  <c r="K26" i="45"/>
  <c r="J26" i="45"/>
  <c r="I26" i="45"/>
  <c r="H26" i="45"/>
  <c r="G26" i="45"/>
  <c r="F26" i="45"/>
  <c r="E26" i="45"/>
  <c r="D26" i="45"/>
  <c r="N25" i="45"/>
  <c r="O25" i="45" s="1"/>
  <c r="M24" i="45"/>
  <c r="L24" i="45"/>
  <c r="K24" i="45"/>
  <c r="J24" i="45"/>
  <c r="I24" i="45"/>
  <c r="H24" i="45"/>
  <c r="G24" i="45"/>
  <c r="F24" i="45"/>
  <c r="E24" i="45"/>
  <c r="D24" i="45"/>
  <c r="N23" i="45"/>
  <c r="O23" i="45" s="1"/>
  <c r="M22" i="45"/>
  <c r="L22" i="45"/>
  <c r="K22" i="45"/>
  <c r="J22" i="45"/>
  <c r="I22" i="45"/>
  <c r="H22" i="45"/>
  <c r="G22" i="45"/>
  <c r="F22" i="45"/>
  <c r="E22" i="45"/>
  <c r="D22" i="45"/>
  <c r="N22" i="45" s="1"/>
  <c r="O22" i="45" s="1"/>
  <c r="N21" i="45"/>
  <c r="O21" i="45" s="1"/>
  <c r="N20" i="45"/>
  <c r="O20" i="45"/>
  <c r="N19" i="45"/>
  <c r="O19" i="45" s="1"/>
  <c r="M18" i="45"/>
  <c r="L18" i="45"/>
  <c r="K18" i="45"/>
  <c r="J18" i="45"/>
  <c r="I18" i="45"/>
  <c r="H18" i="45"/>
  <c r="G18" i="45"/>
  <c r="F18" i="45"/>
  <c r="E18" i="45"/>
  <c r="D18" i="45"/>
  <c r="N17" i="45"/>
  <c r="O17" i="45"/>
  <c r="N16" i="45"/>
  <c r="O16" i="45"/>
  <c r="N15" i="45"/>
  <c r="O15" i="45"/>
  <c r="N14" i="45"/>
  <c r="O14" i="45" s="1"/>
  <c r="N13" i="45"/>
  <c r="O13" i="45" s="1"/>
  <c r="M12" i="45"/>
  <c r="M28" i="45" s="1"/>
  <c r="L12" i="45"/>
  <c r="K12" i="45"/>
  <c r="J12" i="45"/>
  <c r="I12" i="45"/>
  <c r="H12" i="45"/>
  <c r="G12" i="45"/>
  <c r="F12" i="45"/>
  <c r="E12" i="45"/>
  <c r="D12" i="45"/>
  <c r="N11" i="45"/>
  <c r="O11" i="45" s="1"/>
  <c r="M10" i="45"/>
  <c r="L10" i="45"/>
  <c r="K10" i="45"/>
  <c r="J10" i="45"/>
  <c r="I10" i="45"/>
  <c r="I28" i="45" s="1"/>
  <c r="H10" i="45"/>
  <c r="G10" i="45"/>
  <c r="G28" i="45" s="1"/>
  <c r="F10" i="45"/>
  <c r="E10" i="45"/>
  <c r="D10" i="45"/>
  <c r="N9" i="45"/>
  <c r="O9" i="45" s="1"/>
  <c r="N8" i="45"/>
  <c r="O8" i="45"/>
  <c r="N7" i="45"/>
  <c r="O7" i="45" s="1"/>
  <c r="N6" i="45"/>
  <c r="O6" i="45" s="1"/>
  <c r="M5" i="45"/>
  <c r="L5" i="45"/>
  <c r="K5" i="45"/>
  <c r="K28" i="45" s="1"/>
  <c r="J5" i="45"/>
  <c r="I5" i="45"/>
  <c r="H5" i="45"/>
  <c r="H28" i="45" s="1"/>
  <c r="G5" i="45"/>
  <c r="F5" i="45"/>
  <c r="E5" i="45"/>
  <c r="E28" i="45" s="1"/>
  <c r="D5" i="45"/>
  <c r="D28" i="45" s="1"/>
  <c r="N30" i="44"/>
  <c r="O30" i="44"/>
  <c r="M29" i="44"/>
  <c r="L29" i="44"/>
  <c r="K29" i="44"/>
  <c r="J29" i="44"/>
  <c r="I29" i="44"/>
  <c r="H29" i="44"/>
  <c r="G29" i="44"/>
  <c r="F29" i="44"/>
  <c r="E29" i="44"/>
  <c r="D29" i="44"/>
  <c r="N28" i="44"/>
  <c r="O28" i="44" s="1"/>
  <c r="N27" i="44"/>
  <c r="O27" i="44"/>
  <c r="M26" i="44"/>
  <c r="L26" i="44"/>
  <c r="K26" i="44"/>
  <c r="J26" i="44"/>
  <c r="I26" i="44"/>
  <c r="I31" i="44" s="1"/>
  <c r="H26" i="44"/>
  <c r="G26" i="44"/>
  <c r="N26" i="44" s="1"/>
  <c r="O26" i="44" s="1"/>
  <c r="F26" i="44"/>
  <c r="E26" i="44"/>
  <c r="D26" i="44"/>
  <c r="N25" i="44"/>
  <c r="O25" i="44" s="1"/>
  <c r="M24" i="44"/>
  <c r="L24" i="44"/>
  <c r="K24" i="44"/>
  <c r="J24" i="44"/>
  <c r="I24" i="44"/>
  <c r="H24" i="44"/>
  <c r="G24" i="44"/>
  <c r="F24" i="44"/>
  <c r="E24" i="44"/>
  <c r="D24" i="44"/>
  <c r="N24" i="44" s="1"/>
  <c r="O24" i="44" s="1"/>
  <c r="N23" i="44"/>
  <c r="O23" i="44"/>
  <c r="N22" i="44"/>
  <c r="O22" i="44" s="1"/>
  <c r="N21" i="44"/>
  <c r="O21" i="44" s="1"/>
  <c r="N20" i="44"/>
  <c r="O20" i="44" s="1"/>
  <c r="M19" i="44"/>
  <c r="L19" i="44"/>
  <c r="K19" i="44"/>
  <c r="J19" i="44"/>
  <c r="I19" i="44"/>
  <c r="H19" i="44"/>
  <c r="G19" i="44"/>
  <c r="F19" i="44"/>
  <c r="E19" i="44"/>
  <c r="D19" i="44"/>
  <c r="N18" i="44"/>
  <c r="O18" i="44"/>
  <c r="N17" i="44"/>
  <c r="O17" i="44"/>
  <c r="N16" i="44"/>
  <c r="O16" i="44"/>
  <c r="N15" i="44"/>
  <c r="O15" i="44"/>
  <c r="N14" i="44"/>
  <c r="O14" i="44" s="1"/>
  <c r="N13" i="44"/>
  <c r="O13" i="44" s="1"/>
  <c r="M12" i="44"/>
  <c r="L12" i="44"/>
  <c r="K12" i="44"/>
  <c r="J12" i="44"/>
  <c r="I12" i="44"/>
  <c r="H12" i="44"/>
  <c r="G12" i="44"/>
  <c r="F12" i="44"/>
  <c r="E12" i="44"/>
  <c r="D12" i="44"/>
  <c r="N11" i="44"/>
  <c r="O11" i="44" s="1"/>
  <c r="M10" i="44"/>
  <c r="L10" i="44"/>
  <c r="K10" i="44"/>
  <c r="K31" i="44" s="1"/>
  <c r="J10" i="44"/>
  <c r="J31" i="44" s="1"/>
  <c r="I10" i="44"/>
  <c r="H10" i="44"/>
  <c r="G10" i="44"/>
  <c r="G31" i="44" s="1"/>
  <c r="F10" i="44"/>
  <c r="F31" i="44" s="1"/>
  <c r="E10" i="44"/>
  <c r="D10" i="44"/>
  <c r="N9" i="44"/>
  <c r="O9" i="44" s="1"/>
  <c r="N8" i="44"/>
  <c r="O8" i="44" s="1"/>
  <c r="N7" i="44"/>
  <c r="O7" i="44" s="1"/>
  <c r="N6" i="44"/>
  <c r="O6" i="44"/>
  <c r="M5" i="44"/>
  <c r="M31" i="44" s="1"/>
  <c r="L5" i="44"/>
  <c r="K5" i="44"/>
  <c r="J5" i="44"/>
  <c r="I5" i="44"/>
  <c r="H5" i="44"/>
  <c r="G5" i="44"/>
  <c r="F5" i="44"/>
  <c r="E5" i="44"/>
  <c r="E31" i="44" s="1"/>
  <c r="D5" i="44"/>
  <c r="N29" i="43"/>
  <c r="O29" i="43" s="1"/>
  <c r="N28" i="43"/>
  <c r="O28" i="43"/>
  <c r="M27" i="43"/>
  <c r="L27" i="43"/>
  <c r="K27" i="43"/>
  <c r="J27" i="43"/>
  <c r="I27" i="43"/>
  <c r="H27" i="43"/>
  <c r="G27" i="43"/>
  <c r="F27" i="43"/>
  <c r="E27" i="43"/>
  <c r="D27" i="43"/>
  <c r="N27" i="43" s="1"/>
  <c r="O27" i="43" s="1"/>
  <c r="N26" i="43"/>
  <c r="O26" i="43"/>
  <c r="M25" i="43"/>
  <c r="L25" i="43"/>
  <c r="K25" i="43"/>
  <c r="J25" i="43"/>
  <c r="I25" i="43"/>
  <c r="H25" i="43"/>
  <c r="G25" i="43"/>
  <c r="F25" i="43"/>
  <c r="E25" i="43"/>
  <c r="N25" i="43" s="1"/>
  <c r="O25" i="43" s="1"/>
  <c r="D25" i="43"/>
  <c r="N24" i="43"/>
  <c r="O24" i="43" s="1"/>
  <c r="M23" i="43"/>
  <c r="L23" i="43"/>
  <c r="K23" i="43"/>
  <c r="J23" i="43"/>
  <c r="I23" i="43"/>
  <c r="H23" i="43"/>
  <c r="G23" i="43"/>
  <c r="F23" i="43"/>
  <c r="E23" i="43"/>
  <c r="D23" i="43"/>
  <c r="N23" i="43" s="1"/>
  <c r="O23" i="43" s="1"/>
  <c r="N22" i="43"/>
  <c r="O22" i="43"/>
  <c r="N21" i="43"/>
  <c r="O21" i="43" s="1"/>
  <c r="N20" i="43"/>
  <c r="O20" i="43" s="1"/>
  <c r="N19" i="43"/>
  <c r="O19" i="43"/>
  <c r="M18" i="43"/>
  <c r="L18" i="43"/>
  <c r="K18" i="43"/>
  <c r="J18" i="43"/>
  <c r="I18" i="43"/>
  <c r="H18" i="43"/>
  <c r="G18" i="43"/>
  <c r="F18" i="43"/>
  <c r="E18" i="43"/>
  <c r="D18" i="43"/>
  <c r="N17" i="43"/>
  <c r="O17" i="43"/>
  <c r="N16" i="43"/>
  <c r="O16" i="43"/>
  <c r="N15" i="43"/>
  <c r="O15" i="43"/>
  <c r="N14" i="43"/>
  <c r="O14" i="43" s="1"/>
  <c r="N13" i="43"/>
  <c r="O13" i="43" s="1"/>
  <c r="M12" i="43"/>
  <c r="L12" i="43"/>
  <c r="K12" i="43"/>
  <c r="J12" i="43"/>
  <c r="I12" i="43"/>
  <c r="H12" i="43"/>
  <c r="G12" i="43"/>
  <c r="F12" i="43"/>
  <c r="E12" i="43"/>
  <c r="D12" i="43"/>
  <c r="N11" i="43"/>
  <c r="O11" i="43" s="1"/>
  <c r="M10" i="43"/>
  <c r="L10" i="43"/>
  <c r="K10" i="43"/>
  <c r="J10" i="43"/>
  <c r="I10" i="43"/>
  <c r="H10" i="43"/>
  <c r="G10" i="43"/>
  <c r="N10" i="43" s="1"/>
  <c r="O10" i="43" s="1"/>
  <c r="F10" i="43"/>
  <c r="E10" i="43"/>
  <c r="D10" i="43"/>
  <c r="N9" i="43"/>
  <c r="O9" i="43" s="1"/>
  <c r="N8" i="43"/>
  <c r="O8" i="43" s="1"/>
  <c r="N7" i="43"/>
  <c r="O7" i="43" s="1"/>
  <c r="N6" i="43"/>
  <c r="O6" i="43"/>
  <c r="M5" i="43"/>
  <c r="M30" i="43" s="1"/>
  <c r="L5" i="43"/>
  <c r="K5" i="43"/>
  <c r="J5" i="43"/>
  <c r="I5" i="43"/>
  <c r="H5" i="43"/>
  <c r="G5" i="43"/>
  <c r="G30" i="43" s="1"/>
  <c r="F5" i="43"/>
  <c r="F30" i="43" s="1"/>
  <c r="E5" i="43"/>
  <c r="D5" i="43"/>
  <c r="N30" i="42"/>
  <c r="O30" i="42" s="1"/>
  <c r="N29" i="42"/>
  <c r="O29" i="42"/>
  <c r="M28" i="42"/>
  <c r="L28" i="42"/>
  <c r="K28" i="42"/>
  <c r="J28" i="42"/>
  <c r="I28" i="42"/>
  <c r="H28" i="42"/>
  <c r="G28" i="42"/>
  <c r="F28" i="42"/>
  <c r="E28" i="42"/>
  <c r="D28" i="42"/>
  <c r="N27" i="42"/>
  <c r="O27" i="42"/>
  <c r="N26" i="42"/>
  <c r="O26" i="42"/>
  <c r="M25" i="42"/>
  <c r="L25" i="42"/>
  <c r="K25" i="42"/>
  <c r="N25" i="42" s="1"/>
  <c r="O25" i="42" s="1"/>
  <c r="J25" i="42"/>
  <c r="I25" i="42"/>
  <c r="H25" i="42"/>
  <c r="G25" i="42"/>
  <c r="F25" i="42"/>
  <c r="E25" i="42"/>
  <c r="D25" i="42"/>
  <c r="N24" i="42"/>
  <c r="O24" i="42"/>
  <c r="M23" i="42"/>
  <c r="L23" i="42"/>
  <c r="K23" i="42"/>
  <c r="J23" i="42"/>
  <c r="I23" i="42"/>
  <c r="H23" i="42"/>
  <c r="G23" i="42"/>
  <c r="F23" i="42"/>
  <c r="E23" i="42"/>
  <c r="D23" i="42"/>
  <c r="N23" i="42" s="1"/>
  <c r="O23" i="42" s="1"/>
  <c r="N22" i="42"/>
  <c r="O22" i="42" s="1"/>
  <c r="N21" i="42"/>
  <c r="O21" i="42" s="1"/>
  <c r="N20" i="42"/>
  <c r="O20" i="42" s="1"/>
  <c r="N19" i="42"/>
  <c r="O19" i="42" s="1"/>
  <c r="M18" i="42"/>
  <c r="L18" i="42"/>
  <c r="K18" i="42"/>
  <c r="J18" i="42"/>
  <c r="I18" i="42"/>
  <c r="H18" i="42"/>
  <c r="G18" i="42"/>
  <c r="F18" i="42"/>
  <c r="E18" i="42"/>
  <c r="D18" i="42"/>
  <c r="N17" i="42"/>
  <c r="O17" i="42"/>
  <c r="N16" i="42"/>
  <c r="O16" i="42"/>
  <c r="N15" i="42"/>
  <c r="O15" i="42" s="1"/>
  <c r="N14" i="42"/>
  <c r="O14" i="42"/>
  <c r="N13" i="42"/>
  <c r="O13" i="42" s="1"/>
  <c r="M12" i="42"/>
  <c r="L12" i="42"/>
  <c r="K12" i="42"/>
  <c r="J12" i="42"/>
  <c r="I12" i="42"/>
  <c r="H12" i="42"/>
  <c r="G12" i="42"/>
  <c r="F12" i="42"/>
  <c r="E12" i="42"/>
  <c r="D12" i="42"/>
  <c r="N12" i="42" s="1"/>
  <c r="O12" i="42" s="1"/>
  <c r="N11" i="42"/>
  <c r="O11" i="42" s="1"/>
  <c r="M10" i="42"/>
  <c r="L10" i="42"/>
  <c r="L31" i="42" s="1"/>
  <c r="K10" i="42"/>
  <c r="J10" i="42"/>
  <c r="I10" i="42"/>
  <c r="H10" i="42"/>
  <c r="G10" i="42"/>
  <c r="F10" i="42"/>
  <c r="E10" i="42"/>
  <c r="D10" i="42"/>
  <c r="N9" i="42"/>
  <c r="O9" i="42" s="1"/>
  <c r="N8" i="42"/>
  <c r="O8" i="42" s="1"/>
  <c r="N7" i="42"/>
  <c r="O7" i="42"/>
  <c r="N6" i="42"/>
  <c r="O6" i="42" s="1"/>
  <c r="M5" i="42"/>
  <c r="L5" i="42"/>
  <c r="K5" i="42"/>
  <c r="J5" i="42"/>
  <c r="I5" i="42"/>
  <c r="H5" i="42"/>
  <c r="G5" i="42"/>
  <c r="G31" i="42" s="1"/>
  <c r="F5" i="42"/>
  <c r="F31" i="42" s="1"/>
  <c r="E5" i="42"/>
  <c r="D5" i="42"/>
  <c r="N28" i="41"/>
  <c r="O28" i="41"/>
  <c r="M27" i="41"/>
  <c r="L27" i="41"/>
  <c r="K27" i="41"/>
  <c r="J27" i="41"/>
  <c r="I27" i="41"/>
  <c r="H27" i="41"/>
  <c r="G27" i="41"/>
  <c r="F27" i="41"/>
  <c r="E27" i="41"/>
  <c r="D27" i="41"/>
  <c r="N26" i="41"/>
  <c r="O26" i="41"/>
  <c r="N25" i="41"/>
  <c r="O25" i="41"/>
  <c r="M24" i="41"/>
  <c r="L24" i="41"/>
  <c r="K24" i="41"/>
  <c r="J24" i="41"/>
  <c r="I24" i="41"/>
  <c r="H24" i="41"/>
  <c r="G24" i="41"/>
  <c r="F24" i="41"/>
  <c r="E24" i="41"/>
  <c r="D24" i="41"/>
  <c r="N23" i="41"/>
  <c r="O23" i="41"/>
  <c r="M22" i="41"/>
  <c r="L22" i="41"/>
  <c r="K22" i="41"/>
  <c r="J22" i="41"/>
  <c r="I22" i="41"/>
  <c r="H22" i="41"/>
  <c r="G22" i="41"/>
  <c r="F22" i="41"/>
  <c r="E22" i="41"/>
  <c r="D22" i="41"/>
  <c r="N21" i="41"/>
  <c r="O21" i="41" s="1"/>
  <c r="N20" i="41"/>
  <c r="O20" i="41"/>
  <c r="N19" i="41"/>
  <c r="O19" i="41" s="1"/>
  <c r="N18" i="41"/>
  <c r="O18" i="41" s="1"/>
  <c r="M17" i="41"/>
  <c r="L17" i="41"/>
  <c r="K17" i="41"/>
  <c r="J17" i="41"/>
  <c r="I17" i="41"/>
  <c r="H17" i="41"/>
  <c r="G17" i="41"/>
  <c r="F17" i="41"/>
  <c r="E17" i="41"/>
  <c r="D17" i="41"/>
  <c r="N17" i="41" s="1"/>
  <c r="O17" i="41" s="1"/>
  <c r="N16" i="41"/>
  <c r="O16" i="41" s="1"/>
  <c r="N15" i="41"/>
  <c r="O15" i="41"/>
  <c r="N14" i="41"/>
  <c r="O14" i="41"/>
  <c r="N13" i="41"/>
  <c r="O13" i="41"/>
  <c r="M12" i="41"/>
  <c r="L12" i="41"/>
  <c r="K12" i="41"/>
  <c r="J12" i="41"/>
  <c r="I12" i="41"/>
  <c r="H12" i="41"/>
  <c r="G12" i="41"/>
  <c r="F12" i="41"/>
  <c r="E12" i="41"/>
  <c r="D12" i="41"/>
  <c r="N11" i="41"/>
  <c r="O11" i="41"/>
  <c r="M10" i="41"/>
  <c r="L10" i="41"/>
  <c r="K10" i="41"/>
  <c r="J10" i="41"/>
  <c r="I10" i="41"/>
  <c r="H10" i="41"/>
  <c r="G10" i="41"/>
  <c r="F10" i="41"/>
  <c r="E10" i="41"/>
  <c r="D10" i="41"/>
  <c r="N9" i="41"/>
  <c r="O9" i="41"/>
  <c r="N8" i="41"/>
  <c r="O8" i="41" s="1"/>
  <c r="N7" i="41"/>
  <c r="O7" i="41" s="1"/>
  <c r="N6" i="41"/>
  <c r="O6" i="41" s="1"/>
  <c r="M5" i="41"/>
  <c r="L5" i="41"/>
  <c r="K5" i="41"/>
  <c r="J5" i="41"/>
  <c r="I5" i="41"/>
  <c r="I29" i="41" s="1"/>
  <c r="H5" i="41"/>
  <c r="H29" i="41" s="1"/>
  <c r="G5" i="41"/>
  <c r="G29" i="41" s="1"/>
  <c r="F5" i="41"/>
  <c r="F29" i="41" s="1"/>
  <c r="E5" i="41"/>
  <c r="E29" i="41" s="1"/>
  <c r="D5" i="41"/>
  <c r="D29" i="41" s="1"/>
  <c r="N28" i="40"/>
  <c r="O28" i="40" s="1"/>
  <c r="M27" i="40"/>
  <c r="L27" i="40"/>
  <c r="K27" i="40"/>
  <c r="J27" i="40"/>
  <c r="I27" i="40"/>
  <c r="H27" i="40"/>
  <c r="G27" i="40"/>
  <c r="F27" i="40"/>
  <c r="E27" i="40"/>
  <c r="D27" i="40"/>
  <c r="N26" i="40"/>
  <c r="O26" i="40" s="1"/>
  <c r="N25" i="40"/>
  <c r="O25" i="40"/>
  <c r="M24" i="40"/>
  <c r="L24" i="40"/>
  <c r="K24" i="40"/>
  <c r="J24" i="40"/>
  <c r="I24" i="40"/>
  <c r="H24" i="40"/>
  <c r="N24" i="40" s="1"/>
  <c r="O24" i="40" s="1"/>
  <c r="G24" i="40"/>
  <c r="F24" i="40"/>
  <c r="E24" i="40"/>
  <c r="D24" i="40"/>
  <c r="N23" i="40"/>
  <c r="O23" i="40"/>
  <c r="M22" i="40"/>
  <c r="L22" i="40"/>
  <c r="K22" i="40"/>
  <c r="J22" i="40"/>
  <c r="I22" i="40"/>
  <c r="H22" i="40"/>
  <c r="G22" i="40"/>
  <c r="F22" i="40"/>
  <c r="E22" i="40"/>
  <c r="D22" i="40"/>
  <c r="N21" i="40"/>
  <c r="O21" i="40"/>
  <c r="N20" i="40"/>
  <c r="O20" i="40"/>
  <c r="N19" i="40"/>
  <c r="O19" i="40"/>
  <c r="N18" i="40"/>
  <c r="O18" i="40"/>
  <c r="M17" i="40"/>
  <c r="L17" i="40"/>
  <c r="K17" i="40"/>
  <c r="J17" i="40"/>
  <c r="I17" i="40"/>
  <c r="H17" i="40"/>
  <c r="G17" i="40"/>
  <c r="F17" i="40"/>
  <c r="E17" i="40"/>
  <c r="D17" i="40"/>
  <c r="N17" i="40" s="1"/>
  <c r="O17" i="40" s="1"/>
  <c r="N16" i="40"/>
  <c r="O16" i="40"/>
  <c r="N15" i="40"/>
  <c r="O15" i="40" s="1"/>
  <c r="N14" i="40"/>
  <c r="O14" i="40" s="1"/>
  <c r="N13" i="40"/>
  <c r="O13" i="40"/>
  <c r="M12" i="40"/>
  <c r="L12" i="40"/>
  <c r="K12" i="40"/>
  <c r="J12" i="40"/>
  <c r="I12" i="40"/>
  <c r="H12" i="40"/>
  <c r="G12" i="40"/>
  <c r="F12" i="40"/>
  <c r="E12" i="40"/>
  <c r="D12" i="40"/>
  <c r="N11" i="40"/>
  <c r="O11" i="40"/>
  <c r="M10" i="40"/>
  <c r="L10" i="40"/>
  <c r="L29" i="40" s="1"/>
  <c r="K10" i="40"/>
  <c r="J10" i="40"/>
  <c r="I10" i="40"/>
  <c r="H10" i="40"/>
  <c r="G10" i="40"/>
  <c r="F10" i="40"/>
  <c r="E10" i="40"/>
  <c r="D10" i="40"/>
  <c r="N9" i="40"/>
  <c r="O9" i="40"/>
  <c r="N8" i="40"/>
  <c r="O8" i="40"/>
  <c r="N7" i="40"/>
  <c r="O7" i="40" s="1"/>
  <c r="N6" i="40"/>
  <c r="O6" i="40"/>
  <c r="M5" i="40"/>
  <c r="L5" i="40"/>
  <c r="K5" i="40"/>
  <c r="J5" i="40"/>
  <c r="J29" i="40" s="1"/>
  <c r="I5" i="40"/>
  <c r="I29" i="40" s="1"/>
  <c r="H5" i="40"/>
  <c r="G5" i="40"/>
  <c r="F5" i="40"/>
  <c r="E5" i="40"/>
  <c r="E29" i="40" s="1"/>
  <c r="D5" i="40"/>
  <c r="N5" i="40" s="1"/>
  <c r="O5" i="40" s="1"/>
  <c r="N28" i="39"/>
  <c r="O28" i="39"/>
  <c r="M27" i="39"/>
  <c r="L27" i="39"/>
  <c r="K27" i="39"/>
  <c r="J27" i="39"/>
  <c r="I27" i="39"/>
  <c r="H27" i="39"/>
  <c r="G27" i="39"/>
  <c r="F27" i="39"/>
  <c r="E27" i="39"/>
  <c r="D27" i="39"/>
  <c r="N26" i="39"/>
  <c r="O26" i="39" s="1"/>
  <c r="N25" i="39"/>
  <c r="O25" i="39" s="1"/>
  <c r="M24" i="39"/>
  <c r="L24" i="39"/>
  <c r="K24" i="39"/>
  <c r="J24" i="39"/>
  <c r="I24" i="39"/>
  <c r="H24" i="39"/>
  <c r="G24" i="39"/>
  <c r="F24" i="39"/>
  <c r="E24" i="39"/>
  <c r="D24" i="39"/>
  <c r="N23" i="39"/>
  <c r="O23" i="39"/>
  <c r="M22" i="39"/>
  <c r="L22" i="39"/>
  <c r="K22" i="39"/>
  <c r="J22" i="39"/>
  <c r="I22" i="39"/>
  <c r="H22" i="39"/>
  <c r="G22" i="39"/>
  <c r="F22" i="39"/>
  <c r="E22" i="39"/>
  <c r="D22" i="39"/>
  <c r="N22" i="39" s="1"/>
  <c r="O22" i="39" s="1"/>
  <c r="N21" i="39"/>
  <c r="O21" i="39"/>
  <c r="N20" i="39"/>
  <c r="O20" i="39"/>
  <c r="N19" i="39"/>
  <c r="O19" i="39"/>
  <c r="N18" i="39"/>
  <c r="O18" i="39" s="1"/>
  <c r="M17" i="39"/>
  <c r="M29" i="39" s="1"/>
  <c r="L17" i="39"/>
  <c r="K17" i="39"/>
  <c r="J17" i="39"/>
  <c r="I17" i="39"/>
  <c r="H17" i="39"/>
  <c r="G17" i="39"/>
  <c r="F17" i="39"/>
  <c r="E17" i="39"/>
  <c r="D17" i="39"/>
  <c r="N17" i="39" s="1"/>
  <c r="O17" i="39" s="1"/>
  <c r="N16" i="39"/>
  <c r="O16" i="39" s="1"/>
  <c r="N15" i="39"/>
  <c r="O15" i="39"/>
  <c r="N14" i="39"/>
  <c r="O14" i="39"/>
  <c r="N13" i="39"/>
  <c r="O13" i="39"/>
  <c r="M12" i="39"/>
  <c r="L12" i="39"/>
  <c r="K12" i="39"/>
  <c r="J12" i="39"/>
  <c r="I12" i="39"/>
  <c r="H12" i="39"/>
  <c r="G12" i="39"/>
  <c r="F12" i="39"/>
  <c r="E12" i="39"/>
  <c r="D12" i="39"/>
  <c r="N11" i="39"/>
  <c r="O11" i="39" s="1"/>
  <c r="M10" i="39"/>
  <c r="L10" i="39"/>
  <c r="K10" i="39"/>
  <c r="J10" i="39"/>
  <c r="I10" i="39"/>
  <c r="I29" i="39" s="1"/>
  <c r="H10" i="39"/>
  <c r="G10" i="39"/>
  <c r="F10" i="39"/>
  <c r="E10" i="39"/>
  <c r="D10" i="39"/>
  <c r="N9" i="39"/>
  <c r="O9" i="39" s="1"/>
  <c r="N8" i="39"/>
  <c r="O8" i="39"/>
  <c r="N7" i="39"/>
  <c r="O7" i="39" s="1"/>
  <c r="N6" i="39"/>
  <c r="O6" i="39" s="1"/>
  <c r="M5" i="39"/>
  <c r="L5" i="39"/>
  <c r="K5" i="39"/>
  <c r="J5" i="39"/>
  <c r="I5" i="39"/>
  <c r="H5" i="39"/>
  <c r="G5" i="39"/>
  <c r="F5" i="39"/>
  <c r="E5" i="39"/>
  <c r="D5" i="39"/>
  <c r="N25" i="38"/>
  <c r="O25" i="38"/>
  <c r="N24" i="38"/>
  <c r="O24" i="38"/>
  <c r="N23" i="38"/>
  <c r="O23" i="38"/>
  <c r="M22" i="38"/>
  <c r="L22" i="38"/>
  <c r="K22" i="38"/>
  <c r="J22" i="38"/>
  <c r="I22" i="38"/>
  <c r="H22" i="38"/>
  <c r="G22" i="38"/>
  <c r="F22" i="38"/>
  <c r="N22" i="38" s="1"/>
  <c r="O22" i="38" s="1"/>
  <c r="E22" i="38"/>
  <c r="D22" i="38"/>
  <c r="N21" i="38"/>
  <c r="O21" i="38"/>
  <c r="M20" i="38"/>
  <c r="L20" i="38"/>
  <c r="K20" i="38"/>
  <c r="J20" i="38"/>
  <c r="I20" i="38"/>
  <c r="H20" i="38"/>
  <c r="G20" i="38"/>
  <c r="F20" i="38"/>
  <c r="E20" i="38"/>
  <c r="D20" i="38"/>
  <c r="N19" i="38"/>
  <c r="O19" i="38" s="1"/>
  <c r="N18" i="38"/>
  <c r="O18" i="38" s="1"/>
  <c r="M17" i="38"/>
  <c r="L17" i="38"/>
  <c r="K17" i="38"/>
  <c r="J17" i="38"/>
  <c r="I17" i="38"/>
  <c r="H17" i="38"/>
  <c r="G17" i="38"/>
  <c r="F17" i="38"/>
  <c r="E17" i="38"/>
  <c r="D17" i="38"/>
  <c r="N17" i="38" s="1"/>
  <c r="O17" i="38" s="1"/>
  <c r="N16" i="38"/>
  <c r="O16" i="38" s="1"/>
  <c r="N15" i="38"/>
  <c r="O15" i="38" s="1"/>
  <c r="N14" i="38"/>
  <c r="O14" i="38" s="1"/>
  <c r="N13" i="38"/>
  <c r="O13" i="38"/>
  <c r="M12" i="38"/>
  <c r="L12" i="38"/>
  <c r="K12" i="38"/>
  <c r="J12" i="38"/>
  <c r="I12" i="38"/>
  <c r="H12" i="38"/>
  <c r="G12" i="38"/>
  <c r="F12" i="38"/>
  <c r="E12" i="38"/>
  <c r="D12" i="38"/>
  <c r="N11" i="38"/>
  <c r="O11" i="38"/>
  <c r="N10" i="38"/>
  <c r="O10" i="38" s="1"/>
  <c r="M9" i="38"/>
  <c r="L9" i="38"/>
  <c r="K9" i="38"/>
  <c r="J9" i="38"/>
  <c r="I9" i="38"/>
  <c r="H9" i="38"/>
  <c r="G9" i="38"/>
  <c r="F9" i="38"/>
  <c r="E9" i="38"/>
  <c r="D9" i="38"/>
  <c r="N8" i="38"/>
  <c r="O8" i="38" s="1"/>
  <c r="N7" i="38"/>
  <c r="O7" i="38"/>
  <c r="N6" i="38"/>
  <c r="O6" i="38"/>
  <c r="M5" i="38"/>
  <c r="L5" i="38"/>
  <c r="K5" i="38"/>
  <c r="J5" i="38"/>
  <c r="I5" i="38"/>
  <c r="H5" i="38"/>
  <c r="G5" i="38"/>
  <c r="G26" i="38" s="1"/>
  <c r="F5" i="38"/>
  <c r="E5" i="38"/>
  <c r="D5" i="38"/>
  <c r="N29" i="37"/>
  <c r="O29" i="37" s="1"/>
  <c r="M28" i="37"/>
  <c r="L28" i="37"/>
  <c r="K28" i="37"/>
  <c r="J28" i="37"/>
  <c r="I28" i="37"/>
  <c r="H28" i="37"/>
  <c r="G28" i="37"/>
  <c r="F28" i="37"/>
  <c r="E28" i="37"/>
  <c r="D28" i="37"/>
  <c r="N28" i="37"/>
  <c r="O28" i="37" s="1"/>
  <c r="N27" i="37"/>
  <c r="O27" i="37" s="1"/>
  <c r="N26" i="37"/>
  <c r="O26" i="37" s="1"/>
  <c r="M25" i="37"/>
  <c r="L25" i="37"/>
  <c r="K25" i="37"/>
  <c r="J25" i="37"/>
  <c r="I25" i="37"/>
  <c r="H25" i="37"/>
  <c r="G25" i="37"/>
  <c r="F25" i="37"/>
  <c r="E25" i="37"/>
  <c r="D25" i="37"/>
  <c r="N24" i="37"/>
  <c r="O24" i="37" s="1"/>
  <c r="M23" i="37"/>
  <c r="L23" i="37"/>
  <c r="K23" i="37"/>
  <c r="J23" i="37"/>
  <c r="I23" i="37"/>
  <c r="H23" i="37"/>
  <c r="G23" i="37"/>
  <c r="F23" i="37"/>
  <c r="E23" i="37"/>
  <c r="D23" i="37"/>
  <c r="N22" i="37"/>
  <c r="O22" i="37" s="1"/>
  <c r="N21" i="37"/>
  <c r="O21" i="37" s="1"/>
  <c r="N20" i="37"/>
  <c r="O20" i="37" s="1"/>
  <c r="N19" i="37"/>
  <c r="O19" i="37"/>
  <c r="M18" i="37"/>
  <c r="L18" i="37"/>
  <c r="K18" i="37"/>
  <c r="J18" i="37"/>
  <c r="I18" i="37"/>
  <c r="H18" i="37"/>
  <c r="G18" i="37"/>
  <c r="F18" i="37"/>
  <c r="E18" i="37"/>
  <c r="D18" i="37"/>
  <c r="N18" i="37" s="1"/>
  <c r="O18" i="37" s="1"/>
  <c r="N17" i="37"/>
  <c r="O17" i="37"/>
  <c r="N16" i="37"/>
  <c r="O16" i="37" s="1"/>
  <c r="N15" i="37"/>
  <c r="O15" i="37" s="1"/>
  <c r="N14" i="37"/>
  <c r="O14" i="37" s="1"/>
  <c r="N13" i="37"/>
  <c r="O13" i="37" s="1"/>
  <c r="M12" i="37"/>
  <c r="L12" i="37"/>
  <c r="K12" i="37"/>
  <c r="J12" i="37"/>
  <c r="I12" i="37"/>
  <c r="H12" i="37"/>
  <c r="G12" i="37"/>
  <c r="F12" i="37"/>
  <c r="E12" i="37"/>
  <c r="D12" i="37"/>
  <c r="N11" i="37"/>
  <c r="O11" i="37" s="1"/>
  <c r="M10" i="37"/>
  <c r="L10" i="37"/>
  <c r="K10" i="37"/>
  <c r="J10" i="37"/>
  <c r="J30" i="37" s="1"/>
  <c r="I10" i="37"/>
  <c r="H10" i="37"/>
  <c r="G10" i="37"/>
  <c r="F10" i="37"/>
  <c r="E10" i="37"/>
  <c r="E30" i="37" s="1"/>
  <c r="D10" i="37"/>
  <c r="N9" i="37"/>
  <c r="O9" i="37"/>
  <c r="N8" i="37"/>
  <c r="O8" i="37" s="1"/>
  <c r="N7" i="37"/>
  <c r="O7" i="37" s="1"/>
  <c r="N6" i="37"/>
  <c r="O6" i="37" s="1"/>
  <c r="M5" i="37"/>
  <c r="L5" i="37"/>
  <c r="K5" i="37"/>
  <c r="J5" i="37"/>
  <c r="I5" i="37"/>
  <c r="H5" i="37"/>
  <c r="G5" i="37"/>
  <c r="F5" i="37"/>
  <c r="E5" i="37"/>
  <c r="D5" i="37"/>
  <c r="N5" i="37" s="1"/>
  <c r="O5" i="37" s="1"/>
  <c r="N29" i="36"/>
  <c r="O29" i="36" s="1"/>
  <c r="M28" i="36"/>
  <c r="L28" i="36"/>
  <c r="K28" i="36"/>
  <c r="J28" i="36"/>
  <c r="I28" i="36"/>
  <c r="H28" i="36"/>
  <c r="G28" i="36"/>
  <c r="F28" i="36"/>
  <c r="E28" i="36"/>
  <c r="D28" i="36"/>
  <c r="N27" i="36"/>
  <c r="O27" i="36" s="1"/>
  <c r="N26" i="36"/>
  <c r="O26" i="36" s="1"/>
  <c r="N25" i="36"/>
  <c r="O25" i="36" s="1"/>
  <c r="N24" i="36"/>
  <c r="O24" i="36" s="1"/>
  <c r="M23" i="36"/>
  <c r="L23" i="36"/>
  <c r="K23" i="36"/>
  <c r="J23" i="36"/>
  <c r="I23" i="36"/>
  <c r="H23" i="36"/>
  <c r="G23" i="36"/>
  <c r="F23" i="36"/>
  <c r="E23" i="36"/>
  <c r="D23" i="36"/>
  <c r="N22" i="36"/>
  <c r="O22" i="36" s="1"/>
  <c r="M21" i="36"/>
  <c r="L21" i="36"/>
  <c r="K21" i="36"/>
  <c r="J21" i="36"/>
  <c r="I21" i="36"/>
  <c r="H21" i="36"/>
  <c r="G21" i="36"/>
  <c r="F21" i="36"/>
  <c r="E21" i="36"/>
  <c r="D21" i="36"/>
  <c r="N21" i="36" s="1"/>
  <c r="O21" i="36" s="1"/>
  <c r="N20" i="36"/>
  <c r="O20" i="36" s="1"/>
  <c r="N19" i="36"/>
  <c r="O19" i="36" s="1"/>
  <c r="N18" i="36"/>
  <c r="O18" i="36"/>
  <c r="N17" i="36"/>
  <c r="O17" i="36" s="1"/>
  <c r="M16" i="36"/>
  <c r="L16" i="36"/>
  <c r="K16" i="36"/>
  <c r="J16" i="36"/>
  <c r="I16" i="36"/>
  <c r="H16" i="36"/>
  <c r="G16" i="36"/>
  <c r="F16" i="36"/>
  <c r="E16" i="36"/>
  <c r="D16" i="36"/>
  <c r="N15" i="36"/>
  <c r="O15" i="36" s="1"/>
  <c r="N14" i="36"/>
  <c r="O14" i="36" s="1"/>
  <c r="N13" i="36"/>
  <c r="O13" i="36"/>
  <c r="M12" i="36"/>
  <c r="L12" i="36"/>
  <c r="K12" i="36"/>
  <c r="K30" i="36" s="1"/>
  <c r="J12" i="36"/>
  <c r="I12" i="36"/>
  <c r="H12" i="36"/>
  <c r="G12" i="36"/>
  <c r="F12" i="36"/>
  <c r="E12" i="36"/>
  <c r="D12" i="36"/>
  <c r="N11" i="36"/>
  <c r="O11" i="36" s="1"/>
  <c r="M10" i="36"/>
  <c r="L10" i="36"/>
  <c r="K10" i="36"/>
  <c r="J10" i="36"/>
  <c r="I10" i="36"/>
  <c r="H10" i="36"/>
  <c r="G10" i="36"/>
  <c r="F10" i="36"/>
  <c r="E10" i="36"/>
  <c r="D10" i="36"/>
  <c r="N10" i="36" s="1"/>
  <c r="O10" i="36" s="1"/>
  <c r="N9" i="36"/>
  <c r="O9" i="36"/>
  <c r="N8" i="36"/>
  <c r="O8" i="36" s="1"/>
  <c r="N7" i="36"/>
  <c r="O7" i="36" s="1"/>
  <c r="N6" i="36"/>
  <c r="O6" i="36" s="1"/>
  <c r="M5" i="36"/>
  <c r="L5" i="36"/>
  <c r="K5" i="36"/>
  <c r="J5" i="36"/>
  <c r="I5" i="36"/>
  <c r="H5" i="36"/>
  <c r="G5" i="36"/>
  <c r="G30" i="36" s="1"/>
  <c r="F5" i="36"/>
  <c r="E5" i="36"/>
  <c r="E30" i="36" s="1"/>
  <c r="D5" i="36"/>
  <c r="D30" i="36" s="1"/>
  <c r="N28" i="35"/>
  <c r="O28" i="35" s="1"/>
  <c r="N27" i="35"/>
  <c r="O27" i="35" s="1"/>
  <c r="N26" i="35"/>
  <c r="O26" i="35"/>
  <c r="N25" i="35"/>
  <c r="O25" i="35" s="1"/>
  <c r="M24" i="35"/>
  <c r="L24" i="35"/>
  <c r="K24" i="35"/>
  <c r="J24" i="35"/>
  <c r="I24" i="35"/>
  <c r="H24" i="35"/>
  <c r="G24" i="35"/>
  <c r="F24" i="35"/>
  <c r="E24" i="35"/>
  <c r="D24" i="35"/>
  <c r="N24" i="35" s="1"/>
  <c r="O24" i="35" s="1"/>
  <c r="N23" i="35"/>
  <c r="O23" i="35" s="1"/>
  <c r="M22" i="35"/>
  <c r="L22" i="35"/>
  <c r="K22" i="35"/>
  <c r="J22" i="35"/>
  <c r="I22" i="35"/>
  <c r="H22" i="35"/>
  <c r="G22" i="35"/>
  <c r="F22" i="35"/>
  <c r="E22" i="35"/>
  <c r="N22" i="35" s="1"/>
  <c r="O22" i="35" s="1"/>
  <c r="D22" i="35"/>
  <c r="N21" i="35"/>
  <c r="O21" i="35" s="1"/>
  <c r="N20" i="35"/>
  <c r="O20" i="35" s="1"/>
  <c r="M19" i="35"/>
  <c r="L19" i="35"/>
  <c r="K19" i="35"/>
  <c r="J19" i="35"/>
  <c r="I19" i="35"/>
  <c r="H19" i="35"/>
  <c r="G19" i="35"/>
  <c r="F19" i="35"/>
  <c r="E19" i="35"/>
  <c r="D19" i="35"/>
  <c r="N19" i="35" s="1"/>
  <c r="O19" i="35" s="1"/>
  <c r="N18" i="35"/>
  <c r="O18" i="35" s="1"/>
  <c r="N17" i="35"/>
  <c r="O17" i="35"/>
  <c r="N16" i="35"/>
  <c r="O16" i="35" s="1"/>
  <c r="N15" i="35"/>
  <c r="O15" i="35" s="1"/>
  <c r="N14" i="35"/>
  <c r="O14" i="35" s="1"/>
  <c r="N13" i="35"/>
  <c r="O13" i="35" s="1"/>
  <c r="M12" i="35"/>
  <c r="L12" i="35"/>
  <c r="K12" i="35"/>
  <c r="J12" i="35"/>
  <c r="I12" i="35"/>
  <c r="H12" i="35"/>
  <c r="G12" i="35"/>
  <c r="F12" i="35"/>
  <c r="E12" i="35"/>
  <c r="D12" i="35"/>
  <c r="N12" i="35" s="1"/>
  <c r="O12" i="35" s="1"/>
  <c r="N11" i="35"/>
  <c r="O11" i="35"/>
  <c r="M10" i="35"/>
  <c r="L10" i="35"/>
  <c r="K10" i="35"/>
  <c r="J10" i="35"/>
  <c r="I10" i="35"/>
  <c r="H10" i="35"/>
  <c r="G10" i="35"/>
  <c r="F10" i="35"/>
  <c r="N10" i="35" s="1"/>
  <c r="O10" i="35" s="1"/>
  <c r="E10" i="35"/>
  <c r="D10" i="35"/>
  <c r="N9" i="35"/>
  <c r="O9" i="35" s="1"/>
  <c r="N8" i="35"/>
  <c r="O8" i="35" s="1"/>
  <c r="N7" i="35"/>
  <c r="O7" i="35" s="1"/>
  <c r="N6" i="35"/>
  <c r="O6" i="35" s="1"/>
  <c r="M5" i="35"/>
  <c r="L5" i="35"/>
  <c r="K5" i="35"/>
  <c r="J5" i="35"/>
  <c r="I5" i="35"/>
  <c r="H5" i="35"/>
  <c r="G5" i="35"/>
  <c r="F5" i="35"/>
  <c r="E5" i="35"/>
  <c r="D5" i="35"/>
  <c r="N5" i="35" s="1"/>
  <c r="O5" i="35" s="1"/>
  <c r="N27" i="34"/>
  <c r="O27" i="34" s="1"/>
  <c r="N26" i="34"/>
  <c r="O26" i="34" s="1"/>
  <c r="N25" i="34"/>
  <c r="O25" i="34" s="1"/>
  <c r="M24" i="34"/>
  <c r="L24" i="34"/>
  <c r="K24" i="34"/>
  <c r="J24" i="34"/>
  <c r="I24" i="34"/>
  <c r="H24" i="34"/>
  <c r="G24" i="34"/>
  <c r="F24" i="34"/>
  <c r="E24" i="34"/>
  <c r="D24" i="34"/>
  <c r="N24" i="34" s="1"/>
  <c r="O24" i="34" s="1"/>
  <c r="N23" i="34"/>
  <c r="O23" i="34"/>
  <c r="M22" i="34"/>
  <c r="M28" i="34" s="1"/>
  <c r="L22" i="34"/>
  <c r="K22" i="34"/>
  <c r="J22" i="34"/>
  <c r="I22" i="34"/>
  <c r="H22" i="34"/>
  <c r="G22" i="34"/>
  <c r="F22" i="34"/>
  <c r="E22" i="34"/>
  <c r="D22" i="34"/>
  <c r="N21" i="34"/>
  <c r="O21" i="34"/>
  <c r="N20" i="34"/>
  <c r="O20" i="34" s="1"/>
  <c r="M19" i="34"/>
  <c r="L19" i="34"/>
  <c r="K19" i="34"/>
  <c r="J19" i="34"/>
  <c r="I19" i="34"/>
  <c r="H19" i="34"/>
  <c r="G19" i="34"/>
  <c r="F19" i="34"/>
  <c r="E19" i="34"/>
  <c r="D19" i="34"/>
  <c r="D28" i="34" s="1"/>
  <c r="N18" i="34"/>
  <c r="O18" i="34" s="1"/>
  <c r="N17" i="34"/>
  <c r="O17" i="34" s="1"/>
  <c r="N16" i="34"/>
  <c r="O16" i="34" s="1"/>
  <c r="N15" i="34"/>
  <c r="O15" i="34" s="1"/>
  <c r="N14" i="34"/>
  <c r="O14" i="34" s="1"/>
  <c r="N13" i="34"/>
  <c r="O13" i="34" s="1"/>
  <c r="M12" i="34"/>
  <c r="L12" i="34"/>
  <c r="K12" i="34"/>
  <c r="J12" i="34"/>
  <c r="I12" i="34"/>
  <c r="H12" i="34"/>
  <c r="G12" i="34"/>
  <c r="F12" i="34"/>
  <c r="E12" i="34"/>
  <c r="D12" i="34"/>
  <c r="N11" i="34"/>
  <c r="O11" i="34" s="1"/>
  <c r="N10" i="34"/>
  <c r="O10" i="34" s="1"/>
  <c r="M9" i="34"/>
  <c r="L9" i="34"/>
  <c r="K9" i="34"/>
  <c r="J9" i="34"/>
  <c r="I9" i="34"/>
  <c r="H9" i="34"/>
  <c r="G9" i="34"/>
  <c r="F9" i="34"/>
  <c r="E9" i="34"/>
  <c r="D9" i="34"/>
  <c r="N8" i="34"/>
  <c r="O8" i="34" s="1"/>
  <c r="N7" i="34"/>
  <c r="O7" i="34" s="1"/>
  <c r="N6" i="34"/>
  <c r="O6" i="34" s="1"/>
  <c r="M5" i="34"/>
  <c r="L5" i="34"/>
  <c r="K5" i="34"/>
  <c r="J5" i="34"/>
  <c r="J28" i="34" s="1"/>
  <c r="I5" i="34"/>
  <c r="I28" i="34" s="1"/>
  <c r="H5" i="34"/>
  <c r="G5" i="34"/>
  <c r="F5" i="34"/>
  <c r="E5" i="34"/>
  <c r="D5" i="34"/>
  <c r="N20" i="33"/>
  <c r="O20" i="33" s="1"/>
  <c r="N21" i="33"/>
  <c r="O21" i="33" s="1"/>
  <c r="N13" i="33"/>
  <c r="O13" i="33" s="1"/>
  <c r="N14" i="33"/>
  <c r="O14" i="33" s="1"/>
  <c r="N15" i="33"/>
  <c r="O15" i="33" s="1"/>
  <c r="N16" i="33"/>
  <c r="O16" i="33" s="1"/>
  <c r="N17" i="33"/>
  <c r="O17" i="33"/>
  <c r="N18" i="33"/>
  <c r="O18" i="33" s="1"/>
  <c r="E19" i="33"/>
  <c r="F19" i="33"/>
  <c r="G19" i="33"/>
  <c r="N19" i="33" s="1"/>
  <c r="O19" i="33" s="1"/>
  <c r="H19" i="33"/>
  <c r="I19" i="33"/>
  <c r="J19" i="33"/>
  <c r="K19" i="33"/>
  <c r="L19" i="33"/>
  <c r="M19" i="33"/>
  <c r="D19" i="33"/>
  <c r="E12" i="33"/>
  <c r="F12" i="33"/>
  <c r="G12" i="33"/>
  <c r="H12" i="33"/>
  <c r="I12" i="33"/>
  <c r="J12" i="33"/>
  <c r="K12" i="33"/>
  <c r="L12" i="33"/>
  <c r="M12" i="33"/>
  <c r="D12" i="33"/>
  <c r="E9" i="33"/>
  <c r="F9" i="33"/>
  <c r="G9" i="33"/>
  <c r="G30" i="33" s="1"/>
  <c r="H9" i="33"/>
  <c r="I9" i="33"/>
  <c r="J9" i="33"/>
  <c r="K9" i="33"/>
  <c r="L9" i="33"/>
  <c r="M9" i="33"/>
  <c r="D9" i="33"/>
  <c r="E5" i="33"/>
  <c r="F5" i="33"/>
  <c r="G5" i="33"/>
  <c r="H5" i="33"/>
  <c r="I5" i="33"/>
  <c r="J5" i="33"/>
  <c r="K5" i="33"/>
  <c r="L5" i="33"/>
  <c r="M5" i="33"/>
  <c r="M30" i="33" s="1"/>
  <c r="D5" i="33"/>
  <c r="E28" i="33"/>
  <c r="F28" i="33"/>
  <c r="G28" i="33"/>
  <c r="H28" i="33"/>
  <c r="I28" i="33"/>
  <c r="J28" i="33"/>
  <c r="K28" i="33"/>
  <c r="L28" i="33"/>
  <c r="M28" i="33"/>
  <c r="D28" i="33"/>
  <c r="N29" i="33"/>
  <c r="O29" i="33" s="1"/>
  <c r="N26" i="33"/>
  <c r="O26" i="33"/>
  <c r="N27" i="33"/>
  <c r="O27" i="33" s="1"/>
  <c r="N25" i="33"/>
  <c r="O25" i="33"/>
  <c r="E24" i="33"/>
  <c r="F24" i="33"/>
  <c r="G24" i="33"/>
  <c r="H24" i="33"/>
  <c r="I24" i="33"/>
  <c r="J24" i="33"/>
  <c r="K24" i="33"/>
  <c r="K30" i="33" s="1"/>
  <c r="L24" i="33"/>
  <c r="L30" i="33" s="1"/>
  <c r="M24" i="33"/>
  <c r="D24" i="33"/>
  <c r="E22" i="33"/>
  <c r="F22" i="33"/>
  <c r="G22" i="33"/>
  <c r="H22" i="33"/>
  <c r="I22" i="33"/>
  <c r="J22" i="33"/>
  <c r="K22" i="33"/>
  <c r="L22" i="33"/>
  <c r="M22" i="33"/>
  <c r="D22" i="33"/>
  <c r="N22" i="33" s="1"/>
  <c r="O22" i="33" s="1"/>
  <c r="N23" i="33"/>
  <c r="O23" i="33" s="1"/>
  <c r="N10" i="33"/>
  <c r="O10" i="33"/>
  <c r="N11" i="33"/>
  <c r="O11" i="33"/>
  <c r="N6" i="33"/>
  <c r="O6" i="33" s="1"/>
  <c r="N7" i="33"/>
  <c r="O7" i="33"/>
  <c r="N8" i="33"/>
  <c r="O8" i="33" s="1"/>
  <c r="E26" i="38"/>
  <c r="K29" i="40"/>
  <c r="M29" i="40"/>
  <c r="L30" i="43"/>
  <c r="D31" i="44"/>
  <c r="O30" i="48" l="1"/>
  <c r="P30" i="48" s="1"/>
  <c r="M30" i="37"/>
  <c r="I30" i="37"/>
  <c r="E29" i="39"/>
  <c r="H29" i="39"/>
  <c r="N27" i="39"/>
  <c r="O27" i="39" s="1"/>
  <c r="N22" i="40"/>
  <c r="O22" i="40" s="1"/>
  <c r="K30" i="43"/>
  <c r="N12" i="43"/>
  <c r="O12" i="43" s="1"/>
  <c r="N26" i="45"/>
  <c r="O26" i="45" s="1"/>
  <c r="L29" i="35"/>
  <c r="N22" i="41"/>
  <c r="O22" i="41" s="1"/>
  <c r="H31" i="42"/>
  <c r="L31" i="44"/>
  <c r="E29" i="35"/>
  <c r="N24" i="41"/>
  <c r="O24" i="41" s="1"/>
  <c r="G29" i="35"/>
  <c r="J26" i="38"/>
  <c r="L29" i="41"/>
  <c r="H29" i="35"/>
  <c r="J31" i="42"/>
  <c r="L29" i="39"/>
  <c r="N5" i="43"/>
  <c r="O5" i="43" s="1"/>
  <c r="I31" i="42"/>
  <c r="F29" i="40"/>
  <c r="N18" i="43"/>
  <c r="O18" i="43" s="1"/>
  <c r="N12" i="44"/>
  <c r="O12" i="44" s="1"/>
  <c r="L28" i="45"/>
  <c r="J30" i="33"/>
  <c r="G28" i="34"/>
  <c r="I30" i="36"/>
  <c r="N12" i="37"/>
  <c r="O12" i="37" s="1"/>
  <c r="G29" i="40"/>
  <c r="I30" i="43"/>
  <c r="K31" i="42"/>
  <c r="H30" i="46"/>
  <c r="D30" i="37"/>
  <c r="K29" i="35"/>
  <c r="H30" i="36"/>
  <c r="N16" i="36"/>
  <c r="O16" i="36" s="1"/>
  <c r="N5" i="36"/>
  <c r="O5" i="36" s="1"/>
  <c r="H30" i="33"/>
  <c r="D29" i="40"/>
  <c r="N29" i="40" s="1"/>
  <c r="O29" i="40" s="1"/>
  <c r="I30" i="33"/>
  <c r="F30" i="33"/>
  <c r="J29" i="35"/>
  <c r="J30" i="36"/>
  <c r="N27" i="41"/>
  <c r="O27" i="41" s="1"/>
  <c r="H31" i="44"/>
  <c r="N12" i="45"/>
  <c r="O12" i="45" s="1"/>
  <c r="N10" i="45"/>
  <c r="O10" i="45" s="1"/>
  <c r="N12" i="40"/>
  <c r="O12" i="40" s="1"/>
  <c r="K29" i="41"/>
  <c r="O12" i="46"/>
  <c r="P12" i="46" s="1"/>
  <c r="O18" i="46"/>
  <c r="P18" i="46" s="1"/>
  <c r="N12" i="34"/>
  <c r="O12" i="34" s="1"/>
  <c r="E30" i="33"/>
  <c r="N12" i="33"/>
  <c r="O12" i="33" s="1"/>
  <c r="N12" i="36"/>
  <c r="O12" i="36" s="1"/>
  <c r="N9" i="38"/>
  <c r="O9" i="38" s="1"/>
  <c r="N9" i="33"/>
  <c r="O9" i="33" s="1"/>
  <c r="D30" i="33"/>
  <c r="L30" i="36"/>
  <c r="N12" i="39"/>
  <c r="O12" i="39" s="1"/>
  <c r="D31" i="42"/>
  <c r="N28" i="42"/>
  <c r="O28" i="42" s="1"/>
  <c r="J28" i="45"/>
  <c r="K30" i="46"/>
  <c r="M30" i="36"/>
  <c r="N25" i="37"/>
  <c r="O25" i="37" s="1"/>
  <c r="F26" i="38"/>
  <c r="M26" i="38"/>
  <c r="N20" i="38"/>
  <c r="O20" i="38" s="1"/>
  <c r="L26" i="38"/>
  <c r="J29" i="39"/>
  <c r="N24" i="39"/>
  <c r="O24" i="39" s="1"/>
  <c r="N12" i="41"/>
  <c r="O12" i="41" s="1"/>
  <c r="E31" i="42"/>
  <c r="M31" i="42"/>
  <c r="N22" i="34"/>
  <c r="O22" i="34" s="1"/>
  <c r="F29" i="35"/>
  <c r="N28" i="33"/>
  <c r="O28" i="33" s="1"/>
  <c r="N5" i="38"/>
  <c r="O5" i="38" s="1"/>
  <c r="M29" i="41"/>
  <c r="N23" i="36"/>
  <c r="O23" i="36" s="1"/>
  <c r="G30" i="37"/>
  <c r="D30" i="43"/>
  <c r="N30" i="43" s="1"/>
  <c r="O30" i="43" s="1"/>
  <c r="N24" i="45"/>
  <c r="O24" i="45" s="1"/>
  <c r="O24" i="46"/>
  <c r="P24" i="46" s="1"/>
  <c r="K28" i="34"/>
  <c r="M29" i="35"/>
  <c r="E28" i="34"/>
  <c r="F28" i="34"/>
  <c r="H26" i="38"/>
  <c r="H29" i="40"/>
  <c r="N5" i="34"/>
  <c r="O5" i="34" s="1"/>
  <c r="I26" i="38"/>
  <c r="I29" i="35"/>
  <c r="H30" i="37"/>
  <c r="K29" i="39"/>
  <c r="O5" i="46"/>
  <c r="P5" i="46" s="1"/>
  <c r="N10" i="37"/>
  <c r="O10" i="37" s="1"/>
  <c r="N23" i="37"/>
  <c r="O23" i="37" s="1"/>
  <c r="G29" i="39"/>
  <c r="N10" i="44"/>
  <c r="O10" i="44" s="1"/>
  <c r="N24" i="33"/>
  <c r="O24" i="33" s="1"/>
  <c r="N28" i="36"/>
  <c r="O28" i="36" s="1"/>
  <c r="K30" i="37"/>
  <c r="F29" i="39"/>
  <c r="E30" i="43"/>
  <c r="H28" i="34"/>
  <c r="N19" i="34"/>
  <c r="O19" i="34" s="1"/>
  <c r="D29" i="35"/>
  <c r="N29" i="35" s="1"/>
  <c r="O29" i="35" s="1"/>
  <c r="N29" i="44"/>
  <c r="O29" i="44" s="1"/>
  <c r="F30" i="46"/>
  <c r="O30" i="46" s="1"/>
  <c r="P30" i="46" s="1"/>
  <c r="O28" i="46"/>
  <c r="P28" i="46" s="1"/>
  <c r="O30" i="47"/>
  <c r="P30" i="47" s="1"/>
  <c r="N31" i="44"/>
  <c r="O31" i="44" s="1"/>
  <c r="N30" i="33"/>
  <c r="O30" i="33" s="1"/>
  <c r="N31" i="42"/>
  <c r="O31" i="42" s="1"/>
  <c r="N18" i="45"/>
  <c r="O18" i="45" s="1"/>
  <c r="F28" i="45"/>
  <c r="N28" i="45" s="1"/>
  <c r="O28" i="45" s="1"/>
  <c r="N10" i="39"/>
  <c r="O10" i="39" s="1"/>
  <c r="L30" i="37"/>
  <c r="H30" i="43"/>
  <c r="N10" i="42"/>
  <c r="O10" i="42" s="1"/>
  <c r="N5" i="42"/>
  <c r="O5" i="42" s="1"/>
  <c r="N10" i="41"/>
  <c r="O10" i="41" s="1"/>
  <c r="N9" i="34"/>
  <c r="O9" i="34" s="1"/>
  <c r="J30" i="43"/>
  <c r="J30" i="46"/>
  <c r="N5" i="44"/>
  <c r="O5" i="44" s="1"/>
  <c r="J29" i="41"/>
  <c r="N5" i="33"/>
  <c r="O5" i="33" s="1"/>
  <c r="D26" i="38"/>
  <c r="N26" i="38" s="1"/>
  <c r="O26" i="38" s="1"/>
  <c r="N19" i="44"/>
  <c r="O19" i="44" s="1"/>
  <c r="N5" i="39"/>
  <c r="O5" i="39" s="1"/>
  <c r="F30" i="37"/>
  <c r="N5" i="41"/>
  <c r="O5" i="41" s="1"/>
  <c r="K26" i="38"/>
  <c r="L28" i="34"/>
  <c r="D29" i="39"/>
  <c r="O22" i="46"/>
  <c r="P22" i="46" s="1"/>
  <c r="N5" i="45"/>
  <c r="O5" i="45" s="1"/>
  <c r="N10" i="40"/>
  <c r="O10" i="40" s="1"/>
  <c r="N27" i="40"/>
  <c r="O27" i="40" s="1"/>
  <c r="N12" i="38"/>
  <c r="O12" i="38" s="1"/>
  <c r="N18" i="42"/>
  <c r="O18" i="42" s="1"/>
  <c r="O9" i="46"/>
  <c r="P9" i="46" s="1"/>
  <c r="F30" i="36"/>
  <c r="N30" i="36" s="1"/>
  <c r="O30" i="36" s="1"/>
  <c r="N29" i="41" l="1"/>
  <c r="O29" i="41" s="1"/>
  <c r="N29" i="39"/>
  <c r="O29" i="39" s="1"/>
  <c r="N28" i="34"/>
  <c r="O28" i="34" s="1"/>
  <c r="N30" i="37"/>
  <c r="O30" i="37" s="1"/>
</calcChain>
</file>

<file path=xl/sharedStrings.xml><?xml version="1.0" encoding="utf-8"?>
<sst xmlns="http://schemas.openxmlformats.org/spreadsheetml/2006/main" count="729" uniqueCount="112">
  <si>
    <t>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</si>
  <si>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</si>
  <si>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</si>
  <si>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</si>
  <si>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</si>
  <si>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</si>
  <si>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</si>
  <si>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</si>
  <si>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Utility Service Tax - Propane</t>
  </si>
  <si>
    <t>Utility Service Tax - Other</t>
  </si>
  <si>
    <t>Communications Services Taxes</t>
  </si>
  <si>
    <t>Permits, Fees, and Special Assessments</t>
  </si>
  <si>
    <t>Franchise Fee - Other</t>
  </si>
  <si>
    <t>Other Permits, Fees, and Special Assessments</t>
  </si>
  <si>
    <t>Intergovernmental Revenue</t>
  </si>
  <si>
    <t>Federal Grant - Physical Environment - Sewer / Wastewater</t>
  </si>
  <si>
    <t>State Grant - Culture / Recreation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</si>
  <si>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</si>
  <si>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</si>
  <si>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</si>
  <si>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</si>
  <si>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</si>
  <si>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</si>
  <si>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</si>
  <si>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</si>
  <si>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</si>
  <si>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</si>
  <si>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</si>
  <si>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Physical Environment - Water Utility</t>
  </si>
  <si>
    <t>Culture / Recreation - Parks and Recreation</t>
  </si>
  <si>
    <t>Total - All Account Codes</t>
  </si>
  <si>
    <t>Local Fiscal Year Ended September 30, 2009</t>
  </si>
  <si>
    <t>Other Judgments, Fines, and Forfeits</t>
  </si>
  <si>
    <t>Interest and Other Earnings - Interest</t>
  </si>
  <si>
    <t>Contributions and Donations from Private Sources</t>
  </si>
  <si>
    <t>Other Miscellaneous Revenues - Other</t>
  </si>
  <si>
    <t>Non-Operating - Inter-Fund Group Transfers In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</si>
  <si>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</si>
  <si>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</si>
  <si>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</si>
  <si>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</si>
  <si>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</si>
  <si>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</si>
  <si>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</si>
  <si>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Sopchoppy Revenues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</si>
  <si>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</si>
  <si>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</si>
  <si>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</si>
  <si>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</si>
  <si>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Local Business Tax</t>
  </si>
  <si>
    <t>Franchise Fee - Electricity</t>
  </si>
  <si>
    <t>Interest and Other Earnings - Net Increase (Decrease) in Fair Value of Investments</t>
  </si>
  <si>
    <t>Rents and Royalties</t>
  </si>
  <si>
    <t>2011 Municipal Population:</t>
  </si>
  <si>
    <t>Local Fiscal Year Ended September 30, 2012</t>
  </si>
  <si>
    <t>Physical Environment - Other Physical Environment Charges</t>
  </si>
  <si>
    <t>Culture / Recreation - Other Culture / Recreation Charges</t>
  </si>
  <si>
    <t>Interest and Other Earnings - Gain or Loss on Sale of Investments</t>
  </si>
  <si>
    <t>2012 Municipal Population:</t>
  </si>
  <si>
    <t>Local Fiscal Year Ended September 30, 2013</t>
  </si>
  <si>
    <t>Communications Services Taxes (Chapter 202, F.S.)</t>
  </si>
  <si>
    <t>Local Business Tax (Chapter 205, F.S.)</t>
  </si>
  <si>
    <t>Federal Grant - Physical Environment - Other Physical Environment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</si>
  <si>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</si>
  <si>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</si>
  <si>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</si>
  <si>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</si>
  <si>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Sales - Disposition of Fixed Assets</t>
  </si>
  <si>
    <t>2013 Municipal Population:</t>
  </si>
  <si>
    <t>Local Fiscal Year Ended September 30, 2008</t>
  </si>
  <si>
    <t>Permits and Franchise Fees</t>
  </si>
  <si>
    <t>Other Permits and Fees</t>
  </si>
  <si>
    <t>2008 Municipal Population:</t>
  </si>
  <si>
    <t>Local Fiscal Year Ended September 30, 2014</t>
  </si>
  <si>
    <t>2014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</si>
  <si>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</si>
  <si>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</si>
  <si>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</si>
  <si>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</si>
  <si>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</si>
  <si>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Proprietary Non-Operating - Capital Contributions from Other Public Source</t>
  </si>
  <si>
    <t>2017 Municipal Population:</t>
  </si>
  <si>
    <t>Local Fiscal Year Ended September 30, 2018</t>
  </si>
  <si>
    <t>Federal Grant - Culture / Recreation</t>
  </si>
  <si>
    <t>2018 Municipal Population:</t>
  </si>
  <si>
    <t>Local Fiscal Year Ended September 30, 2019</t>
  </si>
  <si>
    <t>2019 Municipal Population:</t>
  </si>
  <si>
    <t>Local Fiscal Year Ended September 30, 2020</t>
  </si>
  <si>
    <t>State Grant - Transportation - Other Transportation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</si>
  <si>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</si>
  <si>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</si>
  <si>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</si>
  <si>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</si>
  <si>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</si>
  <si>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</si>
  <si>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Utility Service Tax - Water</t>
  </si>
  <si>
    <t>State Communications Services Taxes</t>
  </si>
  <si>
    <t>Permits - Other</t>
  </si>
  <si>
    <t>Franchise Fee - Water</t>
  </si>
  <si>
    <t>Intergovernmental Revenues</t>
  </si>
  <si>
    <t>State Shared Revenues - General Government - Local Government Half-Cent Sales Tax Program</t>
  </si>
  <si>
    <t>State Shared Revenues - General Government - Other General Government</t>
  </si>
  <si>
    <t>Physical Environment - Sewer / Wastewater Utility</t>
  </si>
  <si>
    <t>2021 Municipal Population:</t>
  </si>
  <si>
    <t>Local Fiscal Year Ended September 30, 2022</t>
  </si>
  <si>
    <t>Other Fees and Special Assessments</t>
  </si>
  <si>
    <t>Federal Grant - General Government</t>
  </si>
  <si>
    <t>State Shared Revenues - Other</t>
  </si>
  <si>
    <t>2022 Municipal Population:</t>
  </si>
  <si>
    <t>Local Fiscal Year Ended September 30, 2023</t>
  </si>
  <si>
    <t>State Shared Revenues - General Government - Municipal Revenue Sharing Program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</si>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</sst>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1FD24-BF29-4569-9533-D57B202B497F}">
  <sheetPr>
    <pageSetUpPr fitToPage="1"/>
  </sheetPr>
  <dimension ref="A1:ED34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44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109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37</v>
      </c>
      <c r="B3" s="108"/>
      <c r="C3" s="109"/>
      <c r="D3" s="113" t="s">
        <v>21</v>
      </c>
      <c r="E3" s="114"/>
      <c r="F3" s="114"/>
      <c r="G3" s="114"/>
      <c r="H3" s="115"/>
      <c r="I3" s="113" t="s">
        <v>22</v>
      </c>
      <c r="J3" s="115"/>
      <c r="K3" s="113" t="s">
        <v>24</v>
      </c>
      <c r="L3" s="114"/>
      <c r="M3" s="115"/>
      <c r="N3" s="49"/>
      <c r="O3" s="50"/>
      <c r="P3" s="116" t="s">
        <v>91</v>
      </c>
      <c r="Q3" s="51"/>
      <c r="R3"/>
    </row>
    <row r="4" spans="1:134" ht="32.25" customHeight="1" thickBot="1">
      <c r="A4" s="110"/>
      <c r="B4" s="111"/>
      <c r="C4" s="112"/>
      <c r="D4" s="52" t="s">
        <v>2</v>
      </c>
      <c r="E4" s="52" t="s">
        <v>38</v>
      </c>
      <c r="F4" s="52" t="s">
        <v>39</v>
      </c>
      <c r="G4" s="52" t="s">
        <v>40</v>
      </c>
      <c r="H4" s="52" t="s">
        <v>3</v>
      </c>
      <c r="I4" s="52" t="s">
        <v>4</v>
      </c>
      <c r="J4" s="53" t="s">
        <v>41</v>
      </c>
      <c r="K4" s="53" t="s">
        <v>5</v>
      </c>
      <c r="L4" s="53" t="s">
        <v>6</v>
      </c>
      <c r="M4" s="53" t="s">
        <v>92</v>
      </c>
      <c r="N4" s="53" t="s">
        <v>7</v>
      </c>
      <c r="O4" s="53" t="s">
        <v>93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94</v>
      </c>
      <c r="B5" s="57"/>
      <c r="C5" s="57"/>
      <c r="D5" s="58">
        <f>SUM(D6:D8)</f>
        <v>31575</v>
      </c>
      <c r="E5" s="58">
        <f>SUM(E6:E8)</f>
        <v>0</v>
      </c>
      <c r="F5" s="58">
        <f>SUM(F6:F8)</f>
        <v>0</v>
      </c>
      <c r="G5" s="58">
        <f>SUM(G6:G8)</f>
        <v>0</v>
      </c>
      <c r="H5" s="58">
        <f>SUM(H6:H8)</f>
        <v>0</v>
      </c>
      <c r="I5" s="58">
        <f>SUM(I6:I8)</f>
        <v>0</v>
      </c>
      <c r="J5" s="58">
        <f>SUM(J6:J8)</f>
        <v>0</v>
      </c>
      <c r="K5" s="58">
        <f>SUM(K6:K8)</f>
        <v>0</v>
      </c>
      <c r="L5" s="58">
        <f>SUM(L6:L8)</f>
        <v>0</v>
      </c>
      <c r="M5" s="58">
        <f>SUM(M6:M8)</f>
        <v>0</v>
      </c>
      <c r="N5" s="58">
        <f>SUM(N6:N8)</f>
        <v>0</v>
      </c>
      <c r="O5" s="59">
        <f>SUM(D5:N5)</f>
        <v>31575</v>
      </c>
      <c r="P5" s="60">
        <f>(O5/P$32)</f>
        <v>68.641304347826093</v>
      </c>
      <c r="Q5" s="61"/>
    </row>
    <row r="6" spans="1:134">
      <c r="A6" s="63"/>
      <c r="B6" s="64">
        <v>314.3</v>
      </c>
      <c r="C6" s="65" t="s">
        <v>95</v>
      </c>
      <c r="D6" s="66">
        <v>27186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 t="shared" ref="O6:O8" si="0">SUM(D6:N6)</f>
        <v>27186</v>
      </c>
      <c r="P6" s="67">
        <f>(O6/P$32)</f>
        <v>59.1</v>
      </c>
      <c r="Q6" s="68"/>
    </row>
    <row r="7" spans="1:134">
      <c r="A7" s="63"/>
      <c r="B7" s="64">
        <v>314.8</v>
      </c>
      <c r="C7" s="65" t="s">
        <v>8</v>
      </c>
      <c r="D7" s="66">
        <v>554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si="0"/>
        <v>554</v>
      </c>
      <c r="P7" s="67">
        <f>(O7/P$32)</f>
        <v>1.2043478260869565</v>
      </c>
      <c r="Q7" s="68"/>
    </row>
    <row r="8" spans="1:134">
      <c r="A8" s="63"/>
      <c r="B8" s="64">
        <v>315.10000000000002</v>
      </c>
      <c r="C8" s="65" t="s">
        <v>96</v>
      </c>
      <c r="D8" s="66">
        <v>3835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3835</v>
      </c>
      <c r="P8" s="67">
        <f>(O8/P$32)</f>
        <v>8.3369565217391308</v>
      </c>
      <c r="Q8" s="68"/>
    </row>
    <row r="9" spans="1:134" ht="15.75">
      <c r="A9" s="69" t="s">
        <v>11</v>
      </c>
      <c r="B9" s="70"/>
      <c r="C9" s="71"/>
      <c r="D9" s="72">
        <f>SUM(D10:D11)</f>
        <v>36484</v>
      </c>
      <c r="E9" s="72">
        <f>SUM(E10:E11)</f>
        <v>0</v>
      </c>
      <c r="F9" s="72">
        <f>SUM(F10:F11)</f>
        <v>0</v>
      </c>
      <c r="G9" s="72">
        <f>SUM(G10:G11)</f>
        <v>0</v>
      </c>
      <c r="H9" s="72">
        <f>SUM(H10:H11)</f>
        <v>0</v>
      </c>
      <c r="I9" s="72">
        <f>SUM(I10:I11)</f>
        <v>0</v>
      </c>
      <c r="J9" s="72">
        <f>SUM(J10:J11)</f>
        <v>0</v>
      </c>
      <c r="K9" s="72">
        <f>SUM(K10:K11)</f>
        <v>0</v>
      </c>
      <c r="L9" s="72">
        <f>SUM(L10:L11)</f>
        <v>0</v>
      </c>
      <c r="M9" s="72">
        <f>SUM(M10:M11)</f>
        <v>0</v>
      </c>
      <c r="N9" s="72">
        <f>SUM(N10:N11)</f>
        <v>0</v>
      </c>
      <c r="O9" s="73">
        <f>SUM(D9:N9)</f>
        <v>36484</v>
      </c>
      <c r="P9" s="74">
        <f>(O9/P$32)</f>
        <v>79.313043478260866</v>
      </c>
      <c r="Q9" s="75"/>
    </row>
    <row r="10" spans="1:134">
      <c r="A10" s="63"/>
      <c r="B10" s="64">
        <v>323.10000000000002</v>
      </c>
      <c r="C10" s="65" t="s">
        <v>50</v>
      </c>
      <c r="D10" s="66">
        <v>35044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ref="O10:O11" si="1">SUM(D10:N10)</f>
        <v>35044</v>
      </c>
      <c r="P10" s="67">
        <f>(O10/P$32)</f>
        <v>76.182608695652178</v>
      </c>
      <c r="Q10" s="68"/>
    </row>
    <row r="11" spans="1:134">
      <c r="A11" s="63"/>
      <c r="B11" s="64">
        <v>329.5</v>
      </c>
      <c r="C11" s="65" t="s">
        <v>105</v>
      </c>
      <c r="D11" s="66">
        <v>1440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1"/>
        <v>1440</v>
      </c>
      <c r="P11" s="67">
        <f>(O11/P$32)</f>
        <v>3.1304347826086958</v>
      </c>
      <c r="Q11" s="68"/>
    </row>
    <row r="12" spans="1:134" ht="15.75">
      <c r="A12" s="69" t="s">
        <v>99</v>
      </c>
      <c r="B12" s="70"/>
      <c r="C12" s="71"/>
      <c r="D12" s="72">
        <f>SUM(D13:D17)</f>
        <v>102223</v>
      </c>
      <c r="E12" s="72">
        <f>SUM(E13:E17)</f>
        <v>0</v>
      </c>
      <c r="F12" s="72">
        <f>SUM(F13:F17)</f>
        <v>0</v>
      </c>
      <c r="G12" s="72">
        <f>SUM(G13:G17)</f>
        <v>0</v>
      </c>
      <c r="H12" s="72">
        <f>SUM(H13:H17)</f>
        <v>0</v>
      </c>
      <c r="I12" s="72">
        <f>SUM(I13:I17)</f>
        <v>0</v>
      </c>
      <c r="J12" s="72">
        <f>SUM(J13:J17)</f>
        <v>0</v>
      </c>
      <c r="K12" s="72">
        <f>SUM(K13:K17)</f>
        <v>0</v>
      </c>
      <c r="L12" s="72">
        <f>SUM(L13:L17)</f>
        <v>0</v>
      </c>
      <c r="M12" s="72">
        <f>SUM(M13:M17)</f>
        <v>0</v>
      </c>
      <c r="N12" s="72">
        <f>SUM(N13:N17)</f>
        <v>0</v>
      </c>
      <c r="O12" s="73">
        <f>SUM(D12:N12)</f>
        <v>102223</v>
      </c>
      <c r="P12" s="74">
        <f>(O12/P$32)</f>
        <v>222.22391304347826</v>
      </c>
      <c r="Q12" s="75"/>
    </row>
    <row r="13" spans="1:134">
      <c r="A13" s="63"/>
      <c r="B13" s="64">
        <v>334.49</v>
      </c>
      <c r="C13" s="65" t="s">
        <v>88</v>
      </c>
      <c r="D13" s="66">
        <v>6877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 t="shared" ref="O13:O17" si="2">SUM(D13:N13)</f>
        <v>6877</v>
      </c>
      <c r="P13" s="67">
        <f>(O13/P$32)</f>
        <v>14.95</v>
      </c>
      <c r="Q13" s="68"/>
    </row>
    <row r="14" spans="1:134">
      <c r="A14" s="63"/>
      <c r="B14" s="64">
        <v>334.7</v>
      </c>
      <c r="C14" s="65" t="s">
        <v>16</v>
      </c>
      <c r="D14" s="66">
        <v>39023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 t="shared" si="2"/>
        <v>39023</v>
      </c>
      <c r="P14" s="67">
        <f>(O14/P$32)</f>
        <v>84.832608695652169</v>
      </c>
      <c r="Q14" s="68"/>
    </row>
    <row r="15" spans="1:134">
      <c r="A15" s="63"/>
      <c r="B15" s="64">
        <v>335.125</v>
      </c>
      <c r="C15" s="65" t="s">
        <v>110</v>
      </c>
      <c r="D15" s="66">
        <v>35253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 t="shared" si="2"/>
        <v>35253</v>
      </c>
      <c r="P15" s="67">
        <f>(O15/P$32)</f>
        <v>76.636956521739137</v>
      </c>
      <c r="Q15" s="68"/>
    </row>
    <row r="16" spans="1:134">
      <c r="A16" s="63"/>
      <c r="B16" s="64">
        <v>335.15</v>
      </c>
      <c r="C16" s="65" t="s">
        <v>65</v>
      </c>
      <c r="D16" s="66">
        <v>1133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si="2"/>
        <v>1133</v>
      </c>
      <c r="P16" s="67">
        <f>(O16/P$32)</f>
        <v>2.4630434782608694</v>
      </c>
      <c r="Q16" s="68"/>
    </row>
    <row r="17" spans="1:120">
      <c r="A17" s="63"/>
      <c r="B17" s="64">
        <v>335.18</v>
      </c>
      <c r="C17" s="65" t="s">
        <v>100</v>
      </c>
      <c r="D17" s="66">
        <v>19937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si="2"/>
        <v>19937</v>
      </c>
      <c r="P17" s="67">
        <f>(O17/P$32)</f>
        <v>43.341304347826089</v>
      </c>
      <c r="Q17" s="68"/>
    </row>
    <row r="18" spans="1:120" ht="15.75">
      <c r="A18" s="69" t="s">
        <v>25</v>
      </c>
      <c r="B18" s="70"/>
      <c r="C18" s="71"/>
      <c r="D18" s="72">
        <f>SUM(D19:D21)</f>
        <v>57169</v>
      </c>
      <c r="E18" s="72">
        <f>SUM(E19:E21)</f>
        <v>0</v>
      </c>
      <c r="F18" s="72">
        <f>SUM(F19:F21)</f>
        <v>0</v>
      </c>
      <c r="G18" s="72">
        <f>SUM(G19:G21)</f>
        <v>0</v>
      </c>
      <c r="H18" s="72">
        <f>SUM(H19:H21)</f>
        <v>0</v>
      </c>
      <c r="I18" s="72">
        <f>SUM(I19:I21)</f>
        <v>2308555</v>
      </c>
      <c r="J18" s="72">
        <f>SUM(J19:J21)</f>
        <v>0</v>
      </c>
      <c r="K18" s="72">
        <f>SUM(K19:K21)</f>
        <v>0</v>
      </c>
      <c r="L18" s="72">
        <f>SUM(L19:L21)</f>
        <v>0</v>
      </c>
      <c r="M18" s="72">
        <f>SUM(M19:M21)</f>
        <v>0</v>
      </c>
      <c r="N18" s="72">
        <f>SUM(N19:N21)</f>
        <v>0</v>
      </c>
      <c r="O18" s="72">
        <f>SUM(D18:N18)</f>
        <v>2365724</v>
      </c>
      <c r="P18" s="74">
        <f>(O18/P$32)</f>
        <v>5142.8782608695656</v>
      </c>
      <c r="Q18" s="75"/>
    </row>
    <row r="19" spans="1:120">
      <c r="A19" s="63"/>
      <c r="B19" s="64">
        <v>343.3</v>
      </c>
      <c r="C19" s="65" t="s">
        <v>28</v>
      </c>
      <c r="D19" s="66">
        <v>0</v>
      </c>
      <c r="E19" s="66">
        <v>0</v>
      </c>
      <c r="F19" s="66">
        <v>0</v>
      </c>
      <c r="G19" s="66">
        <v>0</v>
      </c>
      <c r="H19" s="66">
        <v>0</v>
      </c>
      <c r="I19" s="66">
        <v>2254067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ref="O19:O21" si="3">SUM(D19:N19)</f>
        <v>2254067</v>
      </c>
      <c r="P19" s="67">
        <f>(O19/P$32)</f>
        <v>4900.1456521739128</v>
      </c>
      <c r="Q19" s="68"/>
    </row>
    <row r="20" spans="1:120">
      <c r="A20" s="63"/>
      <c r="B20" s="64">
        <v>343.5</v>
      </c>
      <c r="C20" s="65" t="s">
        <v>102</v>
      </c>
      <c r="D20" s="66">
        <v>0</v>
      </c>
      <c r="E20" s="66">
        <v>0</v>
      </c>
      <c r="F20" s="66">
        <v>0</v>
      </c>
      <c r="G20" s="66">
        <v>0</v>
      </c>
      <c r="H20" s="66">
        <v>0</v>
      </c>
      <c r="I20" s="66">
        <v>54488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3"/>
        <v>54488</v>
      </c>
      <c r="P20" s="67">
        <f>(O20/P$32)</f>
        <v>118.45217391304348</v>
      </c>
      <c r="Q20" s="68"/>
    </row>
    <row r="21" spans="1:120">
      <c r="A21" s="63"/>
      <c r="B21" s="64">
        <v>347.2</v>
      </c>
      <c r="C21" s="65" t="s">
        <v>29</v>
      </c>
      <c r="D21" s="66">
        <v>57169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3"/>
        <v>57169</v>
      </c>
      <c r="P21" s="67">
        <f>(O21/P$32)</f>
        <v>124.28043478260869</v>
      </c>
      <c r="Q21" s="68"/>
    </row>
    <row r="22" spans="1:120" ht="15.75">
      <c r="A22" s="69" t="s">
        <v>26</v>
      </c>
      <c r="B22" s="70"/>
      <c r="C22" s="71"/>
      <c r="D22" s="72">
        <f>SUM(D23:D23)</f>
        <v>470</v>
      </c>
      <c r="E22" s="72">
        <f>SUM(E23:E23)</f>
        <v>0</v>
      </c>
      <c r="F22" s="72">
        <f>SUM(F23:F23)</f>
        <v>0</v>
      </c>
      <c r="G22" s="72">
        <f>SUM(G23:G23)</f>
        <v>0</v>
      </c>
      <c r="H22" s="72">
        <f>SUM(H23:H23)</f>
        <v>0</v>
      </c>
      <c r="I22" s="72">
        <f>SUM(I23:I23)</f>
        <v>0</v>
      </c>
      <c r="J22" s="72">
        <f>SUM(J23:J23)</f>
        <v>0</v>
      </c>
      <c r="K22" s="72">
        <f>SUM(K23:K23)</f>
        <v>0</v>
      </c>
      <c r="L22" s="72">
        <f>SUM(L23:L23)</f>
        <v>0</v>
      </c>
      <c r="M22" s="72">
        <f>SUM(M23:M23)</f>
        <v>0</v>
      </c>
      <c r="N22" s="72">
        <f>SUM(N23:N23)</f>
        <v>0</v>
      </c>
      <c r="O22" s="72">
        <f>SUM(D22:N22)</f>
        <v>470</v>
      </c>
      <c r="P22" s="74">
        <f>(O22/P$32)</f>
        <v>1.0217391304347827</v>
      </c>
      <c r="Q22" s="75"/>
    </row>
    <row r="23" spans="1:120">
      <c r="A23" s="76"/>
      <c r="B23" s="77">
        <v>359</v>
      </c>
      <c r="C23" s="78" t="s">
        <v>32</v>
      </c>
      <c r="D23" s="66">
        <v>470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ref="O23" si="4">SUM(D23:N23)</f>
        <v>470</v>
      </c>
      <c r="P23" s="67">
        <f>(O23/P$32)</f>
        <v>1.0217391304347827</v>
      </c>
      <c r="Q23" s="68"/>
    </row>
    <row r="24" spans="1:120" ht="15.75">
      <c r="A24" s="69" t="s">
        <v>1</v>
      </c>
      <c r="B24" s="70"/>
      <c r="C24" s="71"/>
      <c r="D24" s="72">
        <f>SUM(D25:D27)</f>
        <v>38229</v>
      </c>
      <c r="E24" s="72">
        <f>SUM(E25:E27)</f>
        <v>0</v>
      </c>
      <c r="F24" s="72">
        <f>SUM(F25:F27)</f>
        <v>0</v>
      </c>
      <c r="G24" s="72">
        <f>SUM(G25:G27)</f>
        <v>0</v>
      </c>
      <c r="H24" s="72">
        <f>SUM(H25:H27)</f>
        <v>0</v>
      </c>
      <c r="I24" s="72">
        <f>SUM(I25:I27)</f>
        <v>59139</v>
      </c>
      <c r="J24" s="72">
        <f>SUM(J25:J27)</f>
        <v>0</v>
      </c>
      <c r="K24" s="72">
        <f>SUM(K25:K27)</f>
        <v>0</v>
      </c>
      <c r="L24" s="72">
        <f>SUM(L25:L27)</f>
        <v>0</v>
      </c>
      <c r="M24" s="72">
        <f>SUM(M25:M27)</f>
        <v>0</v>
      </c>
      <c r="N24" s="72">
        <f>SUM(N25:N27)</f>
        <v>0</v>
      </c>
      <c r="O24" s="72">
        <f>SUM(D24:N24)</f>
        <v>97368</v>
      </c>
      <c r="P24" s="74">
        <f>(O24/P$32)</f>
        <v>211.66956521739129</v>
      </c>
      <c r="Q24" s="75"/>
    </row>
    <row r="25" spans="1:120">
      <c r="A25" s="63"/>
      <c r="B25" s="64">
        <v>361.1</v>
      </c>
      <c r="C25" s="65" t="s">
        <v>33</v>
      </c>
      <c r="D25" s="66">
        <v>5109</v>
      </c>
      <c r="E25" s="66">
        <v>0</v>
      </c>
      <c r="F25" s="66">
        <v>0</v>
      </c>
      <c r="G25" s="66">
        <v>0</v>
      </c>
      <c r="H25" s="66">
        <v>0</v>
      </c>
      <c r="I25" s="66">
        <v>59139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>SUM(D25:N25)</f>
        <v>64248</v>
      </c>
      <c r="P25" s="67">
        <f>(O25/P$32)</f>
        <v>139.66956521739129</v>
      </c>
      <c r="Q25" s="68"/>
    </row>
    <row r="26" spans="1:120">
      <c r="A26" s="63"/>
      <c r="B26" s="64">
        <v>366</v>
      </c>
      <c r="C26" s="65" t="s">
        <v>34</v>
      </c>
      <c r="D26" s="66">
        <v>28620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ref="O26:O29" si="5">SUM(D26:N26)</f>
        <v>28620</v>
      </c>
      <c r="P26" s="67">
        <f>(O26/P$32)</f>
        <v>62.217391304347828</v>
      </c>
      <c r="Q26" s="68"/>
    </row>
    <row r="27" spans="1:120">
      <c r="A27" s="63"/>
      <c r="B27" s="64">
        <v>369.9</v>
      </c>
      <c r="C27" s="65" t="s">
        <v>35</v>
      </c>
      <c r="D27" s="66">
        <v>4500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si="5"/>
        <v>4500</v>
      </c>
      <c r="P27" s="67">
        <f>(O27/P$32)</f>
        <v>9.7826086956521738</v>
      </c>
      <c r="Q27" s="68"/>
    </row>
    <row r="28" spans="1:120" ht="15.75">
      <c r="A28" s="69" t="s">
        <v>27</v>
      </c>
      <c r="B28" s="70"/>
      <c r="C28" s="71"/>
      <c r="D28" s="72">
        <f>SUM(D29:D29)</f>
        <v>81710</v>
      </c>
      <c r="E28" s="72">
        <f>SUM(E29:E29)</f>
        <v>0</v>
      </c>
      <c r="F28" s="72">
        <f>SUM(F29:F29)</f>
        <v>0</v>
      </c>
      <c r="G28" s="72">
        <f>SUM(G29:G29)</f>
        <v>0</v>
      </c>
      <c r="H28" s="72">
        <f>SUM(H29:H29)</f>
        <v>0</v>
      </c>
      <c r="I28" s="72">
        <f>SUM(I29:I29)</f>
        <v>0</v>
      </c>
      <c r="J28" s="72">
        <f>SUM(J29:J29)</f>
        <v>0</v>
      </c>
      <c r="K28" s="72">
        <f>SUM(K29:K29)</f>
        <v>0</v>
      </c>
      <c r="L28" s="72">
        <f>SUM(L29:L29)</f>
        <v>0</v>
      </c>
      <c r="M28" s="72">
        <f>SUM(M29:M29)</f>
        <v>0</v>
      </c>
      <c r="N28" s="72">
        <f>SUM(N29:N29)</f>
        <v>0</v>
      </c>
      <c r="O28" s="72">
        <f t="shared" si="5"/>
        <v>81710</v>
      </c>
      <c r="P28" s="74">
        <f>(O28/P$32)</f>
        <v>177.63043478260869</v>
      </c>
      <c r="Q28" s="68"/>
    </row>
    <row r="29" spans="1:120" ht="15.75" thickBot="1">
      <c r="A29" s="63"/>
      <c r="B29" s="64">
        <v>381</v>
      </c>
      <c r="C29" s="65" t="s">
        <v>36</v>
      </c>
      <c r="D29" s="66">
        <v>81710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si="5"/>
        <v>81710</v>
      </c>
      <c r="P29" s="67">
        <f>(O29/P$32)</f>
        <v>177.63043478260869</v>
      </c>
      <c r="Q29" s="68"/>
    </row>
    <row r="30" spans="1:120" ht="16.5" thickBot="1">
      <c r="A30" s="79" t="s">
        <v>30</v>
      </c>
      <c r="B30" s="80"/>
      <c r="C30" s="81"/>
      <c r="D30" s="82">
        <f>SUM(D5,D9,D12,D18,D22,D24,D28)</f>
        <v>347860</v>
      </c>
      <c r="E30" s="82">
        <f>SUM(E5,E9,E12,E18,E22,E24,E28)</f>
        <v>0</v>
      </c>
      <c r="F30" s="82">
        <f>SUM(F5,F9,F12,F18,F22,F24,F28)</f>
        <v>0</v>
      </c>
      <c r="G30" s="82">
        <f>SUM(G5,G9,G12,G18,G22,G24,G28)</f>
        <v>0</v>
      </c>
      <c r="H30" s="82">
        <f>SUM(H5,H9,H12,H18,H22,H24,H28)</f>
        <v>0</v>
      </c>
      <c r="I30" s="82">
        <f>SUM(I5,I9,I12,I18,I22,I24,I28)</f>
        <v>2367694</v>
      </c>
      <c r="J30" s="82">
        <f>SUM(J5,J9,J12,J18,J22,J24,J28)</f>
        <v>0</v>
      </c>
      <c r="K30" s="82">
        <f>SUM(K5,K9,K12,K18,K22,K24,K28)</f>
        <v>0</v>
      </c>
      <c r="L30" s="82">
        <f>SUM(L5,L9,L12,L18,L22,L24,L28)</f>
        <v>0</v>
      </c>
      <c r="M30" s="82">
        <f>SUM(M5,M9,M12,M18,M22,M24,M28)</f>
        <v>0</v>
      </c>
      <c r="N30" s="82">
        <f>SUM(N5,N9,N12,N18,N22,N24,N28)</f>
        <v>0</v>
      </c>
      <c r="O30" s="82">
        <f>SUM(D30:N30)</f>
        <v>2715554</v>
      </c>
      <c r="P30" s="83">
        <f>(O30/P$32)</f>
        <v>5903.3782608695656</v>
      </c>
      <c r="Q30" s="61"/>
      <c r="R30" s="84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</row>
    <row r="31" spans="1:120">
      <c r="A31" s="85"/>
      <c r="B31" s="86"/>
      <c r="C31" s="86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8"/>
    </row>
    <row r="32" spans="1:120">
      <c r="A32" s="89"/>
      <c r="B32" s="90"/>
      <c r="C32" s="90"/>
      <c r="D32" s="91"/>
      <c r="E32" s="91"/>
      <c r="F32" s="91"/>
      <c r="G32" s="91"/>
      <c r="H32" s="91"/>
      <c r="I32" s="91"/>
      <c r="J32" s="91"/>
      <c r="K32" s="91"/>
      <c r="L32" s="91"/>
      <c r="M32" s="94" t="s">
        <v>111</v>
      </c>
      <c r="N32" s="94"/>
      <c r="O32" s="94"/>
      <c r="P32" s="92">
        <v>460</v>
      </c>
    </row>
    <row r="33" spans="1:16">
      <c r="A33" s="95"/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7"/>
    </row>
    <row r="34" spans="1:16" ht="15.75" customHeight="1" thickBot="1">
      <c r="A34" s="98" t="s">
        <v>47</v>
      </c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100"/>
    </row>
  </sheetData>
  <mergeCells count="10">
    <mergeCell ref="M32:O32"/>
    <mergeCell ref="A33:P33"/>
    <mergeCell ref="A34:P3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37</v>
      </c>
      <c r="B3" s="108"/>
      <c r="C3" s="109"/>
      <c r="D3" s="128" t="s">
        <v>21</v>
      </c>
      <c r="E3" s="129"/>
      <c r="F3" s="129"/>
      <c r="G3" s="129"/>
      <c r="H3" s="130"/>
      <c r="I3" s="128" t="s">
        <v>22</v>
      </c>
      <c r="J3" s="130"/>
      <c r="K3" s="128" t="s">
        <v>24</v>
      </c>
      <c r="L3" s="130"/>
      <c r="M3" s="36"/>
      <c r="N3" s="37"/>
      <c r="O3" s="131" t="s">
        <v>42</v>
      </c>
      <c r="P3" s="11"/>
      <c r="Q3"/>
    </row>
    <row r="4" spans="1:133" ht="32.25" customHeight="1" thickBot="1">
      <c r="A4" s="110"/>
      <c r="B4" s="111"/>
      <c r="C4" s="112"/>
      <c r="D4" s="34" t="s">
        <v>2</v>
      </c>
      <c r="E4" s="34" t="s">
        <v>38</v>
      </c>
      <c r="F4" s="34" t="s">
        <v>39</v>
      </c>
      <c r="G4" s="34" t="s">
        <v>40</v>
      </c>
      <c r="H4" s="34" t="s">
        <v>3</v>
      </c>
      <c r="I4" s="34" t="s">
        <v>4</v>
      </c>
      <c r="J4" s="35" t="s">
        <v>41</v>
      </c>
      <c r="K4" s="35" t="s">
        <v>5</v>
      </c>
      <c r="L4" s="35" t="s">
        <v>6</v>
      </c>
      <c r="M4" s="35" t="s">
        <v>7</v>
      </c>
      <c r="N4" s="35" t="s">
        <v>23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SUM(D6:D9)</f>
        <v>26634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9" si="1">SUM(D5:M5)</f>
        <v>26634</v>
      </c>
      <c r="O5" s="33">
        <f t="shared" ref="O5:O29" si="2">(N5/O$31)</f>
        <v>59.186666666666667</v>
      </c>
      <c r="P5" s="6"/>
    </row>
    <row r="6" spans="1:133">
      <c r="A6" s="12"/>
      <c r="B6" s="25">
        <v>314.8</v>
      </c>
      <c r="C6" s="20" t="s">
        <v>8</v>
      </c>
      <c r="D6" s="46">
        <v>1047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1047</v>
      </c>
      <c r="O6" s="47">
        <f t="shared" si="2"/>
        <v>2.3266666666666667</v>
      </c>
      <c r="P6" s="9"/>
    </row>
    <row r="7" spans="1:133">
      <c r="A7" s="12"/>
      <c r="B7" s="25">
        <v>314.89999999999998</v>
      </c>
      <c r="C7" s="20" t="s">
        <v>9</v>
      </c>
      <c r="D7" s="46">
        <v>20335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20335</v>
      </c>
      <c r="O7" s="47">
        <f t="shared" si="2"/>
        <v>45.18888888888889</v>
      </c>
      <c r="P7" s="9"/>
    </row>
    <row r="8" spans="1:133">
      <c r="A8" s="12"/>
      <c r="B8" s="25">
        <v>315</v>
      </c>
      <c r="C8" s="20" t="s">
        <v>60</v>
      </c>
      <c r="D8" s="46">
        <v>3902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3902</v>
      </c>
      <c r="O8" s="47">
        <f t="shared" si="2"/>
        <v>8.6711111111111112</v>
      </c>
      <c r="P8" s="9"/>
    </row>
    <row r="9" spans="1:133">
      <c r="A9" s="12"/>
      <c r="B9" s="25">
        <v>316</v>
      </c>
      <c r="C9" s="20" t="s">
        <v>61</v>
      </c>
      <c r="D9" s="46">
        <v>1350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1350</v>
      </c>
      <c r="O9" s="47">
        <f t="shared" si="2"/>
        <v>3</v>
      </c>
      <c r="P9" s="9"/>
    </row>
    <row r="10" spans="1:133" ht="15.75">
      <c r="A10" s="29" t="s">
        <v>11</v>
      </c>
      <c r="B10" s="30"/>
      <c r="C10" s="31"/>
      <c r="D10" s="32">
        <f t="shared" ref="D10:M10" si="3">SUM(D11:D11)</f>
        <v>25224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25224</v>
      </c>
      <c r="O10" s="45">
        <f t="shared" si="2"/>
        <v>56.053333333333335</v>
      </c>
      <c r="P10" s="10"/>
    </row>
    <row r="11" spans="1:133">
      <c r="A11" s="12"/>
      <c r="B11" s="25">
        <v>323.10000000000002</v>
      </c>
      <c r="C11" s="20" t="s">
        <v>50</v>
      </c>
      <c r="D11" s="46">
        <v>25224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25224</v>
      </c>
      <c r="O11" s="47">
        <f t="shared" si="2"/>
        <v>56.053333333333335</v>
      </c>
      <c r="P11" s="9"/>
    </row>
    <row r="12" spans="1:133" ht="15.75">
      <c r="A12" s="29" t="s">
        <v>14</v>
      </c>
      <c r="B12" s="30"/>
      <c r="C12" s="31"/>
      <c r="D12" s="32">
        <f t="shared" ref="D12:M12" si="4">SUM(D13:D16)</f>
        <v>49180</v>
      </c>
      <c r="E12" s="32">
        <f t="shared" si="4"/>
        <v>0</v>
      </c>
      <c r="F12" s="32">
        <f t="shared" si="4"/>
        <v>0</v>
      </c>
      <c r="G12" s="32">
        <f t="shared" si="4"/>
        <v>0</v>
      </c>
      <c r="H12" s="32">
        <f t="shared" si="4"/>
        <v>0</v>
      </c>
      <c r="I12" s="32">
        <f t="shared" si="4"/>
        <v>0</v>
      </c>
      <c r="J12" s="32">
        <f t="shared" si="4"/>
        <v>0</v>
      </c>
      <c r="K12" s="32">
        <f t="shared" si="4"/>
        <v>0</v>
      </c>
      <c r="L12" s="32">
        <f t="shared" si="4"/>
        <v>0</v>
      </c>
      <c r="M12" s="32">
        <f t="shared" si="4"/>
        <v>0</v>
      </c>
      <c r="N12" s="44">
        <f t="shared" si="1"/>
        <v>49180</v>
      </c>
      <c r="O12" s="45">
        <f t="shared" si="2"/>
        <v>109.28888888888889</v>
      </c>
      <c r="P12" s="10"/>
    </row>
    <row r="13" spans="1:133">
      <c r="A13" s="12"/>
      <c r="B13" s="25">
        <v>335.12</v>
      </c>
      <c r="C13" s="20" t="s">
        <v>63</v>
      </c>
      <c r="D13" s="46">
        <v>34202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34202</v>
      </c>
      <c r="O13" s="47">
        <f t="shared" si="2"/>
        <v>76.004444444444445</v>
      </c>
      <c r="P13" s="9"/>
    </row>
    <row r="14" spans="1:133">
      <c r="A14" s="12"/>
      <c r="B14" s="25">
        <v>335.14</v>
      </c>
      <c r="C14" s="20" t="s">
        <v>64</v>
      </c>
      <c r="D14" s="46">
        <v>232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232</v>
      </c>
      <c r="O14" s="47">
        <f t="shared" si="2"/>
        <v>0.51555555555555554</v>
      </c>
      <c r="P14" s="9"/>
    </row>
    <row r="15" spans="1:133">
      <c r="A15" s="12"/>
      <c r="B15" s="25">
        <v>335.15</v>
      </c>
      <c r="C15" s="20" t="s">
        <v>65</v>
      </c>
      <c r="D15" s="46">
        <v>112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112</v>
      </c>
      <c r="O15" s="47">
        <f t="shared" si="2"/>
        <v>0.24888888888888888</v>
      </c>
      <c r="P15" s="9"/>
    </row>
    <row r="16" spans="1:133">
      <c r="A16" s="12"/>
      <c r="B16" s="25">
        <v>335.18</v>
      </c>
      <c r="C16" s="20" t="s">
        <v>66</v>
      </c>
      <c r="D16" s="46">
        <v>14634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14634</v>
      </c>
      <c r="O16" s="47">
        <f t="shared" si="2"/>
        <v>32.520000000000003</v>
      </c>
      <c r="P16" s="9"/>
    </row>
    <row r="17" spans="1:119" ht="15.75">
      <c r="A17" s="29" t="s">
        <v>25</v>
      </c>
      <c r="B17" s="30"/>
      <c r="C17" s="31"/>
      <c r="D17" s="32">
        <f t="shared" ref="D17:M17" si="5">SUM(D18:D21)</f>
        <v>43702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1337890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32">
        <f t="shared" si="1"/>
        <v>1381592</v>
      </c>
      <c r="O17" s="45">
        <f t="shared" si="2"/>
        <v>3070.2044444444446</v>
      </c>
      <c r="P17" s="10"/>
    </row>
    <row r="18" spans="1:119">
      <c r="A18" s="12"/>
      <c r="B18" s="25">
        <v>343.3</v>
      </c>
      <c r="C18" s="20" t="s">
        <v>28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1337890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1337890</v>
      </c>
      <c r="O18" s="47">
        <f t="shared" si="2"/>
        <v>2973.088888888889</v>
      </c>
      <c r="P18" s="9"/>
    </row>
    <row r="19" spans="1:119">
      <c r="A19" s="12"/>
      <c r="B19" s="25">
        <v>343.9</v>
      </c>
      <c r="C19" s="20" t="s">
        <v>55</v>
      </c>
      <c r="D19" s="46">
        <v>5270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5270</v>
      </c>
      <c r="O19" s="47">
        <f t="shared" si="2"/>
        <v>11.71111111111111</v>
      </c>
      <c r="P19" s="9"/>
    </row>
    <row r="20" spans="1:119">
      <c r="A20" s="12"/>
      <c r="B20" s="25">
        <v>347.2</v>
      </c>
      <c r="C20" s="20" t="s">
        <v>29</v>
      </c>
      <c r="D20" s="46">
        <v>15781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15781</v>
      </c>
      <c r="O20" s="47">
        <f t="shared" si="2"/>
        <v>35.068888888888885</v>
      </c>
      <c r="P20" s="9"/>
    </row>
    <row r="21" spans="1:119">
      <c r="A21" s="12"/>
      <c r="B21" s="25">
        <v>347.9</v>
      </c>
      <c r="C21" s="20" t="s">
        <v>56</v>
      </c>
      <c r="D21" s="46">
        <v>22651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22651</v>
      </c>
      <c r="O21" s="47">
        <f t="shared" si="2"/>
        <v>50.335555555555558</v>
      </c>
      <c r="P21" s="9"/>
    </row>
    <row r="22" spans="1:119" ht="15.75">
      <c r="A22" s="29" t="s">
        <v>26</v>
      </c>
      <c r="B22" s="30"/>
      <c r="C22" s="31"/>
      <c r="D22" s="32">
        <f t="shared" ref="D22:M22" si="6">SUM(D23:D23)</f>
        <v>236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0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1"/>
        <v>236</v>
      </c>
      <c r="O22" s="45">
        <f t="shared" si="2"/>
        <v>0.52444444444444449</v>
      </c>
      <c r="P22" s="10"/>
    </row>
    <row r="23" spans="1:119">
      <c r="A23" s="13"/>
      <c r="B23" s="39">
        <v>359</v>
      </c>
      <c r="C23" s="21" t="s">
        <v>32</v>
      </c>
      <c r="D23" s="46">
        <v>236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236</v>
      </c>
      <c r="O23" s="47">
        <f t="shared" si="2"/>
        <v>0.52444444444444449</v>
      </c>
      <c r="P23" s="9"/>
    </row>
    <row r="24" spans="1:119" ht="15.75">
      <c r="A24" s="29" t="s">
        <v>1</v>
      </c>
      <c r="B24" s="30"/>
      <c r="C24" s="31"/>
      <c r="D24" s="32">
        <f t="shared" ref="D24:M24" si="7">SUM(D25:D26)</f>
        <v>2587</v>
      </c>
      <c r="E24" s="32">
        <f t="shared" si="7"/>
        <v>0</v>
      </c>
      <c r="F24" s="32">
        <f t="shared" si="7"/>
        <v>0</v>
      </c>
      <c r="G24" s="32">
        <f t="shared" si="7"/>
        <v>0</v>
      </c>
      <c r="H24" s="32">
        <f t="shared" si="7"/>
        <v>0</v>
      </c>
      <c r="I24" s="32">
        <f t="shared" si="7"/>
        <v>6544</v>
      </c>
      <c r="J24" s="32">
        <f t="shared" si="7"/>
        <v>0</v>
      </c>
      <c r="K24" s="32">
        <f t="shared" si="7"/>
        <v>0</v>
      </c>
      <c r="L24" s="32">
        <f t="shared" si="7"/>
        <v>0</v>
      </c>
      <c r="M24" s="32">
        <f t="shared" si="7"/>
        <v>0</v>
      </c>
      <c r="N24" s="32">
        <f t="shared" si="1"/>
        <v>9131</v>
      </c>
      <c r="O24" s="45">
        <f t="shared" si="2"/>
        <v>20.29111111111111</v>
      </c>
      <c r="P24" s="10"/>
    </row>
    <row r="25" spans="1:119">
      <c r="A25" s="12"/>
      <c r="B25" s="25">
        <v>361.1</v>
      </c>
      <c r="C25" s="20" t="s">
        <v>33</v>
      </c>
      <c r="D25" s="46">
        <v>587</v>
      </c>
      <c r="E25" s="46">
        <v>0</v>
      </c>
      <c r="F25" s="46">
        <v>0</v>
      </c>
      <c r="G25" s="46">
        <v>0</v>
      </c>
      <c r="H25" s="46">
        <v>0</v>
      </c>
      <c r="I25" s="46">
        <v>6544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7131</v>
      </c>
      <c r="O25" s="47">
        <f t="shared" si="2"/>
        <v>15.846666666666666</v>
      </c>
      <c r="P25" s="9"/>
    </row>
    <row r="26" spans="1:119">
      <c r="A26" s="12"/>
      <c r="B26" s="25">
        <v>366</v>
      </c>
      <c r="C26" s="20" t="s">
        <v>34</v>
      </c>
      <c r="D26" s="46">
        <v>2000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2000</v>
      </c>
      <c r="O26" s="47">
        <f t="shared" si="2"/>
        <v>4.4444444444444446</v>
      </c>
      <c r="P26" s="9"/>
    </row>
    <row r="27" spans="1:119" ht="15.75">
      <c r="A27" s="29" t="s">
        <v>27</v>
      </c>
      <c r="B27" s="30"/>
      <c r="C27" s="31"/>
      <c r="D27" s="32">
        <f t="shared" ref="D27:M27" si="8">SUM(D28:D28)</f>
        <v>13500</v>
      </c>
      <c r="E27" s="32">
        <f t="shared" si="8"/>
        <v>0</v>
      </c>
      <c r="F27" s="32">
        <f t="shared" si="8"/>
        <v>0</v>
      </c>
      <c r="G27" s="32">
        <f t="shared" si="8"/>
        <v>0</v>
      </c>
      <c r="H27" s="32">
        <f t="shared" si="8"/>
        <v>0</v>
      </c>
      <c r="I27" s="32">
        <f t="shared" si="8"/>
        <v>0</v>
      </c>
      <c r="J27" s="32">
        <f t="shared" si="8"/>
        <v>0</v>
      </c>
      <c r="K27" s="32">
        <f t="shared" si="8"/>
        <v>0</v>
      </c>
      <c r="L27" s="32">
        <f t="shared" si="8"/>
        <v>0</v>
      </c>
      <c r="M27" s="32">
        <f t="shared" si="8"/>
        <v>0</v>
      </c>
      <c r="N27" s="32">
        <f t="shared" si="1"/>
        <v>13500</v>
      </c>
      <c r="O27" s="45">
        <f t="shared" si="2"/>
        <v>30</v>
      </c>
      <c r="P27" s="9"/>
    </row>
    <row r="28" spans="1:119" ht="15.75" thickBot="1">
      <c r="A28" s="12"/>
      <c r="B28" s="25">
        <v>381</v>
      </c>
      <c r="C28" s="20" t="s">
        <v>36</v>
      </c>
      <c r="D28" s="46">
        <v>13500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13500</v>
      </c>
      <c r="O28" s="47">
        <f t="shared" si="2"/>
        <v>30</v>
      </c>
      <c r="P28" s="9"/>
    </row>
    <row r="29" spans="1:119" ht="16.5" thickBot="1">
      <c r="A29" s="14" t="s">
        <v>30</v>
      </c>
      <c r="B29" s="23"/>
      <c r="C29" s="22"/>
      <c r="D29" s="15">
        <f t="shared" ref="D29:M29" si="9">SUM(D5,D10,D12,D17,D22,D24,D27)</f>
        <v>161063</v>
      </c>
      <c r="E29" s="15">
        <f t="shared" si="9"/>
        <v>0</v>
      </c>
      <c r="F29" s="15">
        <f t="shared" si="9"/>
        <v>0</v>
      </c>
      <c r="G29" s="15">
        <f t="shared" si="9"/>
        <v>0</v>
      </c>
      <c r="H29" s="15">
        <f t="shared" si="9"/>
        <v>0</v>
      </c>
      <c r="I29" s="15">
        <f t="shared" si="9"/>
        <v>1344434</v>
      </c>
      <c r="J29" s="15">
        <f t="shared" si="9"/>
        <v>0</v>
      </c>
      <c r="K29" s="15">
        <f t="shared" si="9"/>
        <v>0</v>
      </c>
      <c r="L29" s="15">
        <f t="shared" si="9"/>
        <v>0</v>
      </c>
      <c r="M29" s="15">
        <f t="shared" si="9"/>
        <v>0</v>
      </c>
      <c r="N29" s="15">
        <f t="shared" si="1"/>
        <v>1505497</v>
      </c>
      <c r="O29" s="38">
        <f t="shared" si="2"/>
        <v>3345.548888888889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40"/>
      <c r="B31" s="41"/>
      <c r="C31" s="41"/>
      <c r="D31" s="42"/>
      <c r="E31" s="42"/>
      <c r="F31" s="42"/>
      <c r="G31" s="42"/>
      <c r="H31" s="42"/>
      <c r="I31" s="42"/>
      <c r="J31" s="42"/>
      <c r="K31" s="42"/>
      <c r="L31" s="118" t="s">
        <v>74</v>
      </c>
      <c r="M31" s="118"/>
      <c r="N31" s="118"/>
      <c r="O31" s="43">
        <v>450</v>
      </c>
    </row>
    <row r="32" spans="1:119">
      <c r="A32" s="119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7"/>
    </row>
    <row r="33" spans="1:15" ht="15.75" customHeight="1" thickBot="1">
      <c r="A33" s="120" t="s">
        <v>47</v>
      </c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100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59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37</v>
      </c>
      <c r="B3" s="108"/>
      <c r="C3" s="109"/>
      <c r="D3" s="128" t="s">
        <v>21</v>
      </c>
      <c r="E3" s="129"/>
      <c r="F3" s="129"/>
      <c r="G3" s="129"/>
      <c r="H3" s="130"/>
      <c r="I3" s="128" t="s">
        <v>22</v>
      </c>
      <c r="J3" s="130"/>
      <c r="K3" s="128" t="s">
        <v>24</v>
      </c>
      <c r="L3" s="130"/>
      <c r="M3" s="36"/>
      <c r="N3" s="37"/>
      <c r="O3" s="131" t="s">
        <v>42</v>
      </c>
      <c r="P3" s="11"/>
      <c r="Q3"/>
    </row>
    <row r="4" spans="1:133" ht="32.25" customHeight="1" thickBot="1">
      <c r="A4" s="110"/>
      <c r="B4" s="111"/>
      <c r="C4" s="112"/>
      <c r="D4" s="34" t="s">
        <v>2</v>
      </c>
      <c r="E4" s="34" t="s">
        <v>38</v>
      </c>
      <c r="F4" s="34" t="s">
        <v>39</v>
      </c>
      <c r="G4" s="34" t="s">
        <v>40</v>
      </c>
      <c r="H4" s="34" t="s">
        <v>3</v>
      </c>
      <c r="I4" s="34" t="s">
        <v>4</v>
      </c>
      <c r="J4" s="35" t="s">
        <v>41</v>
      </c>
      <c r="K4" s="35" t="s">
        <v>5</v>
      </c>
      <c r="L4" s="35" t="s">
        <v>6</v>
      </c>
      <c r="M4" s="35" t="s">
        <v>7</v>
      </c>
      <c r="N4" s="35" t="s">
        <v>23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SUM(D6:D9)</f>
        <v>25052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0" si="1">SUM(D5:M5)</f>
        <v>25052</v>
      </c>
      <c r="O5" s="33">
        <f t="shared" ref="O5:O30" si="2">(N5/O$32)</f>
        <v>55.671111111111109</v>
      </c>
      <c r="P5" s="6"/>
    </row>
    <row r="6" spans="1:133">
      <c r="A6" s="12"/>
      <c r="B6" s="25">
        <v>314.8</v>
      </c>
      <c r="C6" s="20" t="s">
        <v>8</v>
      </c>
      <c r="D6" s="46">
        <v>655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655</v>
      </c>
      <c r="O6" s="47">
        <f t="shared" si="2"/>
        <v>1.4555555555555555</v>
      </c>
      <c r="P6" s="9"/>
    </row>
    <row r="7" spans="1:133">
      <c r="A7" s="12"/>
      <c r="B7" s="25">
        <v>314.89999999999998</v>
      </c>
      <c r="C7" s="20" t="s">
        <v>9</v>
      </c>
      <c r="D7" s="46">
        <v>19670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19670</v>
      </c>
      <c r="O7" s="47">
        <f t="shared" si="2"/>
        <v>43.711111111111109</v>
      </c>
      <c r="P7" s="9"/>
    </row>
    <row r="8" spans="1:133">
      <c r="A8" s="12"/>
      <c r="B8" s="25">
        <v>315</v>
      </c>
      <c r="C8" s="20" t="s">
        <v>60</v>
      </c>
      <c r="D8" s="46">
        <v>3366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3366</v>
      </c>
      <c r="O8" s="47">
        <f t="shared" si="2"/>
        <v>7.48</v>
      </c>
      <c r="P8" s="9"/>
    </row>
    <row r="9" spans="1:133">
      <c r="A9" s="12"/>
      <c r="B9" s="25">
        <v>316</v>
      </c>
      <c r="C9" s="20" t="s">
        <v>61</v>
      </c>
      <c r="D9" s="46">
        <v>1361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1361</v>
      </c>
      <c r="O9" s="47">
        <f t="shared" si="2"/>
        <v>3.0244444444444443</v>
      </c>
      <c r="P9" s="9"/>
    </row>
    <row r="10" spans="1:133" ht="15.75">
      <c r="A10" s="29" t="s">
        <v>11</v>
      </c>
      <c r="B10" s="30"/>
      <c r="C10" s="31"/>
      <c r="D10" s="32">
        <f t="shared" ref="D10:M10" si="3">SUM(D11:D11)</f>
        <v>23826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23826</v>
      </c>
      <c r="O10" s="45">
        <f t="shared" si="2"/>
        <v>52.946666666666665</v>
      </c>
      <c r="P10" s="10"/>
    </row>
    <row r="11" spans="1:133">
      <c r="A11" s="12"/>
      <c r="B11" s="25">
        <v>323.10000000000002</v>
      </c>
      <c r="C11" s="20" t="s">
        <v>50</v>
      </c>
      <c r="D11" s="46">
        <v>23826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23826</v>
      </c>
      <c r="O11" s="47">
        <f t="shared" si="2"/>
        <v>52.946666666666665</v>
      </c>
      <c r="P11" s="9"/>
    </row>
    <row r="12" spans="1:133" ht="15.75">
      <c r="A12" s="29" t="s">
        <v>14</v>
      </c>
      <c r="B12" s="30"/>
      <c r="C12" s="31"/>
      <c r="D12" s="32">
        <f t="shared" ref="D12:M12" si="4">SUM(D13:D17)</f>
        <v>49069</v>
      </c>
      <c r="E12" s="32">
        <f t="shared" si="4"/>
        <v>0</v>
      </c>
      <c r="F12" s="32">
        <f t="shared" si="4"/>
        <v>0</v>
      </c>
      <c r="G12" s="32">
        <f t="shared" si="4"/>
        <v>0</v>
      </c>
      <c r="H12" s="32">
        <f t="shared" si="4"/>
        <v>0</v>
      </c>
      <c r="I12" s="32">
        <f t="shared" si="4"/>
        <v>584600</v>
      </c>
      <c r="J12" s="32">
        <f t="shared" si="4"/>
        <v>0</v>
      </c>
      <c r="K12" s="32">
        <f t="shared" si="4"/>
        <v>0</v>
      </c>
      <c r="L12" s="32">
        <f t="shared" si="4"/>
        <v>0</v>
      </c>
      <c r="M12" s="32">
        <f t="shared" si="4"/>
        <v>0</v>
      </c>
      <c r="N12" s="44">
        <f t="shared" si="1"/>
        <v>633669</v>
      </c>
      <c r="O12" s="45">
        <f t="shared" si="2"/>
        <v>1408.1533333333334</v>
      </c>
      <c r="P12" s="10"/>
    </row>
    <row r="13" spans="1:133">
      <c r="A13" s="12"/>
      <c r="B13" s="25">
        <v>331.39</v>
      </c>
      <c r="C13" s="20" t="s">
        <v>62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584600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584600</v>
      </c>
      <c r="O13" s="47">
        <f t="shared" si="2"/>
        <v>1299.1111111111111</v>
      </c>
      <c r="P13" s="9"/>
    </row>
    <row r="14" spans="1:133">
      <c r="A14" s="12"/>
      <c r="B14" s="25">
        <v>335.12</v>
      </c>
      <c r="C14" s="20" t="s">
        <v>63</v>
      </c>
      <c r="D14" s="46">
        <v>34135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34135</v>
      </c>
      <c r="O14" s="47">
        <f t="shared" si="2"/>
        <v>75.855555555555554</v>
      </c>
      <c r="P14" s="9"/>
    </row>
    <row r="15" spans="1:133">
      <c r="A15" s="12"/>
      <c r="B15" s="25">
        <v>335.14</v>
      </c>
      <c r="C15" s="20" t="s">
        <v>64</v>
      </c>
      <c r="D15" s="46">
        <v>331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331</v>
      </c>
      <c r="O15" s="47">
        <f t="shared" si="2"/>
        <v>0.73555555555555552</v>
      </c>
      <c r="P15" s="9"/>
    </row>
    <row r="16" spans="1:133">
      <c r="A16" s="12"/>
      <c r="B16" s="25">
        <v>335.15</v>
      </c>
      <c r="C16" s="20" t="s">
        <v>65</v>
      </c>
      <c r="D16" s="46">
        <v>133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133</v>
      </c>
      <c r="O16" s="47">
        <f t="shared" si="2"/>
        <v>0.29555555555555557</v>
      </c>
      <c r="P16" s="9"/>
    </row>
    <row r="17" spans="1:119">
      <c r="A17" s="12"/>
      <c r="B17" s="25">
        <v>335.18</v>
      </c>
      <c r="C17" s="20" t="s">
        <v>66</v>
      </c>
      <c r="D17" s="46">
        <v>14470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14470</v>
      </c>
      <c r="O17" s="47">
        <f t="shared" si="2"/>
        <v>32.155555555555559</v>
      </c>
      <c r="P17" s="9"/>
    </row>
    <row r="18" spans="1:119" ht="15.75">
      <c r="A18" s="29" t="s">
        <v>25</v>
      </c>
      <c r="B18" s="30"/>
      <c r="C18" s="31"/>
      <c r="D18" s="32">
        <f t="shared" ref="D18:M18" si="5">SUM(D19:D22)</f>
        <v>37151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1299837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32">
        <f t="shared" si="1"/>
        <v>1336988</v>
      </c>
      <c r="O18" s="45">
        <f t="shared" si="2"/>
        <v>2971.0844444444447</v>
      </c>
      <c r="P18" s="10"/>
    </row>
    <row r="19" spans="1:119">
      <c r="A19" s="12"/>
      <c r="B19" s="25">
        <v>343.3</v>
      </c>
      <c r="C19" s="20" t="s">
        <v>28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1299837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1299837</v>
      </c>
      <c r="O19" s="47">
        <f t="shared" si="2"/>
        <v>2888.5266666666666</v>
      </c>
      <c r="P19" s="9"/>
    </row>
    <row r="20" spans="1:119">
      <c r="A20" s="12"/>
      <c r="B20" s="25">
        <v>343.9</v>
      </c>
      <c r="C20" s="20" t="s">
        <v>55</v>
      </c>
      <c r="D20" s="46">
        <v>4354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4354</v>
      </c>
      <c r="O20" s="47">
        <f t="shared" si="2"/>
        <v>9.6755555555555564</v>
      </c>
      <c r="P20" s="9"/>
    </row>
    <row r="21" spans="1:119">
      <c r="A21" s="12"/>
      <c r="B21" s="25">
        <v>347.2</v>
      </c>
      <c r="C21" s="20" t="s">
        <v>29</v>
      </c>
      <c r="D21" s="46">
        <v>14661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14661</v>
      </c>
      <c r="O21" s="47">
        <f t="shared" si="2"/>
        <v>32.58</v>
      </c>
      <c r="P21" s="9"/>
    </row>
    <row r="22" spans="1:119">
      <c r="A22" s="12"/>
      <c r="B22" s="25">
        <v>347.9</v>
      </c>
      <c r="C22" s="20" t="s">
        <v>56</v>
      </c>
      <c r="D22" s="46">
        <v>18136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18136</v>
      </c>
      <c r="O22" s="47">
        <f t="shared" si="2"/>
        <v>40.30222222222222</v>
      </c>
      <c r="P22" s="9"/>
    </row>
    <row r="23" spans="1:119" ht="15.75">
      <c r="A23" s="29" t="s">
        <v>26</v>
      </c>
      <c r="B23" s="30"/>
      <c r="C23" s="31"/>
      <c r="D23" s="32">
        <f t="shared" ref="D23:M23" si="6">SUM(D24:D24)</f>
        <v>667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0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1"/>
        <v>667</v>
      </c>
      <c r="O23" s="45">
        <f t="shared" si="2"/>
        <v>1.4822222222222223</v>
      </c>
      <c r="P23" s="10"/>
    </row>
    <row r="24" spans="1:119">
      <c r="A24" s="13"/>
      <c r="B24" s="39">
        <v>359</v>
      </c>
      <c r="C24" s="21" t="s">
        <v>32</v>
      </c>
      <c r="D24" s="46">
        <v>667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667</v>
      </c>
      <c r="O24" s="47">
        <f t="shared" si="2"/>
        <v>1.4822222222222223</v>
      </c>
      <c r="P24" s="9"/>
    </row>
    <row r="25" spans="1:119" ht="15.75">
      <c r="A25" s="29" t="s">
        <v>1</v>
      </c>
      <c r="B25" s="30"/>
      <c r="C25" s="31"/>
      <c r="D25" s="32">
        <f t="shared" ref="D25:M25" si="7">SUM(D26:D27)</f>
        <v>632</v>
      </c>
      <c r="E25" s="32">
        <f t="shared" si="7"/>
        <v>0</v>
      </c>
      <c r="F25" s="32">
        <f t="shared" si="7"/>
        <v>0</v>
      </c>
      <c r="G25" s="32">
        <f t="shared" si="7"/>
        <v>0</v>
      </c>
      <c r="H25" s="32">
        <f t="shared" si="7"/>
        <v>0</v>
      </c>
      <c r="I25" s="32">
        <f t="shared" si="7"/>
        <v>12214</v>
      </c>
      <c r="J25" s="32">
        <f t="shared" si="7"/>
        <v>0</v>
      </c>
      <c r="K25" s="32">
        <f t="shared" si="7"/>
        <v>0</v>
      </c>
      <c r="L25" s="32">
        <f t="shared" si="7"/>
        <v>0</v>
      </c>
      <c r="M25" s="32">
        <f t="shared" si="7"/>
        <v>0</v>
      </c>
      <c r="N25" s="32">
        <f t="shared" si="1"/>
        <v>12846</v>
      </c>
      <c r="O25" s="45">
        <f t="shared" si="2"/>
        <v>28.546666666666667</v>
      </c>
      <c r="P25" s="10"/>
    </row>
    <row r="26" spans="1:119">
      <c r="A26" s="12"/>
      <c r="B26" s="25">
        <v>361.1</v>
      </c>
      <c r="C26" s="20" t="s">
        <v>33</v>
      </c>
      <c r="D26" s="46">
        <v>632</v>
      </c>
      <c r="E26" s="46">
        <v>0</v>
      </c>
      <c r="F26" s="46">
        <v>0</v>
      </c>
      <c r="G26" s="46">
        <v>0</v>
      </c>
      <c r="H26" s="46">
        <v>0</v>
      </c>
      <c r="I26" s="46">
        <v>7907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8539</v>
      </c>
      <c r="O26" s="47">
        <f t="shared" si="2"/>
        <v>18.975555555555555</v>
      </c>
      <c r="P26" s="9"/>
    </row>
    <row r="27" spans="1:119">
      <c r="A27" s="12"/>
      <c r="B27" s="25">
        <v>364</v>
      </c>
      <c r="C27" s="20" t="s">
        <v>67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4307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4307</v>
      </c>
      <c r="O27" s="47">
        <f t="shared" si="2"/>
        <v>9.5711111111111116</v>
      </c>
      <c r="P27" s="9"/>
    </row>
    <row r="28" spans="1:119" ht="15.75">
      <c r="A28" s="29" t="s">
        <v>27</v>
      </c>
      <c r="B28" s="30"/>
      <c r="C28" s="31"/>
      <c r="D28" s="32">
        <f t="shared" ref="D28:M28" si="8">SUM(D29:D29)</f>
        <v>13500</v>
      </c>
      <c r="E28" s="32">
        <f t="shared" si="8"/>
        <v>0</v>
      </c>
      <c r="F28" s="32">
        <f t="shared" si="8"/>
        <v>0</v>
      </c>
      <c r="G28" s="32">
        <f t="shared" si="8"/>
        <v>0</v>
      </c>
      <c r="H28" s="32">
        <f t="shared" si="8"/>
        <v>0</v>
      </c>
      <c r="I28" s="32">
        <f t="shared" si="8"/>
        <v>0</v>
      </c>
      <c r="J28" s="32">
        <f t="shared" si="8"/>
        <v>0</v>
      </c>
      <c r="K28" s="32">
        <f t="shared" si="8"/>
        <v>0</v>
      </c>
      <c r="L28" s="32">
        <f t="shared" si="8"/>
        <v>0</v>
      </c>
      <c r="M28" s="32">
        <f t="shared" si="8"/>
        <v>0</v>
      </c>
      <c r="N28" s="32">
        <f t="shared" si="1"/>
        <v>13500</v>
      </c>
      <c r="O28" s="45">
        <f t="shared" si="2"/>
        <v>30</v>
      </c>
      <c r="P28" s="9"/>
    </row>
    <row r="29" spans="1:119" ht="15.75" thickBot="1">
      <c r="A29" s="12"/>
      <c r="B29" s="25">
        <v>381</v>
      </c>
      <c r="C29" s="20" t="s">
        <v>36</v>
      </c>
      <c r="D29" s="46">
        <v>13500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13500</v>
      </c>
      <c r="O29" s="47">
        <f t="shared" si="2"/>
        <v>30</v>
      </c>
      <c r="P29" s="9"/>
    </row>
    <row r="30" spans="1:119" ht="16.5" thickBot="1">
      <c r="A30" s="14" t="s">
        <v>30</v>
      </c>
      <c r="B30" s="23"/>
      <c r="C30" s="22"/>
      <c r="D30" s="15">
        <f t="shared" ref="D30:M30" si="9">SUM(D5,D10,D12,D18,D23,D25,D28)</f>
        <v>149897</v>
      </c>
      <c r="E30" s="15">
        <f t="shared" si="9"/>
        <v>0</v>
      </c>
      <c r="F30" s="15">
        <f t="shared" si="9"/>
        <v>0</v>
      </c>
      <c r="G30" s="15">
        <f t="shared" si="9"/>
        <v>0</v>
      </c>
      <c r="H30" s="15">
        <f t="shared" si="9"/>
        <v>0</v>
      </c>
      <c r="I30" s="15">
        <f t="shared" si="9"/>
        <v>1896651</v>
      </c>
      <c r="J30" s="15">
        <f t="shared" si="9"/>
        <v>0</v>
      </c>
      <c r="K30" s="15">
        <f t="shared" si="9"/>
        <v>0</v>
      </c>
      <c r="L30" s="15">
        <f t="shared" si="9"/>
        <v>0</v>
      </c>
      <c r="M30" s="15">
        <f t="shared" si="9"/>
        <v>0</v>
      </c>
      <c r="N30" s="15">
        <f t="shared" si="1"/>
        <v>2046548</v>
      </c>
      <c r="O30" s="38">
        <f t="shared" si="2"/>
        <v>4547.8844444444449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40"/>
      <c r="B32" s="41"/>
      <c r="C32" s="41"/>
      <c r="D32" s="42"/>
      <c r="E32" s="42"/>
      <c r="F32" s="42"/>
      <c r="G32" s="42"/>
      <c r="H32" s="42"/>
      <c r="I32" s="42"/>
      <c r="J32" s="42"/>
      <c r="K32" s="42"/>
      <c r="L32" s="118" t="s">
        <v>68</v>
      </c>
      <c r="M32" s="118"/>
      <c r="N32" s="118"/>
      <c r="O32" s="43">
        <v>450</v>
      </c>
    </row>
    <row r="33" spans="1:15">
      <c r="A33" s="119"/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7"/>
    </row>
    <row r="34" spans="1:15" ht="15.75" customHeight="1" thickBot="1">
      <c r="A34" s="120" t="s">
        <v>47</v>
      </c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100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54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37</v>
      </c>
      <c r="B3" s="108"/>
      <c r="C3" s="109"/>
      <c r="D3" s="128" t="s">
        <v>21</v>
      </c>
      <c r="E3" s="129"/>
      <c r="F3" s="129"/>
      <c r="G3" s="129"/>
      <c r="H3" s="130"/>
      <c r="I3" s="128" t="s">
        <v>22</v>
      </c>
      <c r="J3" s="130"/>
      <c r="K3" s="128" t="s">
        <v>24</v>
      </c>
      <c r="L3" s="130"/>
      <c r="M3" s="36"/>
      <c r="N3" s="37"/>
      <c r="O3" s="131" t="s">
        <v>42</v>
      </c>
      <c r="P3" s="11"/>
      <c r="Q3"/>
    </row>
    <row r="4" spans="1:133" ht="32.25" customHeight="1" thickBot="1">
      <c r="A4" s="110"/>
      <c r="B4" s="111"/>
      <c r="C4" s="112"/>
      <c r="D4" s="34" t="s">
        <v>2</v>
      </c>
      <c r="E4" s="34" t="s">
        <v>38</v>
      </c>
      <c r="F4" s="34" t="s">
        <v>39</v>
      </c>
      <c r="G4" s="34" t="s">
        <v>40</v>
      </c>
      <c r="H4" s="34" t="s">
        <v>3</v>
      </c>
      <c r="I4" s="34" t="s">
        <v>4</v>
      </c>
      <c r="J4" s="35" t="s">
        <v>41</v>
      </c>
      <c r="K4" s="35" t="s">
        <v>5</v>
      </c>
      <c r="L4" s="35" t="s">
        <v>6</v>
      </c>
      <c r="M4" s="35" t="s">
        <v>7</v>
      </c>
      <c r="N4" s="35" t="s">
        <v>23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SUM(D6:D9)</f>
        <v>25096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0" si="1">SUM(D5:M5)</f>
        <v>25096</v>
      </c>
      <c r="O5" s="33">
        <f t="shared" ref="O5:O30" si="2">(N5/O$32)</f>
        <v>56.017857142857146</v>
      </c>
      <c r="P5" s="6"/>
    </row>
    <row r="6" spans="1:133">
      <c r="A6" s="12"/>
      <c r="B6" s="25">
        <v>314.8</v>
      </c>
      <c r="C6" s="20" t="s">
        <v>8</v>
      </c>
      <c r="D6" s="46">
        <v>936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936</v>
      </c>
      <c r="O6" s="47">
        <f t="shared" si="2"/>
        <v>2.0892857142857144</v>
      </c>
      <c r="P6" s="9"/>
    </row>
    <row r="7" spans="1:133">
      <c r="A7" s="12"/>
      <c r="B7" s="25">
        <v>314.89999999999998</v>
      </c>
      <c r="C7" s="20" t="s">
        <v>9</v>
      </c>
      <c r="D7" s="46">
        <v>18945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18945</v>
      </c>
      <c r="O7" s="47">
        <f t="shared" si="2"/>
        <v>42.287946428571431</v>
      </c>
      <c r="P7" s="9"/>
    </row>
    <row r="8" spans="1:133">
      <c r="A8" s="12"/>
      <c r="B8" s="25">
        <v>315</v>
      </c>
      <c r="C8" s="20" t="s">
        <v>10</v>
      </c>
      <c r="D8" s="46">
        <v>3883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3883</v>
      </c>
      <c r="O8" s="47">
        <f t="shared" si="2"/>
        <v>8.6674107142857135</v>
      </c>
      <c r="P8" s="9"/>
    </row>
    <row r="9" spans="1:133">
      <c r="A9" s="12"/>
      <c r="B9" s="25">
        <v>316</v>
      </c>
      <c r="C9" s="20" t="s">
        <v>49</v>
      </c>
      <c r="D9" s="46">
        <v>1332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1332</v>
      </c>
      <c r="O9" s="47">
        <f t="shared" si="2"/>
        <v>2.9732142857142856</v>
      </c>
      <c r="P9" s="9"/>
    </row>
    <row r="10" spans="1:133" ht="15.75">
      <c r="A10" s="29" t="s">
        <v>11</v>
      </c>
      <c r="B10" s="30"/>
      <c r="C10" s="31"/>
      <c r="D10" s="32">
        <f t="shared" ref="D10:M10" si="3">SUM(D11:D11)</f>
        <v>24424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24424</v>
      </c>
      <c r="O10" s="45">
        <f t="shared" si="2"/>
        <v>54.517857142857146</v>
      </c>
      <c r="P10" s="10"/>
    </row>
    <row r="11" spans="1:133">
      <c r="A11" s="12"/>
      <c r="B11" s="25">
        <v>323.10000000000002</v>
      </c>
      <c r="C11" s="20" t="s">
        <v>50</v>
      </c>
      <c r="D11" s="46">
        <v>24424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24424</v>
      </c>
      <c r="O11" s="47">
        <f t="shared" si="2"/>
        <v>54.517857142857146</v>
      </c>
      <c r="P11" s="9"/>
    </row>
    <row r="12" spans="1:133" ht="15.75">
      <c r="A12" s="29" t="s">
        <v>14</v>
      </c>
      <c r="B12" s="30"/>
      <c r="C12" s="31"/>
      <c r="D12" s="32">
        <f t="shared" ref="D12:M12" si="4">SUM(D13:D15)</f>
        <v>48339</v>
      </c>
      <c r="E12" s="32">
        <f t="shared" si="4"/>
        <v>0</v>
      </c>
      <c r="F12" s="32">
        <f t="shared" si="4"/>
        <v>0</v>
      </c>
      <c r="G12" s="32">
        <f t="shared" si="4"/>
        <v>0</v>
      </c>
      <c r="H12" s="32">
        <f t="shared" si="4"/>
        <v>0</v>
      </c>
      <c r="I12" s="32">
        <f t="shared" si="4"/>
        <v>0</v>
      </c>
      <c r="J12" s="32">
        <f t="shared" si="4"/>
        <v>0</v>
      </c>
      <c r="K12" s="32">
        <f t="shared" si="4"/>
        <v>0</v>
      </c>
      <c r="L12" s="32">
        <f t="shared" si="4"/>
        <v>0</v>
      </c>
      <c r="M12" s="32">
        <f t="shared" si="4"/>
        <v>0</v>
      </c>
      <c r="N12" s="44">
        <f t="shared" si="1"/>
        <v>48339</v>
      </c>
      <c r="O12" s="45">
        <f t="shared" si="2"/>
        <v>107.89955357142857</v>
      </c>
      <c r="P12" s="10"/>
    </row>
    <row r="13" spans="1:133">
      <c r="A13" s="12"/>
      <c r="B13" s="25">
        <v>335.12</v>
      </c>
      <c r="C13" s="20" t="s">
        <v>17</v>
      </c>
      <c r="D13" s="46">
        <v>34032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34032</v>
      </c>
      <c r="O13" s="47">
        <f t="shared" si="2"/>
        <v>75.964285714285708</v>
      </c>
      <c r="P13" s="9"/>
    </row>
    <row r="14" spans="1:133">
      <c r="A14" s="12"/>
      <c r="B14" s="25">
        <v>335.14</v>
      </c>
      <c r="C14" s="20" t="s">
        <v>18</v>
      </c>
      <c r="D14" s="46">
        <v>251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251</v>
      </c>
      <c r="O14" s="47">
        <f t="shared" si="2"/>
        <v>0.5602678571428571</v>
      </c>
      <c r="P14" s="9"/>
    </row>
    <row r="15" spans="1:133">
      <c r="A15" s="12"/>
      <c r="B15" s="25">
        <v>335.18</v>
      </c>
      <c r="C15" s="20" t="s">
        <v>20</v>
      </c>
      <c r="D15" s="46">
        <v>14056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14056</v>
      </c>
      <c r="O15" s="47">
        <f t="shared" si="2"/>
        <v>31.375</v>
      </c>
      <c r="P15" s="9"/>
    </row>
    <row r="16" spans="1:133" ht="15.75">
      <c r="A16" s="29" t="s">
        <v>25</v>
      </c>
      <c r="B16" s="30"/>
      <c r="C16" s="31"/>
      <c r="D16" s="32">
        <f t="shared" ref="D16:M16" si="5">SUM(D17:D20)</f>
        <v>32478</v>
      </c>
      <c r="E16" s="32">
        <f t="shared" si="5"/>
        <v>0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1304838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32">
        <f t="shared" si="1"/>
        <v>1337316</v>
      </c>
      <c r="O16" s="45">
        <f t="shared" si="2"/>
        <v>2985.0803571428573</v>
      </c>
      <c r="P16" s="10"/>
    </row>
    <row r="17" spans="1:119">
      <c r="A17" s="12"/>
      <c r="B17" s="25">
        <v>343.3</v>
      </c>
      <c r="C17" s="20" t="s">
        <v>28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1304838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1304838</v>
      </c>
      <c r="O17" s="47">
        <f t="shared" si="2"/>
        <v>2912.5848214285716</v>
      </c>
      <c r="P17" s="9"/>
    </row>
    <row r="18" spans="1:119">
      <c r="A18" s="12"/>
      <c r="B18" s="25">
        <v>343.9</v>
      </c>
      <c r="C18" s="20" t="s">
        <v>55</v>
      </c>
      <c r="D18" s="46">
        <v>4227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4227</v>
      </c>
      <c r="O18" s="47">
        <f t="shared" si="2"/>
        <v>9.4352678571428577</v>
      </c>
      <c r="P18" s="9"/>
    </row>
    <row r="19" spans="1:119">
      <c r="A19" s="12"/>
      <c r="B19" s="25">
        <v>347.2</v>
      </c>
      <c r="C19" s="20" t="s">
        <v>29</v>
      </c>
      <c r="D19" s="46">
        <v>10705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10705</v>
      </c>
      <c r="O19" s="47">
        <f t="shared" si="2"/>
        <v>23.895089285714285</v>
      </c>
      <c r="P19" s="9"/>
    </row>
    <row r="20" spans="1:119">
      <c r="A20" s="12"/>
      <c r="B20" s="25">
        <v>347.9</v>
      </c>
      <c r="C20" s="20" t="s">
        <v>56</v>
      </c>
      <c r="D20" s="46">
        <v>17546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17546</v>
      </c>
      <c r="O20" s="47">
        <f t="shared" si="2"/>
        <v>39.165178571428569</v>
      </c>
      <c r="P20" s="9"/>
    </row>
    <row r="21" spans="1:119" ht="15.75">
      <c r="A21" s="29" t="s">
        <v>26</v>
      </c>
      <c r="B21" s="30"/>
      <c r="C21" s="31"/>
      <c r="D21" s="32">
        <f t="shared" ref="D21:M21" si="6">SUM(D22:D22)</f>
        <v>694</v>
      </c>
      <c r="E21" s="32">
        <f t="shared" si="6"/>
        <v>0</v>
      </c>
      <c r="F21" s="32">
        <f t="shared" si="6"/>
        <v>0</v>
      </c>
      <c r="G21" s="32">
        <f t="shared" si="6"/>
        <v>0</v>
      </c>
      <c r="H21" s="32">
        <f t="shared" si="6"/>
        <v>0</v>
      </c>
      <c r="I21" s="32">
        <f t="shared" si="6"/>
        <v>0</v>
      </c>
      <c r="J21" s="32">
        <f t="shared" si="6"/>
        <v>0</v>
      </c>
      <c r="K21" s="32">
        <f t="shared" si="6"/>
        <v>0</v>
      </c>
      <c r="L21" s="32">
        <f t="shared" si="6"/>
        <v>0</v>
      </c>
      <c r="M21" s="32">
        <f t="shared" si="6"/>
        <v>0</v>
      </c>
      <c r="N21" s="32">
        <f t="shared" si="1"/>
        <v>694</v>
      </c>
      <c r="O21" s="45">
        <f t="shared" si="2"/>
        <v>1.5491071428571428</v>
      </c>
      <c r="P21" s="10"/>
    </row>
    <row r="22" spans="1:119">
      <c r="A22" s="13"/>
      <c r="B22" s="39">
        <v>359</v>
      </c>
      <c r="C22" s="21" t="s">
        <v>32</v>
      </c>
      <c r="D22" s="46">
        <v>694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694</v>
      </c>
      <c r="O22" s="47">
        <f t="shared" si="2"/>
        <v>1.5491071428571428</v>
      </c>
      <c r="P22" s="9"/>
    </row>
    <row r="23" spans="1:119" ht="15.75">
      <c r="A23" s="29" t="s">
        <v>1</v>
      </c>
      <c r="B23" s="30"/>
      <c r="C23" s="31"/>
      <c r="D23" s="32">
        <f t="shared" ref="D23:M23" si="7">SUM(D24:D27)</f>
        <v>30262</v>
      </c>
      <c r="E23" s="32">
        <f t="shared" si="7"/>
        <v>0</v>
      </c>
      <c r="F23" s="32">
        <f t="shared" si="7"/>
        <v>0</v>
      </c>
      <c r="G23" s="32">
        <f t="shared" si="7"/>
        <v>0</v>
      </c>
      <c r="H23" s="32">
        <f t="shared" si="7"/>
        <v>0</v>
      </c>
      <c r="I23" s="32">
        <f t="shared" si="7"/>
        <v>44131</v>
      </c>
      <c r="J23" s="32">
        <f t="shared" si="7"/>
        <v>0</v>
      </c>
      <c r="K23" s="32">
        <f t="shared" si="7"/>
        <v>0</v>
      </c>
      <c r="L23" s="32">
        <f t="shared" si="7"/>
        <v>0</v>
      </c>
      <c r="M23" s="32">
        <f t="shared" si="7"/>
        <v>0</v>
      </c>
      <c r="N23" s="32">
        <f t="shared" si="1"/>
        <v>74393</v>
      </c>
      <c r="O23" s="45">
        <f t="shared" si="2"/>
        <v>166.05580357142858</v>
      </c>
      <c r="P23" s="10"/>
    </row>
    <row r="24" spans="1:119">
      <c r="A24" s="12"/>
      <c r="B24" s="25">
        <v>361.1</v>
      </c>
      <c r="C24" s="20" t="s">
        <v>33</v>
      </c>
      <c r="D24" s="46">
        <v>632</v>
      </c>
      <c r="E24" s="46">
        <v>0</v>
      </c>
      <c r="F24" s="46">
        <v>0</v>
      </c>
      <c r="G24" s="46">
        <v>0</v>
      </c>
      <c r="H24" s="46">
        <v>0</v>
      </c>
      <c r="I24" s="46">
        <v>24266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24898</v>
      </c>
      <c r="O24" s="47">
        <f t="shared" si="2"/>
        <v>55.575892857142854</v>
      </c>
      <c r="P24" s="9"/>
    </row>
    <row r="25" spans="1:119">
      <c r="A25" s="12"/>
      <c r="B25" s="25">
        <v>361.4</v>
      </c>
      <c r="C25" s="20" t="s">
        <v>57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4465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4465</v>
      </c>
      <c r="O25" s="47">
        <f t="shared" si="2"/>
        <v>9.9665178571428577</v>
      </c>
      <c r="P25" s="9"/>
    </row>
    <row r="26" spans="1:119">
      <c r="A26" s="12"/>
      <c r="B26" s="25">
        <v>362</v>
      </c>
      <c r="C26" s="20" t="s">
        <v>52</v>
      </c>
      <c r="D26" s="46">
        <v>7030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7030</v>
      </c>
      <c r="O26" s="47">
        <f t="shared" si="2"/>
        <v>15.691964285714286</v>
      </c>
      <c r="P26" s="9"/>
    </row>
    <row r="27" spans="1:119">
      <c r="A27" s="12"/>
      <c r="B27" s="25">
        <v>366</v>
      </c>
      <c r="C27" s="20" t="s">
        <v>34</v>
      </c>
      <c r="D27" s="46">
        <v>22600</v>
      </c>
      <c r="E27" s="46">
        <v>0</v>
      </c>
      <c r="F27" s="46">
        <v>0</v>
      </c>
      <c r="G27" s="46">
        <v>0</v>
      </c>
      <c r="H27" s="46">
        <v>0</v>
      </c>
      <c r="I27" s="46">
        <v>15400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38000</v>
      </c>
      <c r="O27" s="47">
        <f t="shared" si="2"/>
        <v>84.821428571428569</v>
      </c>
      <c r="P27" s="9"/>
    </row>
    <row r="28" spans="1:119" ht="15.75">
      <c r="A28" s="29" t="s">
        <v>27</v>
      </c>
      <c r="B28" s="30"/>
      <c r="C28" s="31"/>
      <c r="D28" s="32">
        <f t="shared" ref="D28:M28" si="8">SUM(D29:D29)</f>
        <v>13740</v>
      </c>
      <c r="E28" s="32">
        <f t="shared" si="8"/>
        <v>0</v>
      </c>
      <c r="F28" s="32">
        <f t="shared" si="8"/>
        <v>0</v>
      </c>
      <c r="G28" s="32">
        <f t="shared" si="8"/>
        <v>0</v>
      </c>
      <c r="H28" s="32">
        <f t="shared" si="8"/>
        <v>0</v>
      </c>
      <c r="I28" s="32">
        <f t="shared" si="8"/>
        <v>0</v>
      </c>
      <c r="J28" s="32">
        <f t="shared" si="8"/>
        <v>0</v>
      </c>
      <c r="K28" s="32">
        <f t="shared" si="8"/>
        <v>0</v>
      </c>
      <c r="L28" s="32">
        <f t="shared" si="8"/>
        <v>0</v>
      </c>
      <c r="M28" s="32">
        <f t="shared" si="8"/>
        <v>0</v>
      </c>
      <c r="N28" s="32">
        <f t="shared" si="1"/>
        <v>13740</v>
      </c>
      <c r="O28" s="45">
        <f t="shared" si="2"/>
        <v>30.669642857142858</v>
      </c>
      <c r="P28" s="9"/>
    </row>
    <row r="29" spans="1:119" ht="15.75" thickBot="1">
      <c r="A29" s="12"/>
      <c r="B29" s="25">
        <v>381</v>
      </c>
      <c r="C29" s="20" t="s">
        <v>36</v>
      </c>
      <c r="D29" s="46">
        <v>13740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13740</v>
      </c>
      <c r="O29" s="47">
        <f t="shared" si="2"/>
        <v>30.669642857142858</v>
      </c>
      <c r="P29" s="9"/>
    </row>
    <row r="30" spans="1:119" ht="16.5" thickBot="1">
      <c r="A30" s="14" t="s">
        <v>30</v>
      </c>
      <c r="B30" s="23"/>
      <c r="C30" s="22"/>
      <c r="D30" s="15">
        <f t="shared" ref="D30:M30" si="9">SUM(D5,D10,D12,D16,D21,D23,D28)</f>
        <v>175033</v>
      </c>
      <c r="E30" s="15">
        <f t="shared" si="9"/>
        <v>0</v>
      </c>
      <c r="F30" s="15">
        <f t="shared" si="9"/>
        <v>0</v>
      </c>
      <c r="G30" s="15">
        <f t="shared" si="9"/>
        <v>0</v>
      </c>
      <c r="H30" s="15">
        <f t="shared" si="9"/>
        <v>0</v>
      </c>
      <c r="I30" s="15">
        <f t="shared" si="9"/>
        <v>1348969</v>
      </c>
      <c r="J30" s="15">
        <f t="shared" si="9"/>
        <v>0</v>
      </c>
      <c r="K30" s="15">
        <f t="shared" si="9"/>
        <v>0</v>
      </c>
      <c r="L30" s="15">
        <f t="shared" si="9"/>
        <v>0</v>
      </c>
      <c r="M30" s="15">
        <f t="shared" si="9"/>
        <v>0</v>
      </c>
      <c r="N30" s="15">
        <f t="shared" si="1"/>
        <v>1524002</v>
      </c>
      <c r="O30" s="38">
        <f t="shared" si="2"/>
        <v>3401.7901785714284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40"/>
      <c r="B32" s="41"/>
      <c r="C32" s="41"/>
      <c r="D32" s="42"/>
      <c r="E32" s="42"/>
      <c r="F32" s="42"/>
      <c r="G32" s="42"/>
      <c r="H32" s="42"/>
      <c r="I32" s="42"/>
      <c r="J32" s="42"/>
      <c r="K32" s="42"/>
      <c r="L32" s="118" t="s">
        <v>58</v>
      </c>
      <c r="M32" s="118"/>
      <c r="N32" s="118"/>
      <c r="O32" s="43">
        <v>448</v>
      </c>
    </row>
    <row r="33" spans="1:15">
      <c r="A33" s="119"/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7"/>
    </row>
    <row r="34" spans="1:15" ht="15.75" customHeight="1" thickBot="1">
      <c r="A34" s="120" t="s">
        <v>47</v>
      </c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100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48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37</v>
      </c>
      <c r="B3" s="108"/>
      <c r="C3" s="109"/>
      <c r="D3" s="128" t="s">
        <v>21</v>
      </c>
      <c r="E3" s="129"/>
      <c r="F3" s="129"/>
      <c r="G3" s="129"/>
      <c r="H3" s="130"/>
      <c r="I3" s="128" t="s">
        <v>22</v>
      </c>
      <c r="J3" s="130"/>
      <c r="K3" s="128" t="s">
        <v>24</v>
      </c>
      <c r="L3" s="130"/>
      <c r="M3" s="36"/>
      <c r="N3" s="37"/>
      <c r="O3" s="131" t="s">
        <v>42</v>
      </c>
      <c r="P3" s="11"/>
      <c r="Q3"/>
    </row>
    <row r="4" spans="1:133" ht="32.25" customHeight="1" thickBot="1">
      <c r="A4" s="110"/>
      <c r="B4" s="111"/>
      <c r="C4" s="112"/>
      <c r="D4" s="34" t="s">
        <v>2</v>
      </c>
      <c r="E4" s="34" t="s">
        <v>38</v>
      </c>
      <c r="F4" s="34" t="s">
        <v>39</v>
      </c>
      <c r="G4" s="34" t="s">
        <v>40</v>
      </c>
      <c r="H4" s="34" t="s">
        <v>3</v>
      </c>
      <c r="I4" s="34" t="s">
        <v>4</v>
      </c>
      <c r="J4" s="35" t="s">
        <v>41</v>
      </c>
      <c r="K4" s="35" t="s">
        <v>5</v>
      </c>
      <c r="L4" s="35" t="s">
        <v>6</v>
      </c>
      <c r="M4" s="35" t="s">
        <v>7</v>
      </c>
      <c r="N4" s="35" t="s">
        <v>23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SUM(D6:D9)</f>
        <v>25767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9" si="1">SUM(D5:M5)</f>
        <v>25767</v>
      </c>
      <c r="O5" s="33">
        <f t="shared" ref="O5:O29" si="2">(N5/O$31)</f>
        <v>56.38293216630197</v>
      </c>
      <c r="P5" s="6"/>
    </row>
    <row r="6" spans="1:133">
      <c r="A6" s="12"/>
      <c r="B6" s="25">
        <v>314.8</v>
      </c>
      <c r="C6" s="20" t="s">
        <v>8</v>
      </c>
      <c r="D6" s="46">
        <v>377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377</v>
      </c>
      <c r="O6" s="47">
        <f t="shared" si="2"/>
        <v>0.82494529540481398</v>
      </c>
      <c r="P6" s="9"/>
    </row>
    <row r="7" spans="1:133">
      <c r="A7" s="12"/>
      <c r="B7" s="25">
        <v>314.89999999999998</v>
      </c>
      <c r="C7" s="20" t="s">
        <v>9</v>
      </c>
      <c r="D7" s="46">
        <v>19969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19969</v>
      </c>
      <c r="O7" s="47">
        <f t="shared" si="2"/>
        <v>43.695842450765866</v>
      </c>
      <c r="P7" s="9"/>
    </row>
    <row r="8" spans="1:133">
      <c r="A8" s="12"/>
      <c r="B8" s="25">
        <v>315</v>
      </c>
      <c r="C8" s="20" t="s">
        <v>10</v>
      </c>
      <c r="D8" s="46">
        <v>3915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3915</v>
      </c>
      <c r="O8" s="47">
        <f t="shared" si="2"/>
        <v>8.5667396061269141</v>
      </c>
      <c r="P8" s="9"/>
    </row>
    <row r="9" spans="1:133">
      <c r="A9" s="12"/>
      <c r="B9" s="25">
        <v>316</v>
      </c>
      <c r="C9" s="20" t="s">
        <v>49</v>
      </c>
      <c r="D9" s="46">
        <v>1506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1506</v>
      </c>
      <c r="O9" s="47">
        <f t="shared" si="2"/>
        <v>3.2954048140043763</v>
      </c>
      <c r="P9" s="9"/>
    </row>
    <row r="10" spans="1:133" ht="15.75">
      <c r="A10" s="29" t="s">
        <v>11</v>
      </c>
      <c r="B10" s="30"/>
      <c r="C10" s="31"/>
      <c r="D10" s="32">
        <f t="shared" ref="D10:M10" si="3">SUM(D11:D11)</f>
        <v>27131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27131</v>
      </c>
      <c r="O10" s="45">
        <f t="shared" si="2"/>
        <v>59.367614879649892</v>
      </c>
      <c r="P10" s="10"/>
    </row>
    <row r="11" spans="1:133">
      <c r="A11" s="12"/>
      <c r="B11" s="25">
        <v>323.10000000000002</v>
      </c>
      <c r="C11" s="20" t="s">
        <v>50</v>
      </c>
      <c r="D11" s="46">
        <v>27131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27131</v>
      </c>
      <c r="O11" s="47">
        <f t="shared" si="2"/>
        <v>59.367614879649892</v>
      </c>
      <c r="P11" s="9"/>
    </row>
    <row r="12" spans="1:133" ht="15.75">
      <c r="A12" s="29" t="s">
        <v>14</v>
      </c>
      <c r="B12" s="30"/>
      <c r="C12" s="31"/>
      <c r="D12" s="32">
        <f t="shared" ref="D12:M12" si="4">SUM(D13:D18)</f>
        <v>111730</v>
      </c>
      <c r="E12" s="32">
        <f t="shared" si="4"/>
        <v>0</v>
      </c>
      <c r="F12" s="32">
        <f t="shared" si="4"/>
        <v>0</v>
      </c>
      <c r="G12" s="32">
        <f t="shared" si="4"/>
        <v>0</v>
      </c>
      <c r="H12" s="32">
        <f t="shared" si="4"/>
        <v>0</v>
      </c>
      <c r="I12" s="32">
        <f t="shared" si="4"/>
        <v>42657</v>
      </c>
      <c r="J12" s="32">
        <f t="shared" si="4"/>
        <v>0</v>
      </c>
      <c r="K12" s="32">
        <f t="shared" si="4"/>
        <v>0</v>
      </c>
      <c r="L12" s="32">
        <f t="shared" si="4"/>
        <v>0</v>
      </c>
      <c r="M12" s="32">
        <f t="shared" si="4"/>
        <v>0</v>
      </c>
      <c r="N12" s="44">
        <f t="shared" si="1"/>
        <v>154387</v>
      </c>
      <c r="O12" s="45">
        <f t="shared" si="2"/>
        <v>337.82713347921225</v>
      </c>
      <c r="P12" s="10"/>
    </row>
    <row r="13" spans="1:133">
      <c r="A13" s="12"/>
      <c r="B13" s="25">
        <v>331.35</v>
      </c>
      <c r="C13" s="20" t="s">
        <v>15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42657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42657</v>
      </c>
      <c r="O13" s="47">
        <f t="shared" si="2"/>
        <v>93.341356673960618</v>
      </c>
      <c r="P13" s="9"/>
    </row>
    <row r="14" spans="1:133">
      <c r="A14" s="12"/>
      <c r="B14" s="25">
        <v>334.7</v>
      </c>
      <c r="C14" s="20" t="s">
        <v>16</v>
      </c>
      <c r="D14" s="46">
        <v>64286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64286</v>
      </c>
      <c r="O14" s="47">
        <f t="shared" si="2"/>
        <v>140.66958424507658</v>
      </c>
      <c r="P14" s="9"/>
    </row>
    <row r="15" spans="1:133">
      <c r="A15" s="12"/>
      <c r="B15" s="25">
        <v>335.12</v>
      </c>
      <c r="C15" s="20" t="s">
        <v>17</v>
      </c>
      <c r="D15" s="46">
        <v>33993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33993</v>
      </c>
      <c r="O15" s="47">
        <f t="shared" si="2"/>
        <v>74.38293216630197</v>
      </c>
      <c r="P15" s="9"/>
    </row>
    <row r="16" spans="1:133">
      <c r="A16" s="12"/>
      <c r="B16" s="25">
        <v>335.14</v>
      </c>
      <c r="C16" s="20" t="s">
        <v>18</v>
      </c>
      <c r="D16" s="46">
        <v>676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676</v>
      </c>
      <c r="O16" s="47">
        <f t="shared" si="2"/>
        <v>1.4792122538293218</v>
      </c>
      <c r="P16" s="9"/>
    </row>
    <row r="17" spans="1:119">
      <c r="A17" s="12"/>
      <c r="B17" s="25">
        <v>335.15</v>
      </c>
      <c r="C17" s="20" t="s">
        <v>19</v>
      </c>
      <c r="D17" s="46">
        <v>168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168</v>
      </c>
      <c r="O17" s="47">
        <f t="shared" si="2"/>
        <v>0.36761487964989059</v>
      </c>
      <c r="P17" s="9"/>
    </row>
    <row r="18" spans="1:119">
      <c r="A18" s="12"/>
      <c r="B18" s="25">
        <v>335.18</v>
      </c>
      <c r="C18" s="20" t="s">
        <v>20</v>
      </c>
      <c r="D18" s="46">
        <v>12607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12607</v>
      </c>
      <c r="O18" s="47">
        <f t="shared" si="2"/>
        <v>27.586433260393871</v>
      </c>
      <c r="P18" s="9"/>
    </row>
    <row r="19" spans="1:119" ht="15.75">
      <c r="A19" s="29" t="s">
        <v>25</v>
      </c>
      <c r="B19" s="30"/>
      <c r="C19" s="31"/>
      <c r="D19" s="32">
        <f t="shared" ref="D19:M19" si="5">SUM(D20:D21)</f>
        <v>9604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1384364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32">
        <f t="shared" si="1"/>
        <v>1393968</v>
      </c>
      <c r="O19" s="45">
        <f t="shared" si="2"/>
        <v>3050.2582056892779</v>
      </c>
      <c r="P19" s="10"/>
    </row>
    <row r="20" spans="1:119">
      <c r="A20" s="12"/>
      <c r="B20" s="25">
        <v>343.3</v>
      </c>
      <c r="C20" s="20" t="s">
        <v>28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1384364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1384364</v>
      </c>
      <c r="O20" s="47">
        <f t="shared" si="2"/>
        <v>3029.2428884026258</v>
      </c>
      <c r="P20" s="9"/>
    </row>
    <row r="21" spans="1:119">
      <c r="A21" s="12"/>
      <c r="B21" s="25">
        <v>347.2</v>
      </c>
      <c r="C21" s="20" t="s">
        <v>29</v>
      </c>
      <c r="D21" s="46">
        <v>9604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9604</v>
      </c>
      <c r="O21" s="47">
        <f t="shared" si="2"/>
        <v>21.015317286652078</v>
      </c>
      <c r="P21" s="9"/>
    </row>
    <row r="22" spans="1:119" ht="15.75">
      <c r="A22" s="29" t="s">
        <v>26</v>
      </c>
      <c r="B22" s="30"/>
      <c r="C22" s="31"/>
      <c r="D22" s="32">
        <f t="shared" ref="D22:M22" si="6">SUM(D23:D23)</f>
        <v>357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0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1"/>
        <v>357</v>
      </c>
      <c r="O22" s="45">
        <f t="shared" si="2"/>
        <v>0.78118161925601748</v>
      </c>
      <c r="P22" s="10"/>
    </row>
    <row r="23" spans="1:119">
      <c r="A23" s="13"/>
      <c r="B23" s="39">
        <v>359</v>
      </c>
      <c r="C23" s="21" t="s">
        <v>32</v>
      </c>
      <c r="D23" s="46">
        <v>357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357</v>
      </c>
      <c r="O23" s="47">
        <f t="shared" si="2"/>
        <v>0.78118161925601748</v>
      </c>
      <c r="P23" s="9"/>
    </row>
    <row r="24" spans="1:119" ht="15.75">
      <c r="A24" s="29" t="s">
        <v>1</v>
      </c>
      <c r="B24" s="30"/>
      <c r="C24" s="31"/>
      <c r="D24" s="32">
        <f t="shared" ref="D24:M24" si="7">SUM(D25:D28)</f>
        <v>29468</v>
      </c>
      <c r="E24" s="32">
        <f t="shared" si="7"/>
        <v>0</v>
      </c>
      <c r="F24" s="32">
        <f t="shared" si="7"/>
        <v>0</v>
      </c>
      <c r="G24" s="32">
        <f t="shared" si="7"/>
        <v>0</v>
      </c>
      <c r="H24" s="32">
        <f t="shared" si="7"/>
        <v>0</v>
      </c>
      <c r="I24" s="32">
        <f t="shared" si="7"/>
        <v>27443</v>
      </c>
      <c r="J24" s="32">
        <f t="shared" si="7"/>
        <v>0</v>
      </c>
      <c r="K24" s="32">
        <f t="shared" si="7"/>
        <v>0</v>
      </c>
      <c r="L24" s="32">
        <f t="shared" si="7"/>
        <v>0</v>
      </c>
      <c r="M24" s="32">
        <f t="shared" si="7"/>
        <v>0</v>
      </c>
      <c r="N24" s="32">
        <f t="shared" si="1"/>
        <v>56911</v>
      </c>
      <c r="O24" s="45">
        <f t="shared" si="2"/>
        <v>124.53172866520788</v>
      </c>
      <c r="P24" s="10"/>
    </row>
    <row r="25" spans="1:119">
      <c r="A25" s="12"/>
      <c r="B25" s="25">
        <v>361.1</v>
      </c>
      <c r="C25" s="20" t="s">
        <v>33</v>
      </c>
      <c r="D25" s="46">
        <v>669</v>
      </c>
      <c r="E25" s="46">
        <v>0</v>
      </c>
      <c r="F25" s="46">
        <v>0</v>
      </c>
      <c r="G25" s="46">
        <v>0</v>
      </c>
      <c r="H25" s="46">
        <v>0</v>
      </c>
      <c r="I25" s="46">
        <v>47526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48195</v>
      </c>
      <c r="O25" s="47">
        <f t="shared" si="2"/>
        <v>105.45951859956236</v>
      </c>
      <c r="P25" s="9"/>
    </row>
    <row r="26" spans="1:119">
      <c r="A26" s="12"/>
      <c r="B26" s="25">
        <v>361.3</v>
      </c>
      <c r="C26" s="20" t="s">
        <v>51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-20083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-20083</v>
      </c>
      <c r="O26" s="47">
        <f t="shared" si="2"/>
        <v>-43.945295404814004</v>
      </c>
      <c r="P26" s="9"/>
    </row>
    <row r="27" spans="1:119">
      <c r="A27" s="12"/>
      <c r="B27" s="25">
        <v>362</v>
      </c>
      <c r="C27" s="20" t="s">
        <v>52</v>
      </c>
      <c r="D27" s="46">
        <v>6661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6661</v>
      </c>
      <c r="O27" s="47">
        <f t="shared" si="2"/>
        <v>14.575492341356673</v>
      </c>
      <c r="P27" s="9"/>
    </row>
    <row r="28" spans="1:119" ht="15.75" thickBot="1">
      <c r="A28" s="12"/>
      <c r="B28" s="25">
        <v>366</v>
      </c>
      <c r="C28" s="20" t="s">
        <v>34</v>
      </c>
      <c r="D28" s="46">
        <v>22138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22138</v>
      </c>
      <c r="O28" s="47">
        <f t="shared" si="2"/>
        <v>48.442013129102847</v>
      </c>
      <c r="P28" s="9"/>
    </row>
    <row r="29" spans="1:119" ht="16.5" thickBot="1">
      <c r="A29" s="14" t="s">
        <v>30</v>
      </c>
      <c r="B29" s="23"/>
      <c r="C29" s="22"/>
      <c r="D29" s="15">
        <f>SUM(D5,D10,D12,D19,D22,D24)</f>
        <v>204057</v>
      </c>
      <c r="E29" s="15">
        <f t="shared" ref="E29:M29" si="8">SUM(E5,E10,E12,E19,E22,E24)</f>
        <v>0</v>
      </c>
      <c r="F29" s="15">
        <f t="shared" si="8"/>
        <v>0</v>
      </c>
      <c r="G29" s="15">
        <f t="shared" si="8"/>
        <v>0</v>
      </c>
      <c r="H29" s="15">
        <f t="shared" si="8"/>
        <v>0</v>
      </c>
      <c r="I29" s="15">
        <f t="shared" si="8"/>
        <v>1454464</v>
      </c>
      <c r="J29" s="15">
        <f t="shared" si="8"/>
        <v>0</v>
      </c>
      <c r="K29" s="15">
        <f t="shared" si="8"/>
        <v>0</v>
      </c>
      <c r="L29" s="15">
        <f t="shared" si="8"/>
        <v>0</v>
      </c>
      <c r="M29" s="15">
        <f t="shared" si="8"/>
        <v>0</v>
      </c>
      <c r="N29" s="15">
        <f t="shared" si="1"/>
        <v>1658521</v>
      </c>
      <c r="O29" s="38">
        <f t="shared" si="2"/>
        <v>3629.148796498906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40"/>
      <c r="B31" s="41"/>
      <c r="C31" s="41"/>
      <c r="D31" s="42"/>
      <c r="E31" s="42"/>
      <c r="F31" s="42"/>
      <c r="G31" s="42"/>
      <c r="H31" s="42"/>
      <c r="I31" s="42"/>
      <c r="J31" s="42"/>
      <c r="K31" s="42"/>
      <c r="L31" s="118" t="s">
        <v>53</v>
      </c>
      <c r="M31" s="118"/>
      <c r="N31" s="118"/>
      <c r="O31" s="43">
        <v>457</v>
      </c>
    </row>
    <row r="32" spans="1:119">
      <c r="A32" s="119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7"/>
    </row>
    <row r="33" spans="1:15" ht="15.75" customHeight="1" thickBot="1">
      <c r="A33" s="120" t="s">
        <v>47</v>
      </c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100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45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37</v>
      </c>
      <c r="B3" s="108"/>
      <c r="C3" s="109"/>
      <c r="D3" s="128" t="s">
        <v>21</v>
      </c>
      <c r="E3" s="129"/>
      <c r="F3" s="129"/>
      <c r="G3" s="129"/>
      <c r="H3" s="130"/>
      <c r="I3" s="128" t="s">
        <v>22</v>
      </c>
      <c r="J3" s="130"/>
      <c r="K3" s="128" t="s">
        <v>24</v>
      </c>
      <c r="L3" s="130"/>
      <c r="M3" s="36"/>
      <c r="N3" s="37"/>
      <c r="O3" s="131" t="s">
        <v>42</v>
      </c>
      <c r="P3" s="11"/>
      <c r="Q3"/>
    </row>
    <row r="4" spans="1:133" ht="32.25" customHeight="1" thickBot="1">
      <c r="A4" s="110"/>
      <c r="B4" s="111"/>
      <c r="C4" s="112"/>
      <c r="D4" s="34" t="s">
        <v>2</v>
      </c>
      <c r="E4" s="34" t="s">
        <v>38</v>
      </c>
      <c r="F4" s="34" t="s">
        <v>39</v>
      </c>
      <c r="G4" s="34" t="s">
        <v>40</v>
      </c>
      <c r="H4" s="34" t="s">
        <v>3</v>
      </c>
      <c r="I4" s="34" t="s">
        <v>4</v>
      </c>
      <c r="J4" s="35" t="s">
        <v>41</v>
      </c>
      <c r="K4" s="35" t="s">
        <v>5</v>
      </c>
      <c r="L4" s="35" t="s">
        <v>6</v>
      </c>
      <c r="M4" s="35" t="s">
        <v>7</v>
      </c>
      <c r="N4" s="35" t="s">
        <v>23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SUM(D6:D8)</f>
        <v>26225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8" si="1">SUM(D5:M5)</f>
        <v>26225</v>
      </c>
      <c r="O5" s="33">
        <f t="shared" ref="O5:O28" si="2">(N5/O$30)</f>
        <v>57.38512035010941</v>
      </c>
      <c r="P5" s="6"/>
    </row>
    <row r="6" spans="1:133">
      <c r="A6" s="12"/>
      <c r="B6" s="25">
        <v>314.8</v>
      </c>
      <c r="C6" s="20" t="s">
        <v>8</v>
      </c>
      <c r="D6" s="46">
        <v>257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257</v>
      </c>
      <c r="O6" s="47">
        <f t="shared" si="2"/>
        <v>0.56236323851203496</v>
      </c>
      <c r="P6" s="9"/>
    </row>
    <row r="7" spans="1:133">
      <c r="A7" s="12"/>
      <c r="B7" s="25">
        <v>314.89999999999998</v>
      </c>
      <c r="C7" s="20" t="s">
        <v>9</v>
      </c>
      <c r="D7" s="46">
        <v>20856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20856</v>
      </c>
      <c r="O7" s="47">
        <f t="shared" si="2"/>
        <v>45.636761487964989</v>
      </c>
      <c r="P7" s="9"/>
    </row>
    <row r="8" spans="1:133">
      <c r="A8" s="12"/>
      <c r="B8" s="25">
        <v>315</v>
      </c>
      <c r="C8" s="20" t="s">
        <v>10</v>
      </c>
      <c r="D8" s="46">
        <v>5112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5112</v>
      </c>
      <c r="O8" s="47">
        <f t="shared" si="2"/>
        <v>11.185995623632385</v>
      </c>
      <c r="P8" s="9"/>
    </row>
    <row r="9" spans="1:133" ht="15.75">
      <c r="A9" s="29" t="s">
        <v>11</v>
      </c>
      <c r="B9" s="30"/>
      <c r="C9" s="31"/>
      <c r="D9" s="32">
        <f t="shared" ref="D9:M9" si="3">SUM(D10:D11)</f>
        <v>31845</v>
      </c>
      <c r="E9" s="32">
        <f t="shared" si="3"/>
        <v>0</v>
      </c>
      <c r="F9" s="32">
        <f t="shared" si="3"/>
        <v>0</v>
      </c>
      <c r="G9" s="32">
        <f t="shared" si="3"/>
        <v>0</v>
      </c>
      <c r="H9" s="32">
        <f t="shared" si="3"/>
        <v>0</v>
      </c>
      <c r="I9" s="32">
        <f t="shared" si="3"/>
        <v>0</v>
      </c>
      <c r="J9" s="32">
        <f t="shared" si="3"/>
        <v>0</v>
      </c>
      <c r="K9" s="32">
        <f t="shared" si="3"/>
        <v>0</v>
      </c>
      <c r="L9" s="32">
        <f t="shared" si="3"/>
        <v>0</v>
      </c>
      <c r="M9" s="32">
        <f t="shared" si="3"/>
        <v>0</v>
      </c>
      <c r="N9" s="44">
        <f t="shared" si="1"/>
        <v>31845</v>
      </c>
      <c r="O9" s="45">
        <f t="shared" si="2"/>
        <v>69.682713347921222</v>
      </c>
      <c r="P9" s="10"/>
    </row>
    <row r="10" spans="1:133">
      <c r="A10" s="12"/>
      <c r="B10" s="25">
        <v>323.89999999999998</v>
      </c>
      <c r="C10" s="20" t="s">
        <v>12</v>
      </c>
      <c r="D10" s="46">
        <v>30279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30279</v>
      </c>
      <c r="O10" s="47">
        <f t="shared" si="2"/>
        <v>66.256017505470453</v>
      </c>
      <c r="P10" s="9"/>
    </row>
    <row r="11" spans="1:133">
      <c r="A11" s="12"/>
      <c r="B11" s="25">
        <v>329</v>
      </c>
      <c r="C11" s="20" t="s">
        <v>13</v>
      </c>
      <c r="D11" s="46">
        <v>1566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1566</v>
      </c>
      <c r="O11" s="47">
        <f t="shared" si="2"/>
        <v>3.4266958424507661</v>
      </c>
      <c r="P11" s="9"/>
    </row>
    <row r="12" spans="1:133" ht="15.75">
      <c r="A12" s="29" t="s">
        <v>14</v>
      </c>
      <c r="B12" s="30"/>
      <c r="C12" s="31"/>
      <c r="D12" s="32">
        <f t="shared" ref="D12:M12" si="4">SUM(D13:D18)</f>
        <v>70945</v>
      </c>
      <c r="E12" s="32">
        <f t="shared" si="4"/>
        <v>0</v>
      </c>
      <c r="F12" s="32">
        <f t="shared" si="4"/>
        <v>0</v>
      </c>
      <c r="G12" s="32">
        <f t="shared" si="4"/>
        <v>0</v>
      </c>
      <c r="H12" s="32">
        <f t="shared" si="4"/>
        <v>0</v>
      </c>
      <c r="I12" s="32">
        <f t="shared" si="4"/>
        <v>3882701</v>
      </c>
      <c r="J12" s="32">
        <f t="shared" si="4"/>
        <v>0</v>
      </c>
      <c r="K12" s="32">
        <f t="shared" si="4"/>
        <v>0</v>
      </c>
      <c r="L12" s="32">
        <f t="shared" si="4"/>
        <v>0</v>
      </c>
      <c r="M12" s="32">
        <f t="shared" si="4"/>
        <v>0</v>
      </c>
      <c r="N12" s="44">
        <f t="shared" si="1"/>
        <v>3953646</v>
      </c>
      <c r="O12" s="45">
        <f t="shared" si="2"/>
        <v>8651.3041575492334</v>
      </c>
      <c r="P12" s="10"/>
    </row>
    <row r="13" spans="1:133">
      <c r="A13" s="12"/>
      <c r="B13" s="25">
        <v>331.35</v>
      </c>
      <c r="C13" s="20" t="s">
        <v>15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3882701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3882701</v>
      </c>
      <c r="O13" s="47">
        <f t="shared" si="2"/>
        <v>8496.063457330416</v>
      </c>
      <c r="P13" s="9"/>
    </row>
    <row r="14" spans="1:133">
      <c r="A14" s="12"/>
      <c r="B14" s="25">
        <v>334.7</v>
      </c>
      <c r="C14" s="20" t="s">
        <v>16</v>
      </c>
      <c r="D14" s="46">
        <v>24319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24319</v>
      </c>
      <c r="O14" s="47">
        <f t="shared" si="2"/>
        <v>53.214442013129101</v>
      </c>
      <c r="P14" s="9"/>
    </row>
    <row r="15" spans="1:133">
      <c r="A15" s="12"/>
      <c r="B15" s="25">
        <v>335.12</v>
      </c>
      <c r="C15" s="20" t="s">
        <v>17</v>
      </c>
      <c r="D15" s="46">
        <v>33960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33960</v>
      </c>
      <c r="O15" s="47">
        <f t="shared" si="2"/>
        <v>74.310722100656449</v>
      </c>
      <c r="P15" s="9"/>
    </row>
    <row r="16" spans="1:133">
      <c r="A16" s="12"/>
      <c r="B16" s="25">
        <v>335.14</v>
      </c>
      <c r="C16" s="20" t="s">
        <v>18</v>
      </c>
      <c r="D16" s="46">
        <v>285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285</v>
      </c>
      <c r="O16" s="47">
        <f t="shared" si="2"/>
        <v>0.62363238512035013</v>
      </c>
      <c r="P16" s="9"/>
    </row>
    <row r="17" spans="1:119">
      <c r="A17" s="12"/>
      <c r="B17" s="25">
        <v>335.15</v>
      </c>
      <c r="C17" s="20" t="s">
        <v>19</v>
      </c>
      <c r="D17" s="46">
        <v>112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112</v>
      </c>
      <c r="O17" s="47">
        <f t="shared" si="2"/>
        <v>0.24507658643326038</v>
      </c>
      <c r="P17" s="9"/>
    </row>
    <row r="18" spans="1:119">
      <c r="A18" s="12"/>
      <c r="B18" s="25">
        <v>335.18</v>
      </c>
      <c r="C18" s="20" t="s">
        <v>20</v>
      </c>
      <c r="D18" s="46">
        <v>12269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12269</v>
      </c>
      <c r="O18" s="47">
        <f t="shared" si="2"/>
        <v>26.846827133479213</v>
      </c>
      <c r="P18" s="9"/>
    </row>
    <row r="19" spans="1:119" ht="15.75">
      <c r="A19" s="29" t="s">
        <v>25</v>
      </c>
      <c r="B19" s="30"/>
      <c r="C19" s="31"/>
      <c r="D19" s="32">
        <f t="shared" ref="D19:M19" si="5">SUM(D20:D21)</f>
        <v>8365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1318733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32">
        <f t="shared" si="1"/>
        <v>1327098</v>
      </c>
      <c r="O19" s="45">
        <f t="shared" si="2"/>
        <v>2903.934354485777</v>
      </c>
      <c r="P19" s="10"/>
    </row>
    <row r="20" spans="1:119">
      <c r="A20" s="12"/>
      <c r="B20" s="25">
        <v>343.3</v>
      </c>
      <c r="C20" s="20" t="s">
        <v>28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1318733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1318733</v>
      </c>
      <c r="O20" s="47">
        <f t="shared" si="2"/>
        <v>2885.6301969365427</v>
      </c>
      <c r="P20" s="9"/>
    </row>
    <row r="21" spans="1:119">
      <c r="A21" s="12"/>
      <c r="B21" s="25">
        <v>347.2</v>
      </c>
      <c r="C21" s="20" t="s">
        <v>29</v>
      </c>
      <c r="D21" s="46">
        <v>8365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8365</v>
      </c>
      <c r="O21" s="47">
        <f t="shared" si="2"/>
        <v>18.304157549234137</v>
      </c>
      <c r="P21" s="9"/>
    </row>
    <row r="22" spans="1:119" ht="15.75">
      <c r="A22" s="29" t="s">
        <v>26</v>
      </c>
      <c r="B22" s="30"/>
      <c r="C22" s="31"/>
      <c r="D22" s="32">
        <f t="shared" ref="D22:M22" si="6">SUM(D23:D23)</f>
        <v>178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0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1"/>
        <v>178</v>
      </c>
      <c r="O22" s="45">
        <f t="shared" si="2"/>
        <v>0.38949671772428884</v>
      </c>
      <c r="P22" s="10"/>
    </row>
    <row r="23" spans="1:119">
      <c r="A23" s="13"/>
      <c r="B23" s="39">
        <v>359</v>
      </c>
      <c r="C23" s="21" t="s">
        <v>32</v>
      </c>
      <c r="D23" s="46">
        <v>178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178</v>
      </c>
      <c r="O23" s="47">
        <f t="shared" si="2"/>
        <v>0.38949671772428884</v>
      </c>
      <c r="P23" s="9"/>
    </row>
    <row r="24" spans="1:119" ht="15.75">
      <c r="A24" s="29" t="s">
        <v>1</v>
      </c>
      <c r="B24" s="30"/>
      <c r="C24" s="31"/>
      <c r="D24" s="32">
        <f t="shared" ref="D24:M24" si="7">SUM(D25:D27)</f>
        <v>26365</v>
      </c>
      <c r="E24" s="32">
        <f t="shared" si="7"/>
        <v>0</v>
      </c>
      <c r="F24" s="32">
        <f t="shared" si="7"/>
        <v>0</v>
      </c>
      <c r="G24" s="32">
        <f t="shared" si="7"/>
        <v>0</v>
      </c>
      <c r="H24" s="32">
        <f t="shared" si="7"/>
        <v>0</v>
      </c>
      <c r="I24" s="32">
        <f t="shared" si="7"/>
        <v>53913</v>
      </c>
      <c r="J24" s="32">
        <f t="shared" si="7"/>
        <v>0</v>
      </c>
      <c r="K24" s="32">
        <f t="shared" si="7"/>
        <v>0</v>
      </c>
      <c r="L24" s="32">
        <f t="shared" si="7"/>
        <v>0</v>
      </c>
      <c r="M24" s="32">
        <f t="shared" si="7"/>
        <v>0</v>
      </c>
      <c r="N24" s="32">
        <f t="shared" si="1"/>
        <v>80278</v>
      </c>
      <c r="O24" s="45">
        <f t="shared" si="2"/>
        <v>175.66301969365426</v>
      </c>
      <c r="P24" s="10"/>
    </row>
    <row r="25" spans="1:119">
      <c r="A25" s="12"/>
      <c r="B25" s="25">
        <v>361.1</v>
      </c>
      <c r="C25" s="20" t="s">
        <v>33</v>
      </c>
      <c r="D25" s="46">
        <v>567</v>
      </c>
      <c r="E25" s="46">
        <v>0</v>
      </c>
      <c r="F25" s="46">
        <v>0</v>
      </c>
      <c r="G25" s="46">
        <v>0</v>
      </c>
      <c r="H25" s="46">
        <v>0</v>
      </c>
      <c r="I25" s="46">
        <v>53913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54480</v>
      </c>
      <c r="O25" s="47">
        <f t="shared" si="2"/>
        <v>119.21225382932167</v>
      </c>
      <c r="P25" s="9"/>
    </row>
    <row r="26" spans="1:119">
      <c r="A26" s="12"/>
      <c r="B26" s="25">
        <v>366</v>
      </c>
      <c r="C26" s="20" t="s">
        <v>34</v>
      </c>
      <c r="D26" s="46">
        <v>25628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25628</v>
      </c>
      <c r="O26" s="47">
        <f t="shared" si="2"/>
        <v>56.078774617067836</v>
      </c>
      <c r="P26" s="9"/>
    </row>
    <row r="27" spans="1:119" ht="15.75" thickBot="1">
      <c r="A27" s="12"/>
      <c r="B27" s="25">
        <v>369.9</v>
      </c>
      <c r="C27" s="20" t="s">
        <v>35</v>
      </c>
      <c r="D27" s="46">
        <v>170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170</v>
      </c>
      <c r="O27" s="47">
        <f t="shared" si="2"/>
        <v>0.37199124726477023</v>
      </c>
      <c r="P27" s="9"/>
    </row>
    <row r="28" spans="1:119" ht="16.5" thickBot="1">
      <c r="A28" s="14" t="s">
        <v>30</v>
      </c>
      <c r="B28" s="23"/>
      <c r="C28" s="22"/>
      <c r="D28" s="15">
        <f>SUM(D5,D9,D12,D19,D22,D24)</f>
        <v>163923</v>
      </c>
      <c r="E28" s="15">
        <f t="shared" ref="E28:M28" si="8">SUM(E5,E9,E12,E19,E22,E24)</f>
        <v>0</v>
      </c>
      <c r="F28" s="15">
        <f t="shared" si="8"/>
        <v>0</v>
      </c>
      <c r="G28" s="15">
        <f t="shared" si="8"/>
        <v>0</v>
      </c>
      <c r="H28" s="15">
        <f t="shared" si="8"/>
        <v>0</v>
      </c>
      <c r="I28" s="15">
        <f t="shared" si="8"/>
        <v>5255347</v>
      </c>
      <c r="J28" s="15">
        <f t="shared" si="8"/>
        <v>0</v>
      </c>
      <c r="K28" s="15">
        <f t="shared" si="8"/>
        <v>0</v>
      </c>
      <c r="L28" s="15">
        <f t="shared" si="8"/>
        <v>0</v>
      </c>
      <c r="M28" s="15">
        <f t="shared" si="8"/>
        <v>0</v>
      </c>
      <c r="N28" s="15">
        <f t="shared" si="1"/>
        <v>5419270</v>
      </c>
      <c r="O28" s="38">
        <f t="shared" si="2"/>
        <v>11858.35886214442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/>
    </row>
    <row r="30" spans="1:119">
      <c r="A30" s="40"/>
      <c r="B30" s="41"/>
      <c r="C30" s="41"/>
      <c r="D30" s="42"/>
      <c r="E30" s="42"/>
      <c r="F30" s="42"/>
      <c r="G30" s="42"/>
      <c r="H30" s="42"/>
      <c r="I30" s="42"/>
      <c r="J30" s="42"/>
      <c r="K30" s="42"/>
      <c r="L30" s="118" t="s">
        <v>46</v>
      </c>
      <c r="M30" s="118"/>
      <c r="N30" s="118"/>
      <c r="O30" s="43">
        <v>457</v>
      </c>
    </row>
    <row r="31" spans="1:119">
      <c r="A31" s="119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7"/>
    </row>
    <row r="32" spans="1:119" ht="15.75" thickBot="1">
      <c r="A32" s="120" t="s">
        <v>47</v>
      </c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100"/>
    </row>
  </sheetData>
  <mergeCells count="10">
    <mergeCell ref="A32:O32"/>
    <mergeCell ref="L30:N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4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31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37</v>
      </c>
      <c r="B3" s="108"/>
      <c r="C3" s="109"/>
      <c r="D3" s="128" t="s">
        <v>21</v>
      </c>
      <c r="E3" s="129"/>
      <c r="F3" s="129"/>
      <c r="G3" s="129"/>
      <c r="H3" s="130"/>
      <c r="I3" s="128" t="s">
        <v>22</v>
      </c>
      <c r="J3" s="130"/>
      <c r="K3" s="128" t="s">
        <v>24</v>
      </c>
      <c r="L3" s="130"/>
      <c r="M3" s="36"/>
      <c r="N3" s="37"/>
      <c r="O3" s="131" t="s">
        <v>42</v>
      </c>
      <c r="P3" s="11"/>
      <c r="Q3"/>
    </row>
    <row r="4" spans="1:133" ht="32.25" customHeight="1" thickBot="1">
      <c r="A4" s="110"/>
      <c r="B4" s="111"/>
      <c r="C4" s="112"/>
      <c r="D4" s="34" t="s">
        <v>2</v>
      </c>
      <c r="E4" s="34" t="s">
        <v>38</v>
      </c>
      <c r="F4" s="34" t="s">
        <v>39</v>
      </c>
      <c r="G4" s="34" t="s">
        <v>40</v>
      </c>
      <c r="H4" s="34" t="s">
        <v>3</v>
      </c>
      <c r="I4" s="34" t="s">
        <v>4</v>
      </c>
      <c r="J4" s="35" t="s">
        <v>41</v>
      </c>
      <c r="K4" s="35" t="s">
        <v>5</v>
      </c>
      <c r="L4" s="35" t="s">
        <v>6</v>
      </c>
      <c r="M4" s="35" t="s">
        <v>7</v>
      </c>
      <c r="N4" s="35" t="s">
        <v>23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SUM(D6:D8)</f>
        <v>26287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2" si="1">SUM(D5:M5)</f>
        <v>26287</v>
      </c>
      <c r="O5" s="33">
        <f t="shared" ref="O5:O30" si="2">(N5/O$32)</f>
        <v>62.887559808612437</v>
      </c>
      <c r="P5" s="6"/>
    </row>
    <row r="6" spans="1:133">
      <c r="A6" s="12"/>
      <c r="B6" s="25">
        <v>314.8</v>
      </c>
      <c r="C6" s="20" t="s">
        <v>8</v>
      </c>
      <c r="D6" s="46">
        <v>284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284</v>
      </c>
      <c r="O6" s="47">
        <f t="shared" si="2"/>
        <v>0.67942583732057416</v>
      </c>
      <c r="P6" s="9"/>
    </row>
    <row r="7" spans="1:133">
      <c r="A7" s="12"/>
      <c r="B7" s="25">
        <v>314.89999999999998</v>
      </c>
      <c r="C7" s="20" t="s">
        <v>9</v>
      </c>
      <c r="D7" s="46">
        <v>19207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19207</v>
      </c>
      <c r="O7" s="47">
        <f t="shared" si="2"/>
        <v>45.949760765550238</v>
      </c>
      <c r="P7" s="9"/>
    </row>
    <row r="8" spans="1:133">
      <c r="A8" s="12"/>
      <c r="B8" s="25">
        <v>315</v>
      </c>
      <c r="C8" s="20" t="s">
        <v>10</v>
      </c>
      <c r="D8" s="46">
        <v>6796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6796</v>
      </c>
      <c r="O8" s="47">
        <f t="shared" si="2"/>
        <v>16.258373205741627</v>
      </c>
      <c r="P8" s="9"/>
    </row>
    <row r="9" spans="1:133" ht="15.75">
      <c r="A9" s="29" t="s">
        <v>11</v>
      </c>
      <c r="B9" s="30"/>
      <c r="C9" s="31"/>
      <c r="D9" s="32">
        <f t="shared" ref="D9:M9" si="3">SUM(D10:D11)</f>
        <v>29292</v>
      </c>
      <c r="E9" s="32">
        <f t="shared" si="3"/>
        <v>0</v>
      </c>
      <c r="F9" s="32">
        <f t="shared" si="3"/>
        <v>0</v>
      </c>
      <c r="G9" s="32">
        <f t="shared" si="3"/>
        <v>0</v>
      </c>
      <c r="H9" s="32">
        <f t="shared" si="3"/>
        <v>0</v>
      </c>
      <c r="I9" s="32">
        <f t="shared" si="3"/>
        <v>0</v>
      </c>
      <c r="J9" s="32">
        <f t="shared" si="3"/>
        <v>0</v>
      </c>
      <c r="K9" s="32">
        <f t="shared" si="3"/>
        <v>0</v>
      </c>
      <c r="L9" s="32">
        <f t="shared" si="3"/>
        <v>0</v>
      </c>
      <c r="M9" s="32">
        <f t="shared" si="3"/>
        <v>0</v>
      </c>
      <c r="N9" s="44">
        <f t="shared" si="1"/>
        <v>29292</v>
      </c>
      <c r="O9" s="45">
        <f t="shared" si="2"/>
        <v>70.076555023923447</v>
      </c>
      <c r="P9" s="10"/>
    </row>
    <row r="10" spans="1:133">
      <c r="A10" s="12"/>
      <c r="B10" s="25">
        <v>323.89999999999998</v>
      </c>
      <c r="C10" s="20" t="s">
        <v>12</v>
      </c>
      <c r="D10" s="46">
        <v>27619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27619</v>
      </c>
      <c r="O10" s="47">
        <f t="shared" si="2"/>
        <v>66.074162679425839</v>
      </c>
      <c r="P10" s="9"/>
    </row>
    <row r="11" spans="1:133">
      <c r="A11" s="12"/>
      <c r="B11" s="25">
        <v>329</v>
      </c>
      <c r="C11" s="20" t="s">
        <v>13</v>
      </c>
      <c r="D11" s="46">
        <v>1673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1673</v>
      </c>
      <c r="O11" s="47">
        <f t="shared" si="2"/>
        <v>4.0023923444976077</v>
      </c>
      <c r="P11" s="9"/>
    </row>
    <row r="12" spans="1:133" ht="15.75">
      <c r="A12" s="29" t="s">
        <v>14</v>
      </c>
      <c r="B12" s="30"/>
      <c r="C12" s="31"/>
      <c r="D12" s="32">
        <f t="shared" ref="D12:M12" si="4">SUM(D13:D18)</f>
        <v>334878</v>
      </c>
      <c r="E12" s="32">
        <f t="shared" si="4"/>
        <v>0</v>
      </c>
      <c r="F12" s="32">
        <f t="shared" si="4"/>
        <v>0</v>
      </c>
      <c r="G12" s="32">
        <f t="shared" si="4"/>
        <v>0</v>
      </c>
      <c r="H12" s="32">
        <f t="shared" si="4"/>
        <v>0</v>
      </c>
      <c r="I12" s="32">
        <f t="shared" si="4"/>
        <v>1750809</v>
      </c>
      <c r="J12" s="32">
        <f t="shared" si="4"/>
        <v>0</v>
      </c>
      <c r="K12" s="32">
        <f t="shared" si="4"/>
        <v>0</v>
      </c>
      <c r="L12" s="32">
        <f t="shared" si="4"/>
        <v>0</v>
      </c>
      <c r="M12" s="32">
        <f t="shared" si="4"/>
        <v>0</v>
      </c>
      <c r="N12" s="44">
        <f t="shared" si="1"/>
        <v>2085687</v>
      </c>
      <c r="O12" s="45">
        <f t="shared" si="2"/>
        <v>4989.681818181818</v>
      </c>
      <c r="P12" s="10"/>
    </row>
    <row r="13" spans="1:133">
      <c r="A13" s="12"/>
      <c r="B13" s="25">
        <v>331.35</v>
      </c>
      <c r="C13" s="20" t="s">
        <v>15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1750809</v>
      </c>
      <c r="J13" s="46">
        <v>0</v>
      </c>
      <c r="K13" s="46">
        <v>0</v>
      </c>
      <c r="L13" s="46">
        <v>0</v>
      </c>
      <c r="M13" s="46">
        <v>0</v>
      </c>
      <c r="N13" s="46">
        <f t="shared" ref="N13:N18" si="5">SUM(D13:M13)</f>
        <v>1750809</v>
      </c>
      <c r="O13" s="47">
        <f t="shared" si="2"/>
        <v>4188.5382775119615</v>
      </c>
      <c r="P13" s="9"/>
    </row>
    <row r="14" spans="1:133">
      <c r="A14" s="12"/>
      <c r="B14" s="25">
        <v>334.7</v>
      </c>
      <c r="C14" s="20" t="s">
        <v>16</v>
      </c>
      <c r="D14" s="46">
        <v>287697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5"/>
        <v>287697</v>
      </c>
      <c r="O14" s="47">
        <f t="shared" si="2"/>
        <v>688.27033492822966</v>
      </c>
      <c r="P14" s="9"/>
    </row>
    <row r="15" spans="1:133">
      <c r="A15" s="12"/>
      <c r="B15" s="25">
        <v>335.12</v>
      </c>
      <c r="C15" s="20" t="s">
        <v>17</v>
      </c>
      <c r="D15" s="46">
        <v>33988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5"/>
        <v>33988</v>
      </c>
      <c r="O15" s="47">
        <f t="shared" si="2"/>
        <v>81.31100478468899</v>
      </c>
      <c r="P15" s="9"/>
    </row>
    <row r="16" spans="1:133">
      <c r="A16" s="12"/>
      <c r="B16" s="25">
        <v>335.14</v>
      </c>
      <c r="C16" s="20" t="s">
        <v>18</v>
      </c>
      <c r="D16" s="46">
        <v>508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5"/>
        <v>508</v>
      </c>
      <c r="O16" s="47">
        <f t="shared" si="2"/>
        <v>1.2153110047846889</v>
      </c>
      <c r="P16" s="9"/>
    </row>
    <row r="17" spans="1:119">
      <c r="A17" s="12"/>
      <c r="B17" s="25">
        <v>335.15</v>
      </c>
      <c r="C17" s="20" t="s">
        <v>19</v>
      </c>
      <c r="D17" s="46">
        <v>56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5"/>
        <v>56</v>
      </c>
      <c r="O17" s="47">
        <f t="shared" si="2"/>
        <v>0.13397129186602871</v>
      </c>
      <c r="P17" s="9"/>
    </row>
    <row r="18" spans="1:119">
      <c r="A18" s="12"/>
      <c r="B18" s="25">
        <v>335.18</v>
      </c>
      <c r="C18" s="20" t="s">
        <v>20</v>
      </c>
      <c r="D18" s="46">
        <v>12629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12629</v>
      </c>
      <c r="O18" s="47">
        <f t="shared" si="2"/>
        <v>30.21291866028708</v>
      </c>
      <c r="P18" s="9"/>
    </row>
    <row r="19" spans="1:119" ht="15.75">
      <c r="A19" s="29" t="s">
        <v>25</v>
      </c>
      <c r="B19" s="30"/>
      <c r="C19" s="31"/>
      <c r="D19" s="32">
        <f t="shared" ref="D19:M19" si="6">SUM(D20:D21)</f>
        <v>9474</v>
      </c>
      <c r="E19" s="32">
        <f t="shared" si="6"/>
        <v>0</v>
      </c>
      <c r="F19" s="32">
        <f t="shared" si="6"/>
        <v>0</v>
      </c>
      <c r="G19" s="32">
        <f t="shared" si="6"/>
        <v>0</v>
      </c>
      <c r="H19" s="32">
        <f t="shared" si="6"/>
        <v>0</v>
      </c>
      <c r="I19" s="32">
        <f t="shared" si="6"/>
        <v>1322417</v>
      </c>
      <c r="J19" s="32">
        <f t="shared" si="6"/>
        <v>0</v>
      </c>
      <c r="K19" s="32">
        <f t="shared" si="6"/>
        <v>0</v>
      </c>
      <c r="L19" s="32">
        <f t="shared" si="6"/>
        <v>0</v>
      </c>
      <c r="M19" s="32">
        <f t="shared" si="6"/>
        <v>0</v>
      </c>
      <c r="N19" s="32">
        <f t="shared" ref="N19:N30" si="7">SUM(D19:M19)</f>
        <v>1331891</v>
      </c>
      <c r="O19" s="45">
        <f t="shared" si="2"/>
        <v>3186.3421052631579</v>
      </c>
      <c r="P19" s="10"/>
    </row>
    <row r="20" spans="1:119">
      <c r="A20" s="12"/>
      <c r="B20" s="25">
        <v>343.3</v>
      </c>
      <c r="C20" s="20" t="s">
        <v>28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1322417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7"/>
        <v>1322417</v>
      </c>
      <c r="O20" s="47">
        <f t="shared" si="2"/>
        <v>3163.6770334928228</v>
      </c>
      <c r="P20" s="9"/>
    </row>
    <row r="21" spans="1:119">
      <c r="A21" s="12"/>
      <c r="B21" s="25">
        <v>347.2</v>
      </c>
      <c r="C21" s="20" t="s">
        <v>29</v>
      </c>
      <c r="D21" s="46">
        <v>9474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7"/>
        <v>9474</v>
      </c>
      <c r="O21" s="47">
        <f t="shared" si="2"/>
        <v>22.665071770334929</v>
      </c>
      <c r="P21" s="9"/>
    </row>
    <row r="22" spans="1:119" ht="15.75">
      <c r="A22" s="29" t="s">
        <v>26</v>
      </c>
      <c r="B22" s="30"/>
      <c r="C22" s="31"/>
      <c r="D22" s="32">
        <f t="shared" ref="D22:M22" si="8">SUM(D23:D23)</f>
        <v>446</v>
      </c>
      <c r="E22" s="32">
        <f t="shared" si="8"/>
        <v>0</v>
      </c>
      <c r="F22" s="32">
        <f t="shared" si="8"/>
        <v>0</v>
      </c>
      <c r="G22" s="32">
        <f t="shared" si="8"/>
        <v>0</v>
      </c>
      <c r="H22" s="32">
        <f t="shared" si="8"/>
        <v>0</v>
      </c>
      <c r="I22" s="32">
        <f t="shared" si="8"/>
        <v>0</v>
      </c>
      <c r="J22" s="32">
        <f t="shared" si="8"/>
        <v>0</v>
      </c>
      <c r="K22" s="32">
        <f t="shared" si="8"/>
        <v>0</v>
      </c>
      <c r="L22" s="32">
        <f t="shared" si="8"/>
        <v>0</v>
      </c>
      <c r="M22" s="32">
        <f t="shared" si="8"/>
        <v>0</v>
      </c>
      <c r="N22" s="32">
        <f t="shared" si="7"/>
        <v>446</v>
      </c>
      <c r="O22" s="45">
        <f t="shared" si="2"/>
        <v>1.0669856459330143</v>
      </c>
      <c r="P22" s="10"/>
    </row>
    <row r="23" spans="1:119">
      <c r="A23" s="13"/>
      <c r="B23" s="39">
        <v>359</v>
      </c>
      <c r="C23" s="21" t="s">
        <v>32</v>
      </c>
      <c r="D23" s="46">
        <v>446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446</v>
      </c>
      <c r="O23" s="47">
        <f t="shared" si="2"/>
        <v>1.0669856459330143</v>
      </c>
      <c r="P23" s="9"/>
    </row>
    <row r="24" spans="1:119" ht="15.75">
      <c r="A24" s="29" t="s">
        <v>1</v>
      </c>
      <c r="B24" s="30"/>
      <c r="C24" s="31"/>
      <c r="D24" s="32">
        <f t="shared" ref="D24:M24" si="9">SUM(D25:D27)</f>
        <v>11864</v>
      </c>
      <c r="E24" s="32">
        <f t="shared" si="9"/>
        <v>0</v>
      </c>
      <c r="F24" s="32">
        <f t="shared" si="9"/>
        <v>0</v>
      </c>
      <c r="G24" s="32">
        <f t="shared" si="9"/>
        <v>0</v>
      </c>
      <c r="H24" s="32">
        <f t="shared" si="9"/>
        <v>0</v>
      </c>
      <c r="I24" s="32">
        <f t="shared" si="9"/>
        <v>86705</v>
      </c>
      <c r="J24" s="32">
        <f t="shared" si="9"/>
        <v>0</v>
      </c>
      <c r="K24" s="32">
        <f t="shared" si="9"/>
        <v>0</v>
      </c>
      <c r="L24" s="32">
        <f t="shared" si="9"/>
        <v>0</v>
      </c>
      <c r="M24" s="32">
        <f t="shared" si="9"/>
        <v>0</v>
      </c>
      <c r="N24" s="32">
        <f t="shared" si="7"/>
        <v>98569</v>
      </c>
      <c r="O24" s="45">
        <f t="shared" si="2"/>
        <v>235.811004784689</v>
      </c>
      <c r="P24" s="10"/>
    </row>
    <row r="25" spans="1:119">
      <c r="A25" s="12"/>
      <c r="B25" s="25">
        <v>361.1</v>
      </c>
      <c r="C25" s="20" t="s">
        <v>33</v>
      </c>
      <c r="D25" s="46">
        <v>1755</v>
      </c>
      <c r="E25" s="46">
        <v>0</v>
      </c>
      <c r="F25" s="46">
        <v>0</v>
      </c>
      <c r="G25" s="46">
        <v>0</v>
      </c>
      <c r="H25" s="46">
        <v>0</v>
      </c>
      <c r="I25" s="46">
        <v>86705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88460</v>
      </c>
      <c r="O25" s="47">
        <f t="shared" si="2"/>
        <v>211.6267942583732</v>
      </c>
      <c r="P25" s="9"/>
    </row>
    <row r="26" spans="1:119">
      <c r="A26" s="12"/>
      <c r="B26" s="25">
        <v>366</v>
      </c>
      <c r="C26" s="20" t="s">
        <v>34</v>
      </c>
      <c r="D26" s="46">
        <v>9293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9293</v>
      </c>
      <c r="O26" s="47">
        <f t="shared" si="2"/>
        <v>22.232057416267942</v>
      </c>
      <c r="P26" s="9"/>
    </row>
    <row r="27" spans="1:119">
      <c r="A27" s="12"/>
      <c r="B27" s="25">
        <v>369.9</v>
      </c>
      <c r="C27" s="20" t="s">
        <v>35</v>
      </c>
      <c r="D27" s="46">
        <v>816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816</v>
      </c>
      <c r="O27" s="47">
        <f t="shared" si="2"/>
        <v>1.9521531100478469</v>
      </c>
      <c r="P27" s="9"/>
    </row>
    <row r="28" spans="1:119" ht="15.75">
      <c r="A28" s="29" t="s">
        <v>27</v>
      </c>
      <c r="B28" s="30"/>
      <c r="C28" s="31"/>
      <c r="D28" s="32">
        <f t="shared" ref="D28:M28" si="10">SUM(D29:D29)</f>
        <v>45000</v>
      </c>
      <c r="E28" s="32">
        <f t="shared" si="10"/>
        <v>0</v>
      </c>
      <c r="F28" s="32">
        <f t="shared" si="10"/>
        <v>0</v>
      </c>
      <c r="G28" s="32">
        <f t="shared" si="10"/>
        <v>0</v>
      </c>
      <c r="H28" s="32">
        <f t="shared" si="10"/>
        <v>0</v>
      </c>
      <c r="I28" s="32">
        <f t="shared" si="10"/>
        <v>0</v>
      </c>
      <c r="J28" s="32">
        <f t="shared" si="10"/>
        <v>0</v>
      </c>
      <c r="K28" s="32">
        <f t="shared" si="10"/>
        <v>0</v>
      </c>
      <c r="L28" s="32">
        <f t="shared" si="10"/>
        <v>0</v>
      </c>
      <c r="M28" s="32">
        <f t="shared" si="10"/>
        <v>0</v>
      </c>
      <c r="N28" s="32">
        <f t="shared" si="7"/>
        <v>45000</v>
      </c>
      <c r="O28" s="45">
        <f t="shared" si="2"/>
        <v>107.6555023923445</v>
      </c>
      <c r="P28" s="9"/>
    </row>
    <row r="29" spans="1:119" ht="15.75" thickBot="1">
      <c r="A29" s="12"/>
      <c r="B29" s="25">
        <v>381</v>
      </c>
      <c r="C29" s="20" t="s">
        <v>36</v>
      </c>
      <c r="D29" s="46">
        <v>45000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45000</v>
      </c>
      <c r="O29" s="47">
        <f t="shared" si="2"/>
        <v>107.6555023923445</v>
      </c>
      <c r="P29" s="9"/>
    </row>
    <row r="30" spans="1:119" ht="16.5" thickBot="1">
      <c r="A30" s="14" t="s">
        <v>30</v>
      </c>
      <c r="B30" s="23"/>
      <c r="C30" s="22"/>
      <c r="D30" s="15">
        <f t="shared" ref="D30:M30" si="11">SUM(D5,D9,D12,D19,D22,D24,D28)</f>
        <v>457241</v>
      </c>
      <c r="E30" s="15">
        <f t="shared" si="11"/>
        <v>0</v>
      </c>
      <c r="F30" s="15">
        <f t="shared" si="11"/>
        <v>0</v>
      </c>
      <c r="G30" s="15">
        <f t="shared" si="11"/>
        <v>0</v>
      </c>
      <c r="H30" s="15">
        <f t="shared" si="11"/>
        <v>0</v>
      </c>
      <c r="I30" s="15">
        <f t="shared" si="11"/>
        <v>3159931</v>
      </c>
      <c r="J30" s="15">
        <f t="shared" si="11"/>
        <v>0</v>
      </c>
      <c r="K30" s="15">
        <f t="shared" si="11"/>
        <v>0</v>
      </c>
      <c r="L30" s="15">
        <f t="shared" si="11"/>
        <v>0</v>
      </c>
      <c r="M30" s="15">
        <f t="shared" si="11"/>
        <v>0</v>
      </c>
      <c r="N30" s="15">
        <f t="shared" si="7"/>
        <v>3617172</v>
      </c>
      <c r="O30" s="38">
        <f t="shared" si="2"/>
        <v>8653.5215311004777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40"/>
      <c r="B32" s="41"/>
      <c r="C32" s="41"/>
      <c r="D32" s="42"/>
      <c r="E32" s="42"/>
      <c r="F32" s="42"/>
      <c r="G32" s="42"/>
      <c r="H32" s="42"/>
      <c r="I32" s="42"/>
      <c r="J32" s="42"/>
      <c r="K32" s="42"/>
      <c r="L32" s="118" t="s">
        <v>43</v>
      </c>
      <c r="M32" s="118"/>
      <c r="N32" s="118"/>
      <c r="O32" s="43">
        <v>418</v>
      </c>
    </row>
    <row r="33" spans="1:15">
      <c r="A33" s="119"/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7"/>
    </row>
    <row r="34" spans="1:15" ht="15.75" thickBot="1">
      <c r="A34" s="120" t="s">
        <v>47</v>
      </c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100"/>
    </row>
  </sheetData>
  <mergeCells count="10">
    <mergeCell ref="A34:O34"/>
    <mergeCell ref="A33:O33"/>
    <mergeCell ref="L32:N32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37</v>
      </c>
      <c r="B3" s="108"/>
      <c r="C3" s="109"/>
      <c r="D3" s="128" t="s">
        <v>21</v>
      </c>
      <c r="E3" s="129"/>
      <c r="F3" s="129"/>
      <c r="G3" s="129"/>
      <c r="H3" s="130"/>
      <c r="I3" s="128" t="s">
        <v>22</v>
      </c>
      <c r="J3" s="130"/>
      <c r="K3" s="128" t="s">
        <v>24</v>
      </c>
      <c r="L3" s="130"/>
      <c r="M3" s="36"/>
      <c r="N3" s="37"/>
      <c r="O3" s="131" t="s">
        <v>42</v>
      </c>
      <c r="P3" s="11"/>
      <c r="Q3"/>
    </row>
    <row r="4" spans="1:133" ht="32.25" customHeight="1" thickBot="1">
      <c r="A4" s="110"/>
      <c r="B4" s="111"/>
      <c r="C4" s="112"/>
      <c r="D4" s="34" t="s">
        <v>2</v>
      </c>
      <c r="E4" s="34" t="s">
        <v>38</v>
      </c>
      <c r="F4" s="34" t="s">
        <v>39</v>
      </c>
      <c r="G4" s="34" t="s">
        <v>40</v>
      </c>
      <c r="H4" s="34" t="s">
        <v>3</v>
      </c>
      <c r="I4" s="34" t="s">
        <v>4</v>
      </c>
      <c r="J4" s="35" t="s">
        <v>41</v>
      </c>
      <c r="K4" s="35" t="s">
        <v>5</v>
      </c>
      <c r="L4" s="35" t="s">
        <v>6</v>
      </c>
      <c r="M4" s="35" t="s">
        <v>7</v>
      </c>
      <c r="N4" s="35" t="s">
        <v>23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SUM(D6:D8)</f>
        <v>22707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6" si="1">SUM(D5:M5)</f>
        <v>22707</v>
      </c>
      <c r="O5" s="33">
        <f t="shared" ref="O5:O26" si="2">(N5/O$28)</f>
        <v>53.554245283018865</v>
      </c>
      <c r="P5" s="6"/>
    </row>
    <row r="6" spans="1:133">
      <c r="A6" s="12"/>
      <c r="B6" s="25">
        <v>314.8</v>
      </c>
      <c r="C6" s="20" t="s">
        <v>8</v>
      </c>
      <c r="D6" s="46">
        <v>421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421</v>
      </c>
      <c r="O6" s="47">
        <f t="shared" si="2"/>
        <v>0.99292452830188682</v>
      </c>
      <c r="P6" s="9"/>
    </row>
    <row r="7" spans="1:133">
      <c r="A7" s="12"/>
      <c r="B7" s="25">
        <v>314.89999999999998</v>
      </c>
      <c r="C7" s="20" t="s">
        <v>9</v>
      </c>
      <c r="D7" s="46">
        <v>18962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18962</v>
      </c>
      <c r="O7" s="47">
        <f t="shared" si="2"/>
        <v>44.721698113207545</v>
      </c>
      <c r="P7" s="9"/>
    </row>
    <row r="8" spans="1:133">
      <c r="A8" s="12"/>
      <c r="B8" s="25">
        <v>315</v>
      </c>
      <c r="C8" s="20" t="s">
        <v>10</v>
      </c>
      <c r="D8" s="46">
        <v>3324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3324</v>
      </c>
      <c r="O8" s="47">
        <f t="shared" si="2"/>
        <v>7.8396226415094343</v>
      </c>
      <c r="P8" s="9"/>
    </row>
    <row r="9" spans="1:133" ht="15.75">
      <c r="A9" s="29" t="s">
        <v>70</v>
      </c>
      <c r="B9" s="30"/>
      <c r="C9" s="31"/>
      <c r="D9" s="32">
        <f t="shared" ref="D9:M9" si="3">SUM(D10:D11)</f>
        <v>26913</v>
      </c>
      <c r="E9" s="32">
        <f t="shared" si="3"/>
        <v>0</v>
      </c>
      <c r="F9" s="32">
        <f t="shared" si="3"/>
        <v>0</v>
      </c>
      <c r="G9" s="32">
        <f t="shared" si="3"/>
        <v>0</v>
      </c>
      <c r="H9" s="32">
        <f t="shared" si="3"/>
        <v>0</v>
      </c>
      <c r="I9" s="32">
        <f t="shared" si="3"/>
        <v>0</v>
      </c>
      <c r="J9" s="32">
        <f t="shared" si="3"/>
        <v>0</v>
      </c>
      <c r="K9" s="32">
        <f t="shared" si="3"/>
        <v>0</v>
      </c>
      <c r="L9" s="32">
        <f t="shared" si="3"/>
        <v>0</v>
      </c>
      <c r="M9" s="32">
        <f t="shared" si="3"/>
        <v>0</v>
      </c>
      <c r="N9" s="44">
        <f t="shared" si="1"/>
        <v>26913</v>
      </c>
      <c r="O9" s="45">
        <f t="shared" si="2"/>
        <v>63.474056603773583</v>
      </c>
      <c r="P9" s="10"/>
    </row>
    <row r="10" spans="1:133">
      <c r="A10" s="12"/>
      <c r="B10" s="25">
        <v>323.89999999999998</v>
      </c>
      <c r="C10" s="20" t="s">
        <v>12</v>
      </c>
      <c r="D10" s="46">
        <v>25040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25040</v>
      </c>
      <c r="O10" s="47">
        <f t="shared" si="2"/>
        <v>59.056603773584904</v>
      </c>
      <c r="P10" s="9"/>
    </row>
    <row r="11" spans="1:133">
      <c r="A11" s="12"/>
      <c r="B11" s="25">
        <v>329</v>
      </c>
      <c r="C11" s="20" t="s">
        <v>71</v>
      </c>
      <c r="D11" s="46">
        <v>1873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1873</v>
      </c>
      <c r="O11" s="47">
        <f t="shared" si="2"/>
        <v>4.4174528301886795</v>
      </c>
      <c r="P11" s="9"/>
    </row>
    <row r="12" spans="1:133" ht="15.75">
      <c r="A12" s="29" t="s">
        <v>14</v>
      </c>
      <c r="B12" s="30"/>
      <c r="C12" s="31"/>
      <c r="D12" s="32">
        <f t="shared" ref="D12:M12" si="4">SUM(D13:D16)</f>
        <v>48620</v>
      </c>
      <c r="E12" s="32">
        <f t="shared" si="4"/>
        <v>0</v>
      </c>
      <c r="F12" s="32">
        <f t="shared" si="4"/>
        <v>0</v>
      </c>
      <c r="G12" s="32">
        <f t="shared" si="4"/>
        <v>0</v>
      </c>
      <c r="H12" s="32">
        <f t="shared" si="4"/>
        <v>0</v>
      </c>
      <c r="I12" s="32">
        <f t="shared" si="4"/>
        <v>650676</v>
      </c>
      <c r="J12" s="32">
        <f t="shared" si="4"/>
        <v>0</v>
      </c>
      <c r="K12" s="32">
        <f t="shared" si="4"/>
        <v>0</v>
      </c>
      <c r="L12" s="32">
        <f t="shared" si="4"/>
        <v>0</v>
      </c>
      <c r="M12" s="32">
        <f t="shared" si="4"/>
        <v>0</v>
      </c>
      <c r="N12" s="44">
        <f t="shared" si="1"/>
        <v>699296</v>
      </c>
      <c r="O12" s="45">
        <f t="shared" si="2"/>
        <v>1649.2830188679245</v>
      </c>
      <c r="P12" s="10"/>
    </row>
    <row r="13" spans="1:133">
      <c r="A13" s="12"/>
      <c r="B13" s="25">
        <v>331.35</v>
      </c>
      <c r="C13" s="20" t="s">
        <v>15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650676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650676</v>
      </c>
      <c r="O13" s="47">
        <f t="shared" si="2"/>
        <v>1534.6132075471698</v>
      </c>
      <c r="P13" s="9"/>
    </row>
    <row r="14" spans="1:133">
      <c r="A14" s="12"/>
      <c r="B14" s="25">
        <v>335.12</v>
      </c>
      <c r="C14" s="20" t="s">
        <v>17</v>
      </c>
      <c r="D14" s="46">
        <v>34112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34112</v>
      </c>
      <c r="O14" s="47">
        <f t="shared" si="2"/>
        <v>80.452830188679243</v>
      </c>
      <c r="P14" s="9"/>
    </row>
    <row r="15" spans="1:133">
      <c r="A15" s="12"/>
      <c r="B15" s="25">
        <v>335.14</v>
      </c>
      <c r="C15" s="20" t="s">
        <v>18</v>
      </c>
      <c r="D15" s="46">
        <v>297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297</v>
      </c>
      <c r="O15" s="47">
        <f t="shared" si="2"/>
        <v>0.70047169811320753</v>
      </c>
      <c r="P15" s="9"/>
    </row>
    <row r="16" spans="1:133">
      <c r="A16" s="12"/>
      <c r="B16" s="25">
        <v>335.18</v>
      </c>
      <c r="C16" s="20" t="s">
        <v>20</v>
      </c>
      <c r="D16" s="46">
        <v>14211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14211</v>
      </c>
      <c r="O16" s="47">
        <f t="shared" si="2"/>
        <v>33.516509433962263</v>
      </c>
      <c r="P16" s="9"/>
    </row>
    <row r="17" spans="1:119" ht="15.75">
      <c r="A17" s="29" t="s">
        <v>25</v>
      </c>
      <c r="B17" s="30"/>
      <c r="C17" s="31"/>
      <c r="D17" s="32">
        <f t="shared" ref="D17:M17" si="5">SUM(D18:D19)</f>
        <v>12943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1438530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32">
        <f t="shared" si="1"/>
        <v>1451473</v>
      </c>
      <c r="O17" s="45">
        <f t="shared" si="2"/>
        <v>3423.2853773584907</v>
      </c>
      <c r="P17" s="10"/>
    </row>
    <row r="18" spans="1:119">
      <c r="A18" s="12"/>
      <c r="B18" s="25">
        <v>343.3</v>
      </c>
      <c r="C18" s="20" t="s">
        <v>28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1438530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1438530</v>
      </c>
      <c r="O18" s="47">
        <f t="shared" si="2"/>
        <v>3392.7594339622642</v>
      </c>
      <c r="P18" s="9"/>
    </row>
    <row r="19" spans="1:119">
      <c r="A19" s="12"/>
      <c r="B19" s="25">
        <v>347.2</v>
      </c>
      <c r="C19" s="20" t="s">
        <v>29</v>
      </c>
      <c r="D19" s="46">
        <v>12943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12943</v>
      </c>
      <c r="O19" s="47">
        <f t="shared" si="2"/>
        <v>30.525943396226417</v>
      </c>
      <c r="P19" s="9"/>
    </row>
    <row r="20" spans="1:119" ht="15.75">
      <c r="A20" s="29" t="s">
        <v>26</v>
      </c>
      <c r="B20" s="30"/>
      <c r="C20" s="31"/>
      <c r="D20" s="32">
        <f t="shared" ref="D20:M20" si="6">SUM(D21:D21)</f>
        <v>548</v>
      </c>
      <c r="E20" s="32">
        <f t="shared" si="6"/>
        <v>0</v>
      </c>
      <c r="F20" s="32">
        <f t="shared" si="6"/>
        <v>0</v>
      </c>
      <c r="G20" s="32">
        <f t="shared" si="6"/>
        <v>0</v>
      </c>
      <c r="H20" s="32">
        <f t="shared" si="6"/>
        <v>0</v>
      </c>
      <c r="I20" s="32">
        <f t="shared" si="6"/>
        <v>0</v>
      </c>
      <c r="J20" s="32">
        <f t="shared" si="6"/>
        <v>0</v>
      </c>
      <c r="K20" s="32">
        <f t="shared" si="6"/>
        <v>0</v>
      </c>
      <c r="L20" s="32">
        <f t="shared" si="6"/>
        <v>0</v>
      </c>
      <c r="M20" s="32">
        <f t="shared" si="6"/>
        <v>0</v>
      </c>
      <c r="N20" s="32">
        <f t="shared" si="1"/>
        <v>548</v>
      </c>
      <c r="O20" s="45">
        <f t="shared" si="2"/>
        <v>1.2924528301886793</v>
      </c>
      <c r="P20" s="10"/>
    </row>
    <row r="21" spans="1:119">
      <c r="A21" s="13"/>
      <c r="B21" s="39">
        <v>359</v>
      </c>
      <c r="C21" s="21" t="s">
        <v>32</v>
      </c>
      <c r="D21" s="46">
        <v>548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548</v>
      </c>
      <c r="O21" s="47">
        <f t="shared" si="2"/>
        <v>1.2924528301886793</v>
      </c>
      <c r="P21" s="9"/>
    </row>
    <row r="22" spans="1:119" ht="15.75">
      <c r="A22" s="29" t="s">
        <v>1</v>
      </c>
      <c r="B22" s="30"/>
      <c r="C22" s="31"/>
      <c r="D22" s="32">
        <f t="shared" ref="D22:M22" si="7">SUM(D23:D25)</f>
        <v>14442</v>
      </c>
      <c r="E22" s="32">
        <f t="shared" si="7"/>
        <v>0</v>
      </c>
      <c r="F22" s="32">
        <f t="shared" si="7"/>
        <v>0</v>
      </c>
      <c r="G22" s="32">
        <f t="shared" si="7"/>
        <v>0</v>
      </c>
      <c r="H22" s="32">
        <f t="shared" si="7"/>
        <v>0</v>
      </c>
      <c r="I22" s="32">
        <f t="shared" si="7"/>
        <v>73700</v>
      </c>
      <c r="J22" s="32">
        <f t="shared" si="7"/>
        <v>0</v>
      </c>
      <c r="K22" s="32">
        <f t="shared" si="7"/>
        <v>0</v>
      </c>
      <c r="L22" s="32">
        <f t="shared" si="7"/>
        <v>0</v>
      </c>
      <c r="M22" s="32">
        <f t="shared" si="7"/>
        <v>0</v>
      </c>
      <c r="N22" s="32">
        <f t="shared" si="1"/>
        <v>88142</v>
      </c>
      <c r="O22" s="45">
        <f t="shared" si="2"/>
        <v>207.8820754716981</v>
      </c>
      <c r="P22" s="10"/>
    </row>
    <row r="23" spans="1:119">
      <c r="A23" s="12"/>
      <c r="B23" s="25">
        <v>361.1</v>
      </c>
      <c r="C23" s="20" t="s">
        <v>33</v>
      </c>
      <c r="D23" s="46">
        <v>3747</v>
      </c>
      <c r="E23" s="46">
        <v>0</v>
      </c>
      <c r="F23" s="46">
        <v>0</v>
      </c>
      <c r="G23" s="46">
        <v>0</v>
      </c>
      <c r="H23" s="46">
        <v>0</v>
      </c>
      <c r="I23" s="46">
        <v>73700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77447</v>
      </c>
      <c r="O23" s="47">
        <f t="shared" si="2"/>
        <v>182.65801886792454</v>
      </c>
      <c r="P23" s="9"/>
    </row>
    <row r="24" spans="1:119">
      <c r="A24" s="12"/>
      <c r="B24" s="25">
        <v>366</v>
      </c>
      <c r="C24" s="20" t="s">
        <v>34</v>
      </c>
      <c r="D24" s="46">
        <v>10277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10277</v>
      </c>
      <c r="O24" s="47">
        <f t="shared" si="2"/>
        <v>24.238207547169811</v>
      </c>
      <c r="P24" s="9"/>
    </row>
    <row r="25" spans="1:119" ht="15.75" thickBot="1">
      <c r="A25" s="12"/>
      <c r="B25" s="25">
        <v>369.9</v>
      </c>
      <c r="C25" s="20" t="s">
        <v>35</v>
      </c>
      <c r="D25" s="46">
        <v>418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418</v>
      </c>
      <c r="O25" s="47">
        <f t="shared" si="2"/>
        <v>0.98584905660377353</v>
      </c>
      <c r="P25" s="9"/>
    </row>
    <row r="26" spans="1:119" ht="16.5" thickBot="1">
      <c r="A26" s="14" t="s">
        <v>30</v>
      </c>
      <c r="B26" s="23"/>
      <c r="C26" s="22"/>
      <c r="D26" s="15">
        <f>SUM(D5,D9,D12,D17,D20,D22)</f>
        <v>126173</v>
      </c>
      <c r="E26" s="15">
        <f t="shared" ref="E26:M26" si="8">SUM(E5,E9,E12,E17,E20,E22)</f>
        <v>0</v>
      </c>
      <c r="F26" s="15">
        <f t="shared" si="8"/>
        <v>0</v>
      </c>
      <c r="G26" s="15">
        <f t="shared" si="8"/>
        <v>0</v>
      </c>
      <c r="H26" s="15">
        <f t="shared" si="8"/>
        <v>0</v>
      </c>
      <c r="I26" s="15">
        <f t="shared" si="8"/>
        <v>2162906</v>
      </c>
      <c r="J26" s="15">
        <f t="shared" si="8"/>
        <v>0</v>
      </c>
      <c r="K26" s="15">
        <f t="shared" si="8"/>
        <v>0</v>
      </c>
      <c r="L26" s="15">
        <f t="shared" si="8"/>
        <v>0</v>
      </c>
      <c r="M26" s="15">
        <f t="shared" si="8"/>
        <v>0</v>
      </c>
      <c r="N26" s="15">
        <f t="shared" si="1"/>
        <v>2289079</v>
      </c>
      <c r="O26" s="38">
        <f t="shared" si="2"/>
        <v>5398.7712264150941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6"/>
      <c r="B27" s="18"/>
      <c r="C27" s="18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/>
    </row>
    <row r="28" spans="1:119">
      <c r="A28" s="40"/>
      <c r="B28" s="41"/>
      <c r="C28" s="41"/>
      <c r="D28" s="42"/>
      <c r="E28" s="42"/>
      <c r="F28" s="42"/>
      <c r="G28" s="42"/>
      <c r="H28" s="42"/>
      <c r="I28" s="42"/>
      <c r="J28" s="42"/>
      <c r="K28" s="42"/>
      <c r="L28" s="118" t="s">
        <v>72</v>
      </c>
      <c r="M28" s="118"/>
      <c r="N28" s="118"/>
      <c r="O28" s="43">
        <v>424</v>
      </c>
    </row>
    <row r="29" spans="1:119">
      <c r="A29" s="119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7"/>
    </row>
    <row r="30" spans="1:119" ht="15.75" customHeight="1" thickBot="1">
      <c r="A30" s="120" t="s">
        <v>47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100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44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104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37</v>
      </c>
      <c r="B3" s="108"/>
      <c r="C3" s="109"/>
      <c r="D3" s="128" t="s">
        <v>21</v>
      </c>
      <c r="E3" s="129"/>
      <c r="F3" s="129"/>
      <c r="G3" s="129"/>
      <c r="H3" s="130"/>
      <c r="I3" s="128" t="s">
        <v>22</v>
      </c>
      <c r="J3" s="130"/>
      <c r="K3" s="128" t="s">
        <v>24</v>
      </c>
      <c r="L3" s="129"/>
      <c r="M3" s="130"/>
      <c r="N3" s="36"/>
      <c r="O3" s="37"/>
      <c r="P3" s="131" t="s">
        <v>91</v>
      </c>
      <c r="Q3" s="11"/>
      <c r="R3"/>
    </row>
    <row r="4" spans="1:134" ht="32.25" customHeight="1" thickBot="1">
      <c r="A4" s="110"/>
      <c r="B4" s="111"/>
      <c r="C4" s="112"/>
      <c r="D4" s="34" t="s">
        <v>2</v>
      </c>
      <c r="E4" s="34" t="s">
        <v>38</v>
      </c>
      <c r="F4" s="34" t="s">
        <v>39</v>
      </c>
      <c r="G4" s="34" t="s">
        <v>40</v>
      </c>
      <c r="H4" s="34" t="s">
        <v>3</v>
      </c>
      <c r="I4" s="34" t="s">
        <v>4</v>
      </c>
      <c r="J4" s="35" t="s">
        <v>41</v>
      </c>
      <c r="K4" s="35" t="s">
        <v>5</v>
      </c>
      <c r="L4" s="35" t="s">
        <v>6</v>
      </c>
      <c r="M4" s="35" t="s">
        <v>92</v>
      </c>
      <c r="N4" s="35" t="s">
        <v>7</v>
      </c>
      <c r="O4" s="35" t="s">
        <v>93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94</v>
      </c>
      <c r="B5" s="26"/>
      <c r="C5" s="26"/>
      <c r="D5" s="27">
        <f t="shared" ref="D5:N5" si="0">SUM(D6:D8)</f>
        <v>30475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30475</v>
      </c>
      <c r="P5" s="33">
        <f t="shared" ref="P5:P30" si="1">(O5/P$32)</f>
        <v>68.792325056433413</v>
      </c>
      <c r="Q5" s="6"/>
    </row>
    <row r="6" spans="1:134">
      <c r="A6" s="12"/>
      <c r="B6" s="25">
        <v>314.3</v>
      </c>
      <c r="C6" s="20" t="s">
        <v>95</v>
      </c>
      <c r="D6" s="46">
        <v>25918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ref="O6:O8" si="2">SUM(D6:N6)</f>
        <v>25918</v>
      </c>
      <c r="P6" s="47">
        <f t="shared" si="1"/>
        <v>58.505643340857787</v>
      </c>
      <c r="Q6" s="9"/>
    </row>
    <row r="7" spans="1:134">
      <c r="A7" s="12"/>
      <c r="B7" s="25">
        <v>314.8</v>
      </c>
      <c r="C7" s="20" t="s">
        <v>8</v>
      </c>
      <c r="D7" s="46">
        <v>905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2"/>
        <v>905</v>
      </c>
      <c r="P7" s="47">
        <f t="shared" si="1"/>
        <v>2.0428893905191874</v>
      </c>
      <c r="Q7" s="9"/>
    </row>
    <row r="8" spans="1:134">
      <c r="A8" s="12"/>
      <c r="B8" s="25">
        <v>315.10000000000002</v>
      </c>
      <c r="C8" s="20" t="s">
        <v>96</v>
      </c>
      <c r="D8" s="46">
        <v>3652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3652</v>
      </c>
      <c r="P8" s="47">
        <f t="shared" si="1"/>
        <v>8.2437923250564342</v>
      </c>
      <c r="Q8" s="9"/>
    </row>
    <row r="9" spans="1:134" ht="15.75">
      <c r="A9" s="29" t="s">
        <v>11</v>
      </c>
      <c r="B9" s="30"/>
      <c r="C9" s="31"/>
      <c r="D9" s="32">
        <f t="shared" ref="D9:N9" si="3">SUM(D10:D11)</f>
        <v>34199</v>
      </c>
      <c r="E9" s="32">
        <f t="shared" si="3"/>
        <v>0</v>
      </c>
      <c r="F9" s="32">
        <f t="shared" si="3"/>
        <v>0</v>
      </c>
      <c r="G9" s="32">
        <f t="shared" si="3"/>
        <v>0</v>
      </c>
      <c r="H9" s="32">
        <f t="shared" si="3"/>
        <v>0</v>
      </c>
      <c r="I9" s="32">
        <f t="shared" si="3"/>
        <v>0</v>
      </c>
      <c r="J9" s="32">
        <f t="shared" si="3"/>
        <v>0</v>
      </c>
      <c r="K9" s="32">
        <f t="shared" si="3"/>
        <v>0</v>
      </c>
      <c r="L9" s="32">
        <f t="shared" si="3"/>
        <v>0</v>
      </c>
      <c r="M9" s="32">
        <f t="shared" si="3"/>
        <v>0</v>
      </c>
      <c r="N9" s="32">
        <f t="shared" si="3"/>
        <v>0</v>
      </c>
      <c r="O9" s="44">
        <f>SUM(D9:N9)</f>
        <v>34199</v>
      </c>
      <c r="P9" s="45">
        <f t="shared" si="1"/>
        <v>77.198645598194133</v>
      </c>
      <c r="Q9" s="10"/>
    </row>
    <row r="10" spans="1:134">
      <c r="A10" s="12"/>
      <c r="B10" s="25">
        <v>323.10000000000002</v>
      </c>
      <c r="C10" s="20" t="s">
        <v>50</v>
      </c>
      <c r="D10" s="46">
        <v>32776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ref="O10:O11" si="4">SUM(D10:N10)</f>
        <v>32776</v>
      </c>
      <c r="P10" s="47">
        <f t="shared" si="1"/>
        <v>73.986455981941305</v>
      </c>
      <c r="Q10" s="9"/>
    </row>
    <row r="11" spans="1:134">
      <c r="A11" s="12"/>
      <c r="B11" s="25">
        <v>329.5</v>
      </c>
      <c r="C11" s="20" t="s">
        <v>105</v>
      </c>
      <c r="D11" s="46">
        <v>1423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4"/>
        <v>1423</v>
      </c>
      <c r="P11" s="47">
        <f t="shared" si="1"/>
        <v>3.2121896162528216</v>
      </c>
      <c r="Q11" s="9"/>
    </row>
    <row r="12" spans="1:134" ht="15.75">
      <c r="A12" s="29" t="s">
        <v>99</v>
      </c>
      <c r="B12" s="30"/>
      <c r="C12" s="31"/>
      <c r="D12" s="32">
        <f t="shared" ref="D12:N12" si="5">SUM(D13:D18)</f>
        <v>354440</v>
      </c>
      <c r="E12" s="32">
        <f t="shared" si="5"/>
        <v>0</v>
      </c>
      <c r="F12" s="32">
        <f t="shared" si="5"/>
        <v>0</v>
      </c>
      <c r="G12" s="32">
        <f t="shared" si="5"/>
        <v>0</v>
      </c>
      <c r="H12" s="32">
        <f t="shared" si="5"/>
        <v>0</v>
      </c>
      <c r="I12" s="32">
        <f t="shared" si="5"/>
        <v>0</v>
      </c>
      <c r="J12" s="32">
        <f t="shared" si="5"/>
        <v>0</v>
      </c>
      <c r="K12" s="32">
        <f t="shared" si="5"/>
        <v>0</v>
      </c>
      <c r="L12" s="32">
        <f t="shared" si="5"/>
        <v>0</v>
      </c>
      <c r="M12" s="32">
        <f t="shared" si="5"/>
        <v>0</v>
      </c>
      <c r="N12" s="32">
        <f t="shared" si="5"/>
        <v>0</v>
      </c>
      <c r="O12" s="44">
        <f>SUM(D12:N12)</f>
        <v>354440</v>
      </c>
      <c r="P12" s="45">
        <f t="shared" si="1"/>
        <v>800.0902934537246</v>
      </c>
      <c r="Q12" s="10"/>
    </row>
    <row r="13" spans="1:134">
      <c r="A13" s="12"/>
      <c r="B13" s="25">
        <v>331.1</v>
      </c>
      <c r="C13" s="20" t="s">
        <v>106</v>
      </c>
      <c r="D13" s="46">
        <v>246420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>SUM(D13:N13)</f>
        <v>246420</v>
      </c>
      <c r="P13" s="47">
        <f t="shared" si="1"/>
        <v>556.25282167042894</v>
      </c>
      <c r="Q13" s="9"/>
    </row>
    <row r="14" spans="1:134">
      <c r="A14" s="12"/>
      <c r="B14" s="25">
        <v>334.49</v>
      </c>
      <c r="C14" s="20" t="s">
        <v>88</v>
      </c>
      <c r="D14" s="46">
        <v>6677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:O17" si="6">SUM(D14:N14)</f>
        <v>6677</v>
      </c>
      <c r="P14" s="47">
        <f t="shared" si="1"/>
        <v>15.072234762979685</v>
      </c>
      <c r="Q14" s="9"/>
    </row>
    <row r="15" spans="1:134">
      <c r="A15" s="12"/>
      <c r="B15" s="25">
        <v>334.7</v>
      </c>
      <c r="C15" s="20" t="s">
        <v>16</v>
      </c>
      <c r="D15" s="46">
        <v>41067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6"/>
        <v>41067</v>
      </c>
      <c r="P15" s="47">
        <f t="shared" si="1"/>
        <v>92.7020316027088</v>
      </c>
      <c r="Q15" s="9"/>
    </row>
    <row r="16" spans="1:134">
      <c r="A16" s="12"/>
      <c r="B16" s="25">
        <v>335.15</v>
      </c>
      <c r="C16" s="20" t="s">
        <v>65</v>
      </c>
      <c r="D16" s="46">
        <v>1161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6"/>
        <v>1161</v>
      </c>
      <c r="P16" s="47">
        <f t="shared" si="1"/>
        <v>2.620767494356659</v>
      </c>
      <c r="Q16" s="9"/>
    </row>
    <row r="17" spans="1:120">
      <c r="A17" s="12"/>
      <c r="B17" s="25">
        <v>335.18</v>
      </c>
      <c r="C17" s="20" t="s">
        <v>100</v>
      </c>
      <c r="D17" s="46">
        <v>23379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6"/>
        <v>23379</v>
      </c>
      <c r="P17" s="47">
        <f t="shared" si="1"/>
        <v>52.77426636568849</v>
      </c>
      <c r="Q17" s="9"/>
    </row>
    <row r="18" spans="1:120">
      <c r="A18" s="12"/>
      <c r="B18" s="25">
        <v>335.9</v>
      </c>
      <c r="C18" s="20" t="s">
        <v>107</v>
      </c>
      <c r="D18" s="46">
        <v>35736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" si="7">SUM(D18:N18)</f>
        <v>35736</v>
      </c>
      <c r="P18" s="47">
        <f t="shared" si="1"/>
        <v>80.668171557562076</v>
      </c>
      <c r="Q18" s="9"/>
    </row>
    <row r="19" spans="1:120" ht="15.75">
      <c r="A19" s="29" t="s">
        <v>25</v>
      </c>
      <c r="B19" s="30"/>
      <c r="C19" s="31"/>
      <c r="D19" s="32">
        <f t="shared" ref="D19:N19" si="8">SUM(D20:D22)</f>
        <v>50315</v>
      </c>
      <c r="E19" s="32">
        <f t="shared" si="8"/>
        <v>0</v>
      </c>
      <c r="F19" s="32">
        <f t="shared" si="8"/>
        <v>0</v>
      </c>
      <c r="G19" s="32">
        <f t="shared" si="8"/>
        <v>0</v>
      </c>
      <c r="H19" s="32">
        <f t="shared" si="8"/>
        <v>0</v>
      </c>
      <c r="I19" s="32">
        <f t="shared" si="8"/>
        <v>2168282</v>
      </c>
      <c r="J19" s="32">
        <f t="shared" si="8"/>
        <v>0</v>
      </c>
      <c r="K19" s="32">
        <f t="shared" si="8"/>
        <v>0</v>
      </c>
      <c r="L19" s="32">
        <f t="shared" si="8"/>
        <v>0</v>
      </c>
      <c r="M19" s="32">
        <f t="shared" si="8"/>
        <v>0</v>
      </c>
      <c r="N19" s="32">
        <f t="shared" si="8"/>
        <v>0</v>
      </c>
      <c r="O19" s="32">
        <f>SUM(D19:N19)</f>
        <v>2218597</v>
      </c>
      <c r="P19" s="45">
        <f t="shared" si="1"/>
        <v>5008.1196388261851</v>
      </c>
      <c r="Q19" s="10"/>
    </row>
    <row r="20" spans="1:120">
      <c r="A20" s="12"/>
      <c r="B20" s="25">
        <v>343.3</v>
      </c>
      <c r="C20" s="20" t="s">
        <v>28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2118241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ref="O20:O22" si="9">SUM(D20:N20)</f>
        <v>2118241</v>
      </c>
      <c r="P20" s="47">
        <f t="shared" si="1"/>
        <v>4781.5823927765241</v>
      </c>
      <c r="Q20" s="9"/>
    </row>
    <row r="21" spans="1:120">
      <c r="A21" s="12"/>
      <c r="B21" s="25">
        <v>343.5</v>
      </c>
      <c r="C21" s="20" t="s">
        <v>102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50041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9"/>
        <v>50041</v>
      </c>
      <c r="P21" s="47">
        <f t="shared" si="1"/>
        <v>112.95936794582393</v>
      </c>
      <c r="Q21" s="9"/>
    </row>
    <row r="22" spans="1:120">
      <c r="A22" s="12"/>
      <c r="B22" s="25">
        <v>347.2</v>
      </c>
      <c r="C22" s="20" t="s">
        <v>29</v>
      </c>
      <c r="D22" s="46">
        <v>50315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9"/>
        <v>50315</v>
      </c>
      <c r="P22" s="47">
        <f t="shared" si="1"/>
        <v>113.57787810383748</v>
      </c>
      <c r="Q22" s="9"/>
    </row>
    <row r="23" spans="1:120" ht="15.75">
      <c r="A23" s="29" t="s">
        <v>26</v>
      </c>
      <c r="B23" s="30"/>
      <c r="C23" s="31"/>
      <c r="D23" s="32">
        <f t="shared" ref="D23:N23" si="10">SUM(D24:D24)</f>
        <v>711</v>
      </c>
      <c r="E23" s="32">
        <f t="shared" si="10"/>
        <v>0</v>
      </c>
      <c r="F23" s="32">
        <f t="shared" si="10"/>
        <v>0</v>
      </c>
      <c r="G23" s="32">
        <f t="shared" si="10"/>
        <v>0</v>
      </c>
      <c r="H23" s="32">
        <f t="shared" si="10"/>
        <v>0</v>
      </c>
      <c r="I23" s="32">
        <f t="shared" si="10"/>
        <v>0</v>
      </c>
      <c r="J23" s="32">
        <f t="shared" si="10"/>
        <v>0</v>
      </c>
      <c r="K23" s="32">
        <f t="shared" si="10"/>
        <v>0</v>
      </c>
      <c r="L23" s="32">
        <f t="shared" si="10"/>
        <v>0</v>
      </c>
      <c r="M23" s="32">
        <f t="shared" si="10"/>
        <v>0</v>
      </c>
      <c r="N23" s="32">
        <f t="shared" si="10"/>
        <v>0</v>
      </c>
      <c r="O23" s="32">
        <f>SUM(D23:N23)</f>
        <v>711</v>
      </c>
      <c r="P23" s="45">
        <f t="shared" si="1"/>
        <v>1.6049661399548534</v>
      </c>
      <c r="Q23" s="10"/>
    </row>
    <row r="24" spans="1:120">
      <c r="A24" s="13"/>
      <c r="B24" s="39">
        <v>359</v>
      </c>
      <c r="C24" s="21" t="s">
        <v>32</v>
      </c>
      <c r="D24" s="46">
        <v>711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ref="O24" si="11">SUM(D24:N24)</f>
        <v>711</v>
      </c>
      <c r="P24" s="47">
        <f t="shared" si="1"/>
        <v>1.6049661399548534</v>
      </c>
      <c r="Q24" s="9"/>
    </row>
    <row r="25" spans="1:120" ht="15.75">
      <c r="A25" s="29" t="s">
        <v>1</v>
      </c>
      <c r="B25" s="30"/>
      <c r="C25" s="31"/>
      <c r="D25" s="32">
        <f t="shared" ref="D25:N25" si="12">SUM(D26:D27)</f>
        <v>26008</v>
      </c>
      <c r="E25" s="32">
        <f t="shared" si="12"/>
        <v>0</v>
      </c>
      <c r="F25" s="32">
        <f t="shared" si="12"/>
        <v>0</v>
      </c>
      <c r="G25" s="32">
        <f t="shared" si="12"/>
        <v>0</v>
      </c>
      <c r="H25" s="32">
        <f t="shared" si="12"/>
        <v>0</v>
      </c>
      <c r="I25" s="32">
        <f t="shared" si="12"/>
        <v>27000</v>
      </c>
      <c r="J25" s="32">
        <f t="shared" si="12"/>
        <v>0</v>
      </c>
      <c r="K25" s="32">
        <f t="shared" si="12"/>
        <v>0</v>
      </c>
      <c r="L25" s="32">
        <f t="shared" si="12"/>
        <v>0</v>
      </c>
      <c r="M25" s="32">
        <f t="shared" si="12"/>
        <v>0</v>
      </c>
      <c r="N25" s="32">
        <f t="shared" si="12"/>
        <v>0</v>
      </c>
      <c r="O25" s="32">
        <f>SUM(D25:N25)</f>
        <v>53008</v>
      </c>
      <c r="P25" s="45">
        <f t="shared" si="1"/>
        <v>119.6568848758465</v>
      </c>
      <c r="Q25" s="10"/>
    </row>
    <row r="26" spans="1:120">
      <c r="A26" s="12"/>
      <c r="B26" s="25">
        <v>361.1</v>
      </c>
      <c r="C26" s="20" t="s">
        <v>33</v>
      </c>
      <c r="D26" s="46">
        <v>566</v>
      </c>
      <c r="E26" s="46">
        <v>0</v>
      </c>
      <c r="F26" s="46">
        <v>0</v>
      </c>
      <c r="G26" s="46">
        <v>0</v>
      </c>
      <c r="H26" s="46">
        <v>0</v>
      </c>
      <c r="I26" s="46">
        <v>27000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>SUM(D26:N26)</f>
        <v>27566</v>
      </c>
      <c r="P26" s="47">
        <f t="shared" si="1"/>
        <v>62.22573363431151</v>
      </c>
      <c r="Q26" s="9"/>
    </row>
    <row r="27" spans="1:120">
      <c r="A27" s="12"/>
      <c r="B27" s="25">
        <v>366</v>
      </c>
      <c r="C27" s="20" t="s">
        <v>34</v>
      </c>
      <c r="D27" s="46">
        <v>25442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ref="O27:O29" si="13">SUM(D27:N27)</f>
        <v>25442</v>
      </c>
      <c r="P27" s="47">
        <f t="shared" si="1"/>
        <v>57.431151241534991</v>
      </c>
      <c r="Q27" s="9"/>
    </row>
    <row r="28" spans="1:120" ht="15.75">
      <c r="A28" s="29" t="s">
        <v>27</v>
      </c>
      <c r="B28" s="30"/>
      <c r="C28" s="31"/>
      <c r="D28" s="32">
        <f t="shared" ref="D28:N28" si="14">SUM(D29:D29)</f>
        <v>73957</v>
      </c>
      <c r="E28" s="32">
        <f t="shared" si="14"/>
        <v>0</v>
      </c>
      <c r="F28" s="32">
        <f t="shared" si="14"/>
        <v>0</v>
      </c>
      <c r="G28" s="32">
        <f t="shared" si="14"/>
        <v>0</v>
      </c>
      <c r="H28" s="32">
        <f t="shared" si="14"/>
        <v>0</v>
      </c>
      <c r="I28" s="32">
        <f t="shared" si="14"/>
        <v>0</v>
      </c>
      <c r="J28" s="32">
        <f t="shared" si="14"/>
        <v>0</v>
      </c>
      <c r="K28" s="32">
        <f t="shared" si="14"/>
        <v>0</v>
      </c>
      <c r="L28" s="32">
        <f t="shared" si="14"/>
        <v>0</v>
      </c>
      <c r="M28" s="32">
        <f t="shared" si="14"/>
        <v>0</v>
      </c>
      <c r="N28" s="32">
        <f t="shared" si="14"/>
        <v>0</v>
      </c>
      <c r="O28" s="32">
        <f t="shared" si="13"/>
        <v>73957</v>
      </c>
      <c r="P28" s="45">
        <f t="shared" si="1"/>
        <v>166.94582392776525</v>
      </c>
      <c r="Q28" s="9"/>
    </row>
    <row r="29" spans="1:120" ht="15.75" thickBot="1">
      <c r="A29" s="12"/>
      <c r="B29" s="25">
        <v>381</v>
      </c>
      <c r="C29" s="20" t="s">
        <v>36</v>
      </c>
      <c r="D29" s="46">
        <v>73957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13"/>
        <v>73957</v>
      </c>
      <c r="P29" s="47">
        <f t="shared" si="1"/>
        <v>166.94582392776525</v>
      </c>
      <c r="Q29" s="9"/>
    </row>
    <row r="30" spans="1:120" ht="16.5" thickBot="1">
      <c r="A30" s="14" t="s">
        <v>30</v>
      </c>
      <c r="B30" s="23"/>
      <c r="C30" s="22"/>
      <c r="D30" s="15">
        <f t="shared" ref="D30:N30" si="15">SUM(D5,D9,D12,D19,D23,D25,D28)</f>
        <v>570105</v>
      </c>
      <c r="E30" s="15">
        <f t="shared" si="15"/>
        <v>0</v>
      </c>
      <c r="F30" s="15">
        <f t="shared" si="15"/>
        <v>0</v>
      </c>
      <c r="G30" s="15">
        <f t="shared" si="15"/>
        <v>0</v>
      </c>
      <c r="H30" s="15">
        <f t="shared" si="15"/>
        <v>0</v>
      </c>
      <c r="I30" s="15">
        <f t="shared" si="15"/>
        <v>2195282</v>
      </c>
      <c r="J30" s="15">
        <f t="shared" si="15"/>
        <v>0</v>
      </c>
      <c r="K30" s="15">
        <f t="shared" si="15"/>
        <v>0</v>
      </c>
      <c r="L30" s="15">
        <f t="shared" si="15"/>
        <v>0</v>
      </c>
      <c r="M30" s="15">
        <f t="shared" si="15"/>
        <v>0</v>
      </c>
      <c r="N30" s="15">
        <f t="shared" si="15"/>
        <v>0</v>
      </c>
      <c r="O30" s="15">
        <f>SUM(D30:N30)</f>
        <v>2765387</v>
      </c>
      <c r="P30" s="38">
        <f t="shared" si="1"/>
        <v>6242.4085778781036</v>
      </c>
      <c r="Q30" s="6"/>
      <c r="R30" s="2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</row>
    <row r="31" spans="1:120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9"/>
    </row>
    <row r="32" spans="1:120">
      <c r="A32" s="40"/>
      <c r="B32" s="41"/>
      <c r="C32" s="41"/>
      <c r="D32" s="42"/>
      <c r="E32" s="42"/>
      <c r="F32" s="42"/>
      <c r="G32" s="42"/>
      <c r="H32" s="42"/>
      <c r="I32" s="42"/>
      <c r="J32" s="42"/>
      <c r="K32" s="42"/>
      <c r="L32" s="42"/>
      <c r="M32" s="118" t="s">
        <v>108</v>
      </c>
      <c r="N32" s="118"/>
      <c r="O32" s="118"/>
      <c r="P32" s="43">
        <v>443</v>
      </c>
    </row>
    <row r="33" spans="1:16">
      <c r="A33" s="119"/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7"/>
    </row>
    <row r="34" spans="1:16" ht="15.75" customHeight="1" thickBot="1">
      <c r="A34" s="120" t="s">
        <v>47</v>
      </c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100"/>
    </row>
  </sheetData>
  <mergeCells count="10">
    <mergeCell ref="M32:O32"/>
    <mergeCell ref="A33:P33"/>
    <mergeCell ref="A34:P3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44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90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37</v>
      </c>
      <c r="B3" s="108"/>
      <c r="C3" s="109"/>
      <c r="D3" s="128" t="s">
        <v>21</v>
      </c>
      <c r="E3" s="129"/>
      <c r="F3" s="129"/>
      <c r="G3" s="129"/>
      <c r="H3" s="130"/>
      <c r="I3" s="128" t="s">
        <v>22</v>
      </c>
      <c r="J3" s="130"/>
      <c r="K3" s="128" t="s">
        <v>24</v>
      </c>
      <c r="L3" s="129"/>
      <c r="M3" s="130"/>
      <c r="N3" s="36"/>
      <c r="O3" s="37"/>
      <c r="P3" s="131" t="s">
        <v>91</v>
      </c>
      <c r="Q3" s="11"/>
      <c r="R3"/>
    </row>
    <row r="4" spans="1:134" ht="32.25" customHeight="1" thickBot="1">
      <c r="A4" s="110"/>
      <c r="B4" s="111"/>
      <c r="C4" s="112"/>
      <c r="D4" s="34" t="s">
        <v>2</v>
      </c>
      <c r="E4" s="34" t="s">
        <v>38</v>
      </c>
      <c r="F4" s="34" t="s">
        <v>39</v>
      </c>
      <c r="G4" s="34" t="s">
        <v>40</v>
      </c>
      <c r="H4" s="34" t="s">
        <v>3</v>
      </c>
      <c r="I4" s="34" t="s">
        <v>4</v>
      </c>
      <c r="J4" s="35" t="s">
        <v>41</v>
      </c>
      <c r="K4" s="35" t="s">
        <v>5</v>
      </c>
      <c r="L4" s="35" t="s">
        <v>6</v>
      </c>
      <c r="M4" s="35" t="s">
        <v>92</v>
      </c>
      <c r="N4" s="35" t="s">
        <v>7</v>
      </c>
      <c r="O4" s="35" t="s">
        <v>93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94</v>
      </c>
      <c r="B5" s="26"/>
      <c r="C5" s="26"/>
      <c r="D5" s="27">
        <f t="shared" ref="D5:N5" si="0">SUM(D6:D8)</f>
        <v>29045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 t="shared" ref="O5:O30" si="1">SUM(D5:N5)</f>
        <v>29045</v>
      </c>
      <c r="P5" s="33">
        <f t="shared" ref="P5:P30" si="2">(O5/P$32)</f>
        <v>67.389791183294662</v>
      </c>
      <c r="Q5" s="6"/>
    </row>
    <row r="6" spans="1:134">
      <c r="A6" s="12"/>
      <c r="B6" s="25">
        <v>314.3</v>
      </c>
      <c r="C6" s="20" t="s">
        <v>95</v>
      </c>
      <c r="D6" s="46">
        <v>24584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24584</v>
      </c>
      <c r="P6" s="47">
        <f t="shared" si="2"/>
        <v>57.039443155452439</v>
      </c>
      <c r="Q6" s="9"/>
    </row>
    <row r="7" spans="1:134">
      <c r="A7" s="12"/>
      <c r="B7" s="25">
        <v>314.8</v>
      </c>
      <c r="C7" s="20" t="s">
        <v>8</v>
      </c>
      <c r="D7" s="46">
        <v>952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952</v>
      </c>
      <c r="P7" s="47">
        <f t="shared" si="2"/>
        <v>2.2088167053364267</v>
      </c>
      <c r="Q7" s="9"/>
    </row>
    <row r="8" spans="1:134">
      <c r="A8" s="12"/>
      <c r="B8" s="25">
        <v>315.10000000000002</v>
      </c>
      <c r="C8" s="20" t="s">
        <v>96</v>
      </c>
      <c r="D8" s="46">
        <v>3509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3509</v>
      </c>
      <c r="P8" s="47">
        <f t="shared" si="2"/>
        <v>8.1415313225058004</v>
      </c>
      <c r="Q8" s="9"/>
    </row>
    <row r="9" spans="1:134" ht="15.75">
      <c r="A9" s="29" t="s">
        <v>11</v>
      </c>
      <c r="B9" s="30"/>
      <c r="C9" s="31"/>
      <c r="D9" s="32">
        <f t="shared" ref="D9:N9" si="3">SUM(D10:D11)</f>
        <v>33177</v>
      </c>
      <c r="E9" s="32">
        <f t="shared" si="3"/>
        <v>0</v>
      </c>
      <c r="F9" s="32">
        <f t="shared" si="3"/>
        <v>0</v>
      </c>
      <c r="G9" s="32">
        <f t="shared" si="3"/>
        <v>0</v>
      </c>
      <c r="H9" s="32">
        <f t="shared" si="3"/>
        <v>0</v>
      </c>
      <c r="I9" s="32">
        <f t="shared" si="3"/>
        <v>0</v>
      </c>
      <c r="J9" s="32">
        <f t="shared" si="3"/>
        <v>0</v>
      </c>
      <c r="K9" s="32">
        <f t="shared" si="3"/>
        <v>0</v>
      </c>
      <c r="L9" s="32">
        <f t="shared" si="3"/>
        <v>0</v>
      </c>
      <c r="M9" s="32">
        <f t="shared" si="3"/>
        <v>0</v>
      </c>
      <c r="N9" s="32">
        <f t="shared" si="3"/>
        <v>0</v>
      </c>
      <c r="O9" s="44">
        <f t="shared" si="1"/>
        <v>33177</v>
      </c>
      <c r="P9" s="45">
        <f t="shared" si="2"/>
        <v>76.976798143851511</v>
      </c>
      <c r="Q9" s="10"/>
    </row>
    <row r="10" spans="1:134">
      <c r="A10" s="12"/>
      <c r="B10" s="25">
        <v>322.89999999999998</v>
      </c>
      <c r="C10" s="20" t="s">
        <v>97</v>
      </c>
      <c r="D10" s="46">
        <v>1632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1632</v>
      </c>
      <c r="P10" s="47">
        <f t="shared" si="2"/>
        <v>3.7865429234338746</v>
      </c>
      <c r="Q10" s="9"/>
    </row>
    <row r="11" spans="1:134">
      <c r="A11" s="12"/>
      <c r="B11" s="25">
        <v>323.3</v>
      </c>
      <c r="C11" s="20" t="s">
        <v>98</v>
      </c>
      <c r="D11" s="46">
        <v>31545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31545</v>
      </c>
      <c r="P11" s="47">
        <f t="shared" si="2"/>
        <v>73.19025522041764</v>
      </c>
      <c r="Q11" s="9"/>
    </row>
    <row r="12" spans="1:134" ht="15.75">
      <c r="A12" s="29" t="s">
        <v>99</v>
      </c>
      <c r="B12" s="30"/>
      <c r="C12" s="31"/>
      <c r="D12" s="32">
        <f t="shared" ref="D12:N12" si="4">SUM(D13:D17)</f>
        <v>95013</v>
      </c>
      <c r="E12" s="32">
        <f t="shared" si="4"/>
        <v>0</v>
      </c>
      <c r="F12" s="32">
        <f t="shared" si="4"/>
        <v>0</v>
      </c>
      <c r="G12" s="32">
        <f t="shared" si="4"/>
        <v>0</v>
      </c>
      <c r="H12" s="32">
        <f t="shared" si="4"/>
        <v>0</v>
      </c>
      <c r="I12" s="32">
        <f t="shared" si="4"/>
        <v>0</v>
      </c>
      <c r="J12" s="32">
        <f t="shared" si="4"/>
        <v>0</v>
      </c>
      <c r="K12" s="32">
        <f t="shared" si="4"/>
        <v>0</v>
      </c>
      <c r="L12" s="32">
        <f t="shared" si="4"/>
        <v>0</v>
      </c>
      <c r="M12" s="32">
        <f t="shared" si="4"/>
        <v>0</v>
      </c>
      <c r="N12" s="32">
        <f t="shared" si="4"/>
        <v>0</v>
      </c>
      <c r="O12" s="44">
        <f t="shared" si="1"/>
        <v>95013</v>
      </c>
      <c r="P12" s="45">
        <f t="shared" si="2"/>
        <v>220.4477958236659</v>
      </c>
      <c r="Q12" s="10"/>
    </row>
    <row r="13" spans="1:134">
      <c r="A13" s="12"/>
      <c r="B13" s="25">
        <v>334.49</v>
      </c>
      <c r="C13" s="20" t="s">
        <v>88</v>
      </c>
      <c r="D13" s="46">
        <v>6482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6482</v>
      </c>
      <c r="P13" s="47">
        <f t="shared" si="2"/>
        <v>15.039443155452437</v>
      </c>
      <c r="Q13" s="9"/>
    </row>
    <row r="14" spans="1:134">
      <c r="A14" s="12"/>
      <c r="B14" s="25">
        <v>334.7</v>
      </c>
      <c r="C14" s="20" t="s">
        <v>16</v>
      </c>
      <c r="D14" s="46">
        <v>26700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26700</v>
      </c>
      <c r="P14" s="47">
        <f t="shared" si="2"/>
        <v>61.948955916473317</v>
      </c>
      <c r="Q14" s="9"/>
    </row>
    <row r="15" spans="1:134">
      <c r="A15" s="12"/>
      <c r="B15" s="25">
        <v>335.15</v>
      </c>
      <c r="C15" s="20" t="s">
        <v>65</v>
      </c>
      <c r="D15" s="46">
        <v>1811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1"/>
        <v>1811</v>
      </c>
      <c r="P15" s="47">
        <f t="shared" si="2"/>
        <v>4.2018561484918795</v>
      </c>
      <c r="Q15" s="9"/>
    </row>
    <row r="16" spans="1:134">
      <c r="A16" s="12"/>
      <c r="B16" s="25">
        <v>335.18</v>
      </c>
      <c r="C16" s="20" t="s">
        <v>100</v>
      </c>
      <c r="D16" s="46">
        <v>25053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25053</v>
      </c>
      <c r="P16" s="47">
        <f t="shared" si="2"/>
        <v>58.127610208816705</v>
      </c>
      <c r="Q16" s="9"/>
    </row>
    <row r="17" spans="1:120">
      <c r="A17" s="12"/>
      <c r="B17" s="25">
        <v>335.19</v>
      </c>
      <c r="C17" s="20" t="s">
        <v>101</v>
      </c>
      <c r="D17" s="46">
        <v>34967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34967</v>
      </c>
      <c r="P17" s="47">
        <f t="shared" si="2"/>
        <v>81.129930394431554</v>
      </c>
      <c r="Q17" s="9"/>
    </row>
    <row r="18" spans="1:120" ht="15.75">
      <c r="A18" s="29" t="s">
        <v>25</v>
      </c>
      <c r="B18" s="30"/>
      <c r="C18" s="31"/>
      <c r="D18" s="32">
        <f t="shared" ref="D18:N18" si="5">SUM(D19:D21)</f>
        <v>37329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2101467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32">
        <f t="shared" si="5"/>
        <v>0</v>
      </c>
      <c r="O18" s="32">
        <f t="shared" si="1"/>
        <v>2138796</v>
      </c>
      <c r="P18" s="45">
        <f t="shared" si="2"/>
        <v>4962.4037122969839</v>
      </c>
      <c r="Q18" s="10"/>
    </row>
    <row r="19" spans="1:120">
      <c r="A19" s="12"/>
      <c r="B19" s="25">
        <v>343.3</v>
      </c>
      <c r="C19" s="20" t="s">
        <v>28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2059159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2059159</v>
      </c>
      <c r="P19" s="47">
        <f t="shared" si="2"/>
        <v>4777.6310904872389</v>
      </c>
      <c r="Q19" s="9"/>
    </row>
    <row r="20" spans="1:120">
      <c r="A20" s="12"/>
      <c r="B20" s="25">
        <v>343.5</v>
      </c>
      <c r="C20" s="20" t="s">
        <v>102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42308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1"/>
        <v>42308</v>
      </c>
      <c r="P20" s="47">
        <f t="shared" si="2"/>
        <v>98.162412993039439</v>
      </c>
      <c r="Q20" s="9"/>
    </row>
    <row r="21" spans="1:120">
      <c r="A21" s="12"/>
      <c r="B21" s="25">
        <v>347.2</v>
      </c>
      <c r="C21" s="20" t="s">
        <v>29</v>
      </c>
      <c r="D21" s="46">
        <v>37329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1"/>
        <v>37329</v>
      </c>
      <c r="P21" s="47">
        <f t="shared" si="2"/>
        <v>86.610208816705338</v>
      </c>
      <c r="Q21" s="9"/>
    </row>
    <row r="22" spans="1:120" ht="15.75">
      <c r="A22" s="29" t="s">
        <v>26</v>
      </c>
      <c r="B22" s="30"/>
      <c r="C22" s="31"/>
      <c r="D22" s="32">
        <f t="shared" ref="D22:N22" si="6">SUM(D23:D23)</f>
        <v>312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0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6"/>
        <v>0</v>
      </c>
      <c r="O22" s="32">
        <f t="shared" si="1"/>
        <v>312</v>
      </c>
      <c r="P22" s="45">
        <f t="shared" si="2"/>
        <v>0.72389791183294661</v>
      </c>
      <c r="Q22" s="10"/>
    </row>
    <row r="23" spans="1:120">
      <c r="A23" s="13"/>
      <c r="B23" s="39">
        <v>359</v>
      </c>
      <c r="C23" s="21" t="s">
        <v>32</v>
      </c>
      <c r="D23" s="46">
        <v>312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1"/>
        <v>312</v>
      </c>
      <c r="P23" s="47">
        <f t="shared" si="2"/>
        <v>0.72389791183294661</v>
      </c>
      <c r="Q23" s="9"/>
    </row>
    <row r="24" spans="1:120" ht="15.75">
      <c r="A24" s="29" t="s">
        <v>1</v>
      </c>
      <c r="B24" s="30"/>
      <c r="C24" s="31"/>
      <c r="D24" s="32">
        <f t="shared" ref="D24:N24" si="7">SUM(D25:D27)</f>
        <v>73483</v>
      </c>
      <c r="E24" s="32">
        <f t="shared" si="7"/>
        <v>0</v>
      </c>
      <c r="F24" s="32">
        <f t="shared" si="7"/>
        <v>0</v>
      </c>
      <c r="G24" s="32">
        <f t="shared" si="7"/>
        <v>0</v>
      </c>
      <c r="H24" s="32">
        <f t="shared" si="7"/>
        <v>0</v>
      </c>
      <c r="I24" s="32">
        <f t="shared" si="7"/>
        <v>30367</v>
      </c>
      <c r="J24" s="32">
        <f t="shared" si="7"/>
        <v>0</v>
      </c>
      <c r="K24" s="32">
        <f t="shared" si="7"/>
        <v>0</v>
      </c>
      <c r="L24" s="32">
        <f t="shared" si="7"/>
        <v>0</v>
      </c>
      <c r="M24" s="32">
        <f t="shared" si="7"/>
        <v>0</v>
      </c>
      <c r="N24" s="32">
        <f t="shared" si="7"/>
        <v>0</v>
      </c>
      <c r="O24" s="32">
        <f t="shared" si="1"/>
        <v>103850</v>
      </c>
      <c r="P24" s="45">
        <f t="shared" si="2"/>
        <v>240.95127610208817</v>
      </c>
      <c r="Q24" s="10"/>
    </row>
    <row r="25" spans="1:120">
      <c r="A25" s="12"/>
      <c r="B25" s="25">
        <v>361.1</v>
      </c>
      <c r="C25" s="20" t="s">
        <v>33</v>
      </c>
      <c r="D25" s="46">
        <v>674</v>
      </c>
      <c r="E25" s="46">
        <v>0</v>
      </c>
      <c r="F25" s="46">
        <v>0</v>
      </c>
      <c r="G25" s="46">
        <v>0</v>
      </c>
      <c r="H25" s="46">
        <v>0</v>
      </c>
      <c r="I25" s="46">
        <v>29867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1"/>
        <v>30541</v>
      </c>
      <c r="P25" s="47">
        <f t="shared" si="2"/>
        <v>70.86078886310905</v>
      </c>
      <c r="Q25" s="9"/>
    </row>
    <row r="26" spans="1:120">
      <c r="A26" s="12"/>
      <c r="B26" s="25">
        <v>366</v>
      </c>
      <c r="C26" s="20" t="s">
        <v>34</v>
      </c>
      <c r="D26" s="46">
        <v>18809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1"/>
        <v>18809</v>
      </c>
      <c r="P26" s="47">
        <f t="shared" si="2"/>
        <v>43.640371229698374</v>
      </c>
      <c r="Q26" s="9"/>
    </row>
    <row r="27" spans="1:120">
      <c r="A27" s="12"/>
      <c r="B27" s="25">
        <v>369.9</v>
      </c>
      <c r="C27" s="20" t="s">
        <v>35</v>
      </c>
      <c r="D27" s="46">
        <v>54000</v>
      </c>
      <c r="E27" s="46">
        <v>0</v>
      </c>
      <c r="F27" s="46">
        <v>0</v>
      </c>
      <c r="G27" s="46">
        <v>0</v>
      </c>
      <c r="H27" s="46">
        <v>0</v>
      </c>
      <c r="I27" s="46">
        <v>500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1"/>
        <v>54500</v>
      </c>
      <c r="P27" s="47">
        <f t="shared" si="2"/>
        <v>126.45011600928075</v>
      </c>
      <c r="Q27" s="9"/>
    </row>
    <row r="28" spans="1:120" ht="15.75">
      <c r="A28" s="29" t="s">
        <v>27</v>
      </c>
      <c r="B28" s="30"/>
      <c r="C28" s="31"/>
      <c r="D28" s="32">
        <f t="shared" ref="D28:N28" si="8">SUM(D29:D29)</f>
        <v>72840</v>
      </c>
      <c r="E28" s="32">
        <f t="shared" si="8"/>
        <v>0</v>
      </c>
      <c r="F28" s="32">
        <f t="shared" si="8"/>
        <v>0</v>
      </c>
      <c r="G28" s="32">
        <f t="shared" si="8"/>
        <v>0</v>
      </c>
      <c r="H28" s="32">
        <f t="shared" si="8"/>
        <v>0</v>
      </c>
      <c r="I28" s="32">
        <f t="shared" si="8"/>
        <v>0</v>
      </c>
      <c r="J28" s="32">
        <f t="shared" si="8"/>
        <v>0</v>
      </c>
      <c r="K28" s="32">
        <f t="shared" si="8"/>
        <v>0</v>
      </c>
      <c r="L28" s="32">
        <f t="shared" si="8"/>
        <v>0</v>
      </c>
      <c r="M28" s="32">
        <f t="shared" si="8"/>
        <v>0</v>
      </c>
      <c r="N28" s="32">
        <f t="shared" si="8"/>
        <v>0</v>
      </c>
      <c r="O28" s="32">
        <f t="shared" si="1"/>
        <v>72840</v>
      </c>
      <c r="P28" s="45">
        <f t="shared" si="2"/>
        <v>169.00232018561485</v>
      </c>
      <c r="Q28" s="9"/>
    </row>
    <row r="29" spans="1:120" ht="15.75" thickBot="1">
      <c r="A29" s="12"/>
      <c r="B29" s="25">
        <v>381</v>
      </c>
      <c r="C29" s="20" t="s">
        <v>36</v>
      </c>
      <c r="D29" s="46">
        <v>72840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1"/>
        <v>72840</v>
      </c>
      <c r="P29" s="47">
        <f t="shared" si="2"/>
        <v>169.00232018561485</v>
      </c>
      <c r="Q29" s="9"/>
    </row>
    <row r="30" spans="1:120" ht="16.5" thickBot="1">
      <c r="A30" s="14" t="s">
        <v>30</v>
      </c>
      <c r="B30" s="23"/>
      <c r="C30" s="22"/>
      <c r="D30" s="15">
        <f t="shared" ref="D30:N30" si="9">SUM(D5,D9,D12,D18,D22,D24,D28)</f>
        <v>341199</v>
      </c>
      <c r="E30" s="15">
        <f t="shared" si="9"/>
        <v>0</v>
      </c>
      <c r="F30" s="15">
        <f t="shared" si="9"/>
        <v>0</v>
      </c>
      <c r="G30" s="15">
        <f t="shared" si="9"/>
        <v>0</v>
      </c>
      <c r="H30" s="15">
        <f t="shared" si="9"/>
        <v>0</v>
      </c>
      <c r="I30" s="15">
        <f t="shared" si="9"/>
        <v>2131834</v>
      </c>
      <c r="J30" s="15">
        <f t="shared" si="9"/>
        <v>0</v>
      </c>
      <c r="K30" s="15">
        <f t="shared" si="9"/>
        <v>0</v>
      </c>
      <c r="L30" s="15">
        <f t="shared" si="9"/>
        <v>0</v>
      </c>
      <c r="M30" s="15">
        <f t="shared" si="9"/>
        <v>0</v>
      </c>
      <c r="N30" s="15">
        <f t="shared" si="9"/>
        <v>0</v>
      </c>
      <c r="O30" s="15">
        <f t="shared" si="1"/>
        <v>2473033</v>
      </c>
      <c r="P30" s="38">
        <f t="shared" si="2"/>
        <v>5737.8955916473315</v>
      </c>
      <c r="Q30" s="6"/>
      <c r="R30" s="2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</row>
    <row r="31" spans="1:120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9"/>
    </row>
    <row r="32" spans="1:120">
      <c r="A32" s="40"/>
      <c r="B32" s="41"/>
      <c r="C32" s="41"/>
      <c r="D32" s="42"/>
      <c r="E32" s="42"/>
      <c r="F32" s="42"/>
      <c r="G32" s="42"/>
      <c r="H32" s="42"/>
      <c r="I32" s="42"/>
      <c r="J32" s="42"/>
      <c r="K32" s="42"/>
      <c r="L32" s="42"/>
      <c r="M32" s="118" t="s">
        <v>103</v>
      </c>
      <c r="N32" s="118"/>
      <c r="O32" s="118"/>
      <c r="P32" s="43">
        <v>431</v>
      </c>
    </row>
    <row r="33" spans="1:16">
      <c r="A33" s="119"/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7"/>
    </row>
    <row r="34" spans="1:16" ht="15.75" customHeight="1" thickBot="1">
      <c r="A34" s="120" t="s">
        <v>47</v>
      </c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100"/>
    </row>
  </sheetData>
  <mergeCells count="10">
    <mergeCell ref="M32:O32"/>
    <mergeCell ref="A33:P33"/>
    <mergeCell ref="A34:P3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37</v>
      </c>
      <c r="B3" s="108"/>
      <c r="C3" s="109"/>
      <c r="D3" s="128" t="s">
        <v>21</v>
      </c>
      <c r="E3" s="129"/>
      <c r="F3" s="129"/>
      <c r="G3" s="129"/>
      <c r="H3" s="130"/>
      <c r="I3" s="128" t="s">
        <v>22</v>
      </c>
      <c r="J3" s="130"/>
      <c r="K3" s="128" t="s">
        <v>24</v>
      </c>
      <c r="L3" s="130"/>
      <c r="M3" s="36"/>
      <c r="N3" s="37"/>
      <c r="O3" s="131" t="s">
        <v>42</v>
      </c>
      <c r="P3" s="11"/>
      <c r="Q3"/>
    </row>
    <row r="4" spans="1:133" ht="32.25" customHeight="1" thickBot="1">
      <c r="A4" s="110"/>
      <c r="B4" s="111"/>
      <c r="C4" s="112"/>
      <c r="D4" s="34" t="s">
        <v>2</v>
      </c>
      <c r="E4" s="34" t="s">
        <v>38</v>
      </c>
      <c r="F4" s="34" t="s">
        <v>39</v>
      </c>
      <c r="G4" s="34" t="s">
        <v>40</v>
      </c>
      <c r="H4" s="34" t="s">
        <v>3</v>
      </c>
      <c r="I4" s="34" t="s">
        <v>4</v>
      </c>
      <c r="J4" s="35" t="s">
        <v>41</v>
      </c>
      <c r="K4" s="35" t="s">
        <v>5</v>
      </c>
      <c r="L4" s="35" t="s">
        <v>6</v>
      </c>
      <c r="M4" s="35" t="s">
        <v>7</v>
      </c>
      <c r="N4" s="35" t="s">
        <v>23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SUM(D6:D9)</f>
        <v>28976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8" si="1">SUM(D5:M5)</f>
        <v>28976</v>
      </c>
      <c r="O5" s="33">
        <f t="shared" ref="O5:O28" si="2">(N5/O$30)</f>
        <v>56.26407766990291</v>
      </c>
      <c r="P5" s="6"/>
    </row>
    <row r="6" spans="1:133">
      <c r="A6" s="12"/>
      <c r="B6" s="25">
        <v>314.8</v>
      </c>
      <c r="C6" s="20" t="s">
        <v>8</v>
      </c>
      <c r="D6" s="46">
        <v>830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830</v>
      </c>
      <c r="O6" s="47">
        <f t="shared" si="2"/>
        <v>1.6116504854368932</v>
      </c>
      <c r="P6" s="9"/>
    </row>
    <row r="7" spans="1:133">
      <c r="A7" s="12"/>
      <c r="B7" s="25">
        <v>314.89999999999998</v>
      </c>
      <c r="C7" s="20" t="s">
        <v>9</v>
      </c>
      <c r="D7" s="46">
        <v>23800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23800</v>
      </c>
      <c r="O7" s="47">
        <f t="shared" si="2"/>
        <v>46.213592233009706</v>
      </c>
      <c r="P7" s="9"/>
    </row>
    <row r="8" spans="1:133">
      <c r="A8" s="12"/>
      <c r="B8" s="25">
        <v>315</v>
      </c>
      <c r="C8" s="20" t="s">
        <v>60</v>
      </c>
      <c r="D8" s="46">
        <v>3258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3258</v>
      </c>
      <c r="O8" s="47">
        <f t="shared" si="2"/>
        <v>6.3262135922330094</v>
      </c>
      <c r="P8" s="9"/>
    </row>
    <row r="9" spans="1:133">
      <c r="A9" s="12"/>
      <c r="B9" s="25">
        <v>316</v>
      </c>
      <c r="C9" s="20" t="s">
        <v>61</v>
      </c>
      <c r="D9" s="46">
        <v>1088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1088</v>
      </c>
      <c r="O9" s="47">
        <f t="shared" si="2"/>
        <v>2.1126213592233012</v>
      </c>
      <c r="P9" s="9"/>
    </row>
    <row r="10" spans="1:133" ht="15.75">
      <c r="A10" s="29" t="s">
        <v>11</v>
      </c>
      <c r="B10" s="30"/>
      <c r="C10" s="31"/>
      <c r="D10" s="32">
        <f t="shared" ref="D10:M10" si="3">SUM(D11:D11)</f>
        <v>30885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30885</v>
      </c>
      <c r="O10" s="45">
        <f t="shared" si="2"/>
        <v>59.970873786407765</v>
      </c>
      <c r="P10" s="10"/>
    </row>
    <row r="11" spans="1:133">
      <c r="A11" s="12"/>
      <c r="B11" s="25">
        <v>323.10000000000002</v>
      </c>
      <c r="C11" s="20" t="s">
        <v>50</v>
      </c>
      <c r="D11" s="46">
        <v>30885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30885</v>
      </c>
      <c r="O11" s="47">
        <f t="shared" si="2"/>
        <v>59.970873786407765</v>
      </c>
      <c r="P11" s="9"/>
    </row>
    <row r="12" spans="1:133" ht="15.75">
      <c r="A12" s="29" t="s">
        <v>14</v>
      </c>
      <c r="B12" s="30"/>
      <c r="C12" s="31"/>
      <c r="D12" s="32">
        <f t="shared" ref="D12:M12" si="4">SUM(D13:D17)</f>
        <v>624478</v>
      </c>
      <c r="E12" s="32">
        <f t="shared" si="4"/>
        <v>0</v>
      </c>
      <c r="F12" s="32">
        <f t="shared" si="4"/>
        <v>0</v>
      </c>
      <c r="G12" s="32">
        <f t="shared" si="4"/>
        <v>0</v>
      </c>
      <c r="H12" s="32">
        <f t="shared" si="4"/>
        <v>0</v>
      </c>
      <c r="I12" s="32">
        <f t="shared" si="4"/>
        <v>0</v>
      </c>
      <c r="J12" s="32">
        <f t="shared" si="4"/>
        <v>0</v>
      </c>
      <c r="K12" s="32">
        <f t="shared" si="4"/>
        <v>0</v>
      </c>
      <c r="L12" s="32">
        <f t="shared" si="4"/>
        <v>0</v>
      </c>
      <c r="M12" s="32">
        <f t="shared" si="4"/>
        <v>0</v>
      </c>
      <c r="N12" s="44">
        <f t="shared" si="1"/>
        <v>624478</v>
      </c>
      <c r="O12" s="45">
        <f t="shared" si="2"/>
        <v>1212.5786407766991</v>
      </c>
      <c r="P12" s="10"/>
    </row>
    <row r="13" spans="1:133">
      <c r="A13" s="12"/>
      <c r="B13" s="25">
        <v>331.7</v>
      </c>
      <c r="C13" s="20" t="s">
        <v>83</v>
      </c>
      <c r="D13" s="46">
        <v>562468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562468</v>
      </c>
      <c r="O13" s="47">
        <f t="shared" si="2"/>
        <v>1092.1708737864078</v>
      </c>
      <c r="P13" s="9"/>
    </row>
    <row r="14" spans="1:133">
      <c r="A14" s="12"/>
      <c r="B14" s="25">
        <v>334.49</v>
      </c>
      <c r="C14" s="20" t="s">
        <v>88</v>
      </c>
      <c r="D14" s="46">
        <v>6293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6293</v>
      </c>
      <c r="O14" s="47">
        <f t="shared" si="2"/>
        <v>12.219417475728156</v>
      </c>
      <c r="P14" s="9"/>
    </row>
    <row r="15" spans="1:133">
      <c r="A15" s="12"/>
      <c r="B15" s="25">
        <v>335.12</v>
      </c>
      <c r="C15" s="20" t="s">
        <v>63</v>
      </c>
      <c r="D15" s="46">
        <v>34564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34564</v>
      </c>
      <c r="O15" s="47">
        <f t="shared" si="2"/>
        <v>67.114563106796112</v>
      </c>
      <c r="P15" s="9"/>
    </row>
    <row r="16" spans="1:133">
      <c r="A16" s="12"/>
      <c r="B16" s="25">
        <v>335.14</v>
      </c>
      <c r="C16" s="20" t="s">
        <v>64</v>
      </c>
      <c r="D16" s="46">
        <v>129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129</v>
      </c>
      <c r="O16" s="47">
        <f t="shared" si="2"/>
        <v>0.25048543689320391</v>
      </c>
      <c r="P16" s="9"/>
    </row>
    <row r="17" spans="1:119">
      <c r="A17" s="12"/>
      <c r="B17" s="25">
        <v>335.18</v>
      </c>
      <c r="C17" s="20" t="s">
        <v>66</v>
      </c>
      <c r="D17" s="46">
        <v>21024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21024</v>
      </c>
      <c r="O17" s="47">
        <f t="shared" si="2"/>
        <v>40.823300970873788</v>
      </c>
      <c r="P17" s="9"/>
    </row>
    <row r="18" spans="1:119" ht="15.75">
      <c r="A18" s="29" t="s">
        <v>25</v>
      </c>
      <c r="B18" s="30"/>
      <c r="C18" s="31"/>
      <c r="D18" s="32">
        <f t="shared" ref="D18:M18" si="5">SUM(D19:D21)</f>
        <v>45466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1819839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32">
        <f t="shared" si="1"/>
        <v>1865305</v>
      </c>
      <c r="O18" s="45">
        <f t="shared" si="2"/>
        <v>3621.9514563106795</v>
      </c>
      <c r="P18" s="10"/>
    </row>
    <row r="19" spans="1:119">
      <c r="A19" s="12"/>
      <c r="B19" s="25">
        <v>343.3</v>
      </c>
      <c r="C19" s="20" t="s">
        <v>28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1819839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1819839</v>
      </c>
      <c r="O19" s="47">
        <f t="shared" si="2"/>
        <v>3533.6679611650484</v>
      </c>
      <c r="P19" s="9"/>
    </row>
    <row r="20" spans="1:119">
      <c r="A20" s="12"/>
      <c r="B20" s="25">
        <v>347.2</v>
      </c>
      <c r="C20" s="20" t="s">
        <v>29</v>
      </c>
      <c r="D20" s="46">
        <v>41896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41896</v>
      </c>
      <c r="O20" s="47">
        <f t="shared" si="2"/>
        <v>81.351456310679609</v>
      </c>
      <c r="P20" s="9"/>
    </row>
    <row r="21" spans="1:119">
      <c r="A21" s="12"/>
      <c r="B21" s="25">
        <v>347.9</v>
      </c>
      <c r="C21" s="20" t="s">
        <v>56</v>
      </c>
      <c r="D21" s="46">
        <v>3570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3570</v>
      </c>
      <c r="O21" s="47">
        <f t="shared" si="2"/>
        <v>6.9320388349514559</v>
      </c>
      <c r="P21" s="9"/>
    </row>
    <row r="22" spans="1:119" ht="15.75">
      <c r="A22" s="29" t="s">
        <v>26</v>
      </c>
      <c r="B22" s="30"/>
      <c r="C22" s="31"/>
      <c r="D22" s="32">
        <f t="shared" ref="D22:M22" si="6">SUM(D23:D23)</f>
        <v>427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0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1"/>
        <v>427</v>
      </c>
      <c r="O22" s="45">
        <f t="shared" si="2"/>
        <v>0.82912621359223304</v>
      </c>
      <c r="P22" s="10"/>
    </row>
    <row r="23" spans="1:119">
      <c r="A23" s="13"/>
      <c r="B23" s="39">
        <v>359</v>
      </c>
      <c r="C23" s="21" t="s">
        <v>32</v>
      </c>
      <c r="D23" s="46">
        <v>427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427</v>
      </c>
      <c r="O23" s="47">
        <f t="shared" si="2"/>
        <v>0.82912621359223304</v>
      </c>
      <c r="P23" s="9"/>
    </row>
    <row r="24" spans="1:119" ht="15.75">
      <c r="A24" s="29" t="s">
        <v>1</v>
      </c>
      <c r="B24" s="30"/>
      <c r="C24" s="31"/>
      <c r="D24" s="32">
        <f t="shared" ref="D24:M24" si="7">SUM(D25:D25)</f>
        <v>730</v>
      </c>
      <c r="E24" s="32">
        <f t="shared" si="7"/>
        <v>0</v>
      </c>
      <c r="F24" s="32">
        <f t="shared" si="7"/>
        <v>0</v>
      </c>
      <c r="G24" s="32">
        <f t="shared" si="7"/>
        <v>0</v>
      </c>
      <c r="H24" s="32">
        <f t="shared" si="7"/>
        <v>0</v>
      </c>
      <c r="I24" s="32">
        <f t="shared" si="7"/>
        <v>42031</v>
      </c>
      <c r="J24" s="32">
        <f t="shared" si="7"/>
        <v>0</v>
      </c>
      <c r="K24" s="32">
        <f t="shared" si="7"/>
        <v>0</v>
      </c>
      <c r="L24" s="32">
        <f t="shared" si="7"/>
        <v>0</v>
      </c>
      <c r="M24" s="32">
        <f t="shared" si="7"/>
        <v>0</v>
      </c>
      <c r="N24" s="32">
        <f t="shared" si="1"/>
        <v>42761</v>
      </c>
      <c r="O24" s="45">
        <f t="shared" si="2"/>
        <v>83.03106796116505</v>
      </c>
      <c r="P24" s="10"/>
    </row>
    <row r="25" spans="1:119">
      <c r="A25" s="12"/>
      <c r="B25" s="25">
        <v>361.1</v>
      </c>
      <c r="C25" s="20" t="s">
        <v>33</v>
      </c>
      <c r="D25" s="46">
        <v>730</v>
      </c>
      <c r="E25" s="46">
        <v>0</v>
      </c>
      <c r="F25" s="46">
        <v>0</v>
      </c>
      <c r="G25" s="46">
        <v>0</v>
      </c>
      <c r="H25" s="46">
        <v>0</v>
      </c>
      <c r="I25" s="46">
        <v>42031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42761</v>
      </c>
      <c r="O25" s="47">
        <f t="shared" si="2"/>
        <v>83.03106796116505</v>
      </c>
      <c r="P25" s="9"/>
    </row>
    <row r="26" spans="1:119" ht="15.75">
      <c r="A26" s="29" t="s">
        <v>27</v>
      </c>
      <c r="B26" s="30"/>
      <c r="C26" s="31"/>
      <c r="D26" s="32">
        <f t="shared" ref="D26:M26" si="8">SUM(D27:D27)</f>
        <v>45000</v>
      </c>
      <c r="E26" s="32">
        <f t="shared" si="8"/>
        <v>0</v>
      </c>
      <c r="F26" s="32">
        <f t="shared" si="8"/>
        <v>0</v>
      </c>
      <c r="G26" s="32">
        <f t="shared" si="8"/>
        <v>0</v>
      </c>
      <c r="H26" s="32">
        <f t="shared" si="8"/>
        <v>0</v>
      </c>
      <c r="I26" s="32">
        <f t="shared" si="8"/>
        <v>0</v>
      </c>
      <c r="J26" s="32">
        <f t="shared" si="8"/>
        <v>0</v>
      </c>
      <c r="K26" s="32">
        <f t="shared" si="8"/>
        <v>0</v>
      </c>
      <c r="L26" s="32">
        <f t="shared" si="8"/>
        <v>0</v>
      </c>
      <c r="M26" s="32">
        <f t="shared" si="8"/>
        <v>0</v>
      </c>
      <c r="N26" s="32">
        <f t="shared" si="1"/>
        <v>45000</v>
      </c>
      <c r="O26" s="45">
        <f t="shared" si="2"/>
        <v>87.378640776699029</v>
      </c>
      <c r="P26" s="9"/>
    </row>
    <row r="27" spans="1:119" ht="15.75" thickBot="1">
      <c r="A27" s="12"/>
      <c r="B27" s="25">
        <v>381</v>
      </c>
      <c r="C27" s="20" t="s">
        <v>36</v>
      </c>
      <c r="D27" s="46">
        <v>45000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45000</v>
      </c>
      <c r="O27" s="47">
        <f t="shared" si="2"/>
        <v>87.378640776699029</v>
      </c>
      <c r="P27" s="9"/>
    </row>
    <row r="28" spans="1:119" ht="16.5" thickBot="1">
      <c r="A28" s="14" t="s">
        <v>30</v>
      </c>
      <c r="B28" s="23"/>
      <c r="C28" s="22"/>
      <c r="D28" s="15">
        <f t="shared" ref="D28:M28" si="9">SUM(D5,D10,D12,D18,D22,D24,D26)</f>
        <v>775962</v>
      </c>
      <c r="E28" s="15">
        <f t="shared" si="9"/>
        <v>0</v>
      </c>
      <c r="F28" s="15">
        <f t="shared" si="9"/>
        <v>0</v>
      </c>
      <c r="G28" s="15">
        <f t="shared" si="9"/>
        <v>0</v>
      </c>
      <c r="H28" s="15">
        <f t="shared" si="9"/>
        <v>0</v>
      </c>
      <c r="I28" s="15">
        <f t="shared" si="9"/>
        <v>1861870</v>
      </c>
      <c r="J28" s="15">
        <f t="shared" si="9"/>
        <v>0</v>
      </c>
      <c r="K28" s="15">
        <f t="shared" si="9"/>
        <v>0</v>
      </c>
      <c r="L28" s="15">
        <f t="shared" si="9"/>
        <v>0</v>
      </c>
      <c r="M28" s="15">
        <f t="shared" si="9"/>
        <v>0</v>
      </c>
      <c r="N28" s="15">
        <f t="shared" si="1"/>
        <v>2637832</v>
      </c>
      <c r="O28" s="38">
        <f t="shared" si="2"/>
        <v>5122.0038834951456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/>
    </row>
    <row r="30" spans="1:119">
      <c r="A30" s="40"/>
      <c r="B30" s="41"/>
      <c r="C30" s="41"/>
      <c r="D30" s="42"/>
      <c r="E30" s="42"/>
      <c r="F30" s="42"/>
      <c r="G30" s="42"/>
      <c r="H30" s="42"/>
      <c r="I30" s="42"/>
      <c r="J30" s="42"/>
      <c r="K30" s="42"/>
      <c r="L30" s="118" t="s">
        <v>89</v>
      </c>
      <c r="M30" s="118"/>
      <c r="N30" s="118"/>
      <c r="O30" s="43">
        <v>515</v>
      </c>
    </row>
    <row r="31" spans="1:119">
      <c r="A31" s="119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7"/>
    </row>
    <row r="32" spans="1:119" ht="15.75" customHeight="1" thickBot="1">
      <c r="A32" s="120" t="s">
        <v>47</v>
      </c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100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37</v>
      </c>
      <c r="B3" s="108"/>
      <c r="C3" s="109"/>
      <c r="D3" s="128" t="s">
        <v>21</v>
      </c>
      <c r="E3" s="129"/>
      <c r="F3" s="129"/>
      <c r="G3" s="129"/>
      <c r="H3" s="130"/>
      <c r="I3" s="128" t="s">
        <v>22</v>
      </c>
      <c r="J3" s="130"/>
      <c r="K3" s="128" t="s">
        <v>24</v>
      </c>
      <c r="L3" s="130"/>
      <c r="M3" s="36"/>
      <c r="N3" s="37"/>
      <c r="O3" s="131" t="s">
        <v>42</v>
      </c>
      <c r="P3" s="11"/>
      <c r="Q3"/>
    </row>
    <row r="4" spans="1:133" ht="32.25" customHeight="1" thickBot="1">
      <c r="A4" s="110"/>
      <c r="B4" s="111"/>
      <c r="C4" s="112"/>
      <c r="D4" s="34" t="s">
        <v>2</v>
      </c>
      <c r="E4" s="34" t="s">
        <v>38</v>
      </c>
      <c r="F4" s="34" t="s">
        <v>39</v>
      </c>
      <c r="G4" s="34" t="s">
        <v>40</v>
      </c>
      <c r="H4" s="34" t="s">
        <v>3</v>
      </c>
      <c r="I4" s="34" t="s">
        <v>4</v>
      </c>
      <c r="J4" s="35" t="s">
        <v>41</v>
      </c>
      <c r="K4" s="35" t="s">
        <v>5</v>
      </c>
      <c r="L4" s="35" t="s">
        <v>6</v>
      </c>
      <c r="M4" s="35" t="s">
        <v>7</v>
      </c>
      <c r="N4" s="35" t="s">
        <v>23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SUM(D6:D9)</f>
        <v>29174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1" si="1">SUM(D5:M5)</f>
        <v>29174</v>
      </c>
      <c r="O5" s="33">
        <f t="shared" ref="O5:O31" si="2">(N5/O$33)</f>
        <v>57.656126482213438</v>
      </c>
      <c r="P5" s="6"/>
    </row>
    <row r="6" spans="1:133">
      <c r="A6" s="12"/>
      <c r="B6" s="25">
        <v>314.8</v>
      </c>
      <c r="C6" s="20" t="s">
        <v>8</v>
      </c>
      <c r="D6" s="46">
        <v>1291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1291</v>
      </c>
      <c r="O6" s="47">
        <f t="shared" si="2"/>
        <v>2.5513833992094863</v>
      </c>
      <c r="P6" s="9"/>
    </row>
    <row r="7" spans="1:133">
      <c r="A7" s="12"/>
      <c r="B7" s="25">
        <v>314.89999999999998</v>
      </c>
      <c r="C7" s="20" t="s">
        <v>9</v>
      </c>
      <c r="D7" s="46">
        <v>23259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23259</v>
      </c>
      <c r="O7" s="47">
        <f t="shared" si="2"/>
        <v>45.966403162055336</v>
      </c>
      <c r="P7" s="9"/>
    </row>
    <row r="8" spans="1:133">
      <c r="A8" s="12"/>
      <c r="B8" s="25">
        <v>315</v>
      </c>
      <c r="C8" s="20" t="s">
        <v>60</v>
      </c>
      <c r="D8" s="46">
        <v>3338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3338</v>
      </c>
      <c r="O8" s="47">
        <f t="shared" si="2"/>
        <v>6.5968379446640313</v>
      </c>
      <c r="P8" s="9"/>
    </row>
    <row r="9" spans="1:133">
      <c r="A9" s="12"/>
      <c r="B9" s="25">
        <v>316</v>
      </c>
      <c r="C9" s="20" t="s">
        <v>61</v>
      </c>
      <c r="D9" s="46">
        <v>1286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1286</v>
      </c>
      <c r="O9" s="47">
        <f t="shared" si="2"/>
        <v>2.541501976284585</v>
      </c>
      <c r="P9" s="9"/>
    </row>
    <row r="10" spans="1:133" ht="15.75">
      <c r="A10" s="29" t="s">
        <v>11</v>
      </c>
      <c r="B10" s="30"/>
      <c r="C10" s="31"/>
      <c r="D10" s="32">
        <f t="shared" ref="D10:M10" si="3">SUM(D11:D11)</f>
        <v>30885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30885</v>
      </c>
      <c r="O10" s="45">
        <f t="shared" si="2"/>
        <v>61.037549407114625</v>
      </c>
      <c r="P10" s="10"/>
    </row>
    <row r="11" spans="1:133">
      <c r="A11" s="12"/>
      <c r="B11" s="25">
        <v>323.10000000000002</v>
      </c>
      <c r="C11" s="20" t="s">
        <v>50</v>
      </c>
      <c r="D11" s="46">
        <v>30885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30885</v>
      </c>
      <c r="O11" s="47">
        <f t="shared" si="2"/>
        <v>61.037549407114625</v>
      </c>
      <c r="P11" s="9"/>
    </row>
    <row r="12" spans="1:133" ht="15.75">
      <c r="A12" s="29" t="s">
        <v>14</v>
      </c>
      <c r="B12" s="30"/>
      <c r="C12" s="31"/>
      <c r="D12" s="32">
        <f t="shared" ref="D12:M12" si="4">SUM(D13:D18)</f>
        <v>104158</v>
      </c>
      <c r="E12" s="32">
        <f t="shared" si="4"/>
        <v>0</v>
      </c>
      <c r="F12" s="32">
        <f t="shared" si="4"/>
        <v>0</v>
      </c>
      <c r="G12" s="32">
        <f t="shared" si="4"/>
        <v>0</v>
      </c>
      <c r="H12" s="32">
        <f t="shared" si="4"/>
        <v>0</v>
      </c>
      <c r="I12" s="32">
        <f t="shared" si="4"/>
        <v>0</v>
      </c>
      <c r="J12" s="32">
        <f t="shared" si="4"/>
        <v>0</v>
      </c>
      <c r="K12" s="32">
        <f t="shared" si="4"/>
        <v>0</v>
      </c>
      <c r="L12" s="32">
        <f t="shared" si="4"/>
        <v>0</v>
      </c>
      <c r="M12" s="32">
        <f t="shared" si="4"/>
        <v>0</v>
      </c>
      <c r="N12" s="44">
        <f t="shared" si="1"/>
        <v>104158</v>
      </c>
      <c r="O12" s="45">
        <f t="shared" si="2"/>
        <v>205.84584980237153</v>
      </c>
      <c r="P12" s="10"/>
    </row>
    <row r="13" spans="1:133">
      <c r="A13" s="12"/>
      <c r="B13" s="25">
        <v>331.7</v>
      </c>
      <c r="C13" s="20" t="s">
        <v>83</v>
      </c>
      <c r="D13" s="46">
        <v>28569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28569</v>
      </c>
      <c r="O13" s="47">
        <f t="shared" si="2"/>
        <v>56.460474308300398</v>
      </c>
      <c r="P13" s="9"/>
    </row>
    <row r="14" spans="1:133">
      <c r="A14" s="12"/>
      <c r="B14" s="25">
        <v>334.7</v>
      </c>
      <c r="C14" s="20" t="s">
        <v>16</v>
      </c>
      <c r="D14" s="46">
        <v>20688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20688</v>
      </c>
      <c r="O14" s="47">
        <f t="shared" si="2"/>
        <v>40.885375494071148</v>
      </c>
      <c r="P14" s="9"/>
    </row>
    <row r="15" spans="1:133">
      <c r="A15" s="12"/>
      <c r="B15" s="25">
        <v>335.12</v>
      </c>
      <c r="C15" s="20" t="s">
        <v>63</v>
      </c>
      <c r="D15" s="46">
        <v>34600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34600</v>
      </c>
      <c r="O15" s="47">
        <f t="shared" si="2"/>
        <v>68.379446640316203</v>
      </c>
      <c r="P15" s="9"/>
    </row>
    <row r="16" spans="1:133">
      <c r="A16" s="12"/>
      <c r="B16" s="25">
        <v>335.14</v>
      </c>
      <c r="C16" s="20" t="s">
        <v>64</v>
      </c>
      <c r="D16" s="46">
        <v>411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411</v>
      </c>
      <c r="O16" s="47">
        <f t="shared" si="2"/>
        <v>0.81225296442687744</v>
      </c>
      <c r="P16" s="9"/>
    </row>
    <row r="17" spans="1:119">
      <c r="A17" s="12"/>
      <c r="B17" s="25">
        <v>335.15</v>
      </c>
      <c r="C17" s="20" t="s">
        <v>65</v>
      </c>
      <c r="D17" s="46">
        <v>140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140</v>
      </c>
      <c r="O17" s="47">
        <f t="shared" si="2"/>
        <v>0.27667984189723321</v>
      </c>
      <c r="P17" s="9"/>
    </row>
    <row r="18" spans="1:119">
      <c r="A18" s="12"/>
      <c r="B18" s="25">
        <v>335.18</v>
      </c>
      <c r="C18" s="20" t="s">
        <v>66</v>
      </c>
      <c r="D18" s="46">
        <v>19750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19750</v>
      </c>
      <c r="O18" s="47">
        <f t="shared" si="2"/>
        <v>39.031620553359687</v>
      </c>
      <c r="P18" s="9"/>
    </row>
    <row r="19" spans="1:119" ht="15.75">
      <c r="A19" s="29" t="s">
        <v>25</v>
      </c>
      <c r="B19" s="30"/>
      <c r="C19" s="31"/>
      <c r="D19" s="32">
        <f t="shared" ref="D19:M19" si="5">SUM(D20:D23)</f>
        <v>65607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1687796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32">
        <f t="shared" si="1"/>
        <v>1753403</v>
      </c>
      <c r="O19" s="45">
        <f t="shared" si="2"/>
        <v>3465.223320158103</v>
      </c>
      <c r="P19" s="10"/>
    </row>
    <row r="20" spans="1:119">
      <c r="A20" s="12"/>
      <c r="B20" s="25">
        <v>343.3</v>
      </c>
      <c r="C20" s="20" t="s">
        <v>28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1687796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1687796</v>
      </c>
      <c r="O20" s="47">
        <f t="shared" si="2"/>
        <v>3335.5652173913045</v>
      </c>
      <c r="P20" s="9"/>
    </row>
    <row r="21" spans="1:119">
      <c r="A21" s="12"/>
      <c r="B21" s="25">
        <v>343.9</v>
      </c>
      <c r="C21" s="20" t="s">
        <v>55</v>
      </c>
      <c r="D21" s="46">
        <v>6110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6110</v>
      </c>
      <c r="O21" s="47">
        <f t="shared" si="2"/>
        <v>12.075098814229248</v>
      </c>
      <c r="P21" s="9"/>
    </row>
    <row r="22" spans="1:119">
      <c r="A22" s="12"/>
      <c r="B22" s="25">
        <v>347.2</v>
      </c>
      <c r="C22" s="20" t="s">
        <v>29</v>
      </c>
      <c r="D22" s="46">
        <v>40650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40650</v>
      </c>
      <c r="O22" s="47">
        <f t="shared" si="2"/>
        <v>80.335968379446641</v>
      </c>
      <c r="P22" s="9"/>
    </row>
    <row r="23" spans="1:119">
      <c r="A23" s="12"/>
      <c r="B23" s="25">
        <v>347.9</v>
      </c>
      <c r="C23" s="20" t="s">
        <v>56</v>
      </c>
      <c r="D23" s="46">
        <v>18847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18847</v>
      </c>
      <c r="O23" s="47">
        <f t="shared" si="2"/>
        <v>37.247035573122531</v>
      </c>
      <c r="P23" s="9"/>
    </row>
    <row r="24" spans="1:119" ht="15.75">
      <c r="A24" s="29" t="s">
        <v>26</v>
      </c>
      <c r="B24" s="30"/>
      <c r="C24" s="31"/>
      <c r="D24" s="32">
        <f t="shared" ref="D24:M24" si="6">SUM(D25:D25)</f>
        <v>360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0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1"/>
        <v>360</v>
      </c>
      <c r="O24" s="45">
        <f t="shared" si="2"/>
        <v>0.71146245059288538</v>
      </c>
      <c r="P24" s="10"/>
    </row>
    <row r="25" spans="1:119">
      <c r="A25" s="13"/>
      <c r="B25" s="39">
        <v>359</v>
      </c>
      <c r="C25" s="21" t="s">
        <v>32</v>
      </c>
      <c r="D25" s="46">
        <v>360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360</v>
      </c>
      <c r="O25" s="47">
        <f t="shared" si="2"/>
        <v>0.71146245059288538</v>
      </c>
      <c r="P25" s="9"/>
    </row>
    <row r="26" spans="1:119" ht="15.75">
      <c r="A26" s="29" t="s">
        <v>1</v>
      </c>
      <c r="B26" s="30"/>
      <c r="C26" s="31"/>
      <c r="D26" s="32">
        <f t="shared" ref="D26:M26" si="7">SUM(D27:D28)</f>
        <v>3228</v>
      </c>
      <c r="E26" s="32">
        <f t="shared" si="7"/>
        <v>0</v>
      </c>
      <c r="F26" s="32">
        <f t="shared" si="7"/>
        <v>0</v>
      </c>
      <c r="G26" s="32">
        <f t="shared" si="7"/>
        <v>0</v>
      </c>
      <c r="H26" s="32">
        <f t="shared" si="7"/>
        <v>0</v>
      </c>
      <c r="I26" s="32">
        <f t="shared" si="7"/>
        <v>50005</v>
      </c>
      <c r="J26" s="32">
        <f t="shared" si="7"/>
        <v>0</v>
      </c>
      <c r="K26" s="32">
        <f t="shared" si="7"/>
        <v>0</v>
      </c>
      <c r="L26" s="32">
        <f t="shared" si="7"/>
        <v>0</v>
      </c>
      <c r="M26" s="32">
        <f t="shared" si="7"/>
        <v>0</v>
      </c>
      <c r="N26" s="32">
        <f t="shared" si="1"/>
        <v>53233</v>
      </c>
      <c r="O26" s="45">
        <f t="shared" si="2"/>
        <v>105.20355731225297</v>
      </c>
      <c r="P26" s="10"/>
    </row>
    <row r="27" spans="1:119">
      <c r="A27" s="12"/>
      <c r="B27" s="25">
        <v>361.1</v>
      </c>
      <c r="C27" s="20" t="s">
        <v>33</v>
      </c>
      <c r="D27" s="46">
        <v>728</v>
      </c>
      <c r="E27" s="46">
        <v>0</v>
      </c>
      <c r="F27" s="46">
        <v>0</v>
      </c>
      <c r="G27" s="46">
        <v>0</v>
      </c>
      <c r="H27" s="46">
        <v>0</v>
      </c>
      <c r="I27" s="46">
        <v>50005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50733</v>
      </c>
      <c r="O27" s="47">
        <f t="shared" si="2"/>
        <v>100.26284584980237</v>
      </c>
      <c r="P27" s="9"/>
    </row>
    <row r="28" spans="1:119">
      <c r="A28" s="12"/>
      <c r="B28" s="25">
        <v>366</v>
      </c>
      <c r="C28" s="20" t="s">
        <v>34</v>
      </c>
      <c r="D28" s="46">
        <v>2500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2500</v>
      </c>
      <c r="O28" s="47">
        <f t="shared" si="2"/>
        <v>4.9407114624505928</v>
      </c>
      <c r="P28" s="9"/>
    </row>
    <row r="29" spans="1:119" ht="15.75">
      <c r="A29" s="29" t="s">
        <v>27</v>
      </c>
      <c r="B29" s="30"/>
      <c r="C29" s="31"/>
      <c r="D29" s="32">
        <f t="shared" ref="D29:M29" si="8">SUM(D30:D30)</f>
        <v>15000</v>
      </c>
      <c r="E29" s="32">
        <f t="shared" si="8"/>
        <v>0</v>
      </c>
      <c r="F29" s="32">
        <f t="shared" si="8"/>
        <v>0</v>
      </c>
      <c r="G29" s="32">
        <f t="shared" si="8"/>
        <v>0</v>
      </c>
      <c r="H29" s="32">
        <f t="shared" si="8"/>
        <v>0</v>
      </c>
      <c r="I29" s="32">
        <f t="shared" si="8"/>
        <v>0</v>
      </c>
      <c r="J29" s="32">
        <f t="shared" si="8"/>
        <v>0</v>
      </c>
      <c r="K29" s="32">
        <f t="shared" si="8"/>
        <v>0</v>
      </c>
      <c r="L29" s="32">
        <f t="shared" si="8"/>
        <v>0</v>
      </c>
      <c r="M29" s="32">
        <f t="shared" si="8"/>
        <v>0</v>
      </c>
      <c r="N29" s="32">
        <f t="shared" si="1"/>
        <v>15000</v>
      </c>
      <c r="O29" s="45">
        <f t="shared" si="2"/>
        <v>29.644268774703558</v>
      </c>
      <c r="P29" s="9"/>
    </row>
    <row r="30" spans="1:119" ht="15.75" thickBot="1">
      <c r="A30" s="12"/>
      <c r="B30" s="25">
        <v>381</v>
      </c>
      <c r="C30" s="20" t="s">
        <v>36</v>
      </c>
      <c r="D30" s="46">
        <v>15000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15000</v>
      </c>
      <c r="O30" s="47">
        <f t="shared" si="2"/>
        <v>29.644268774703558</v>
      </c>
      <c r="P30" s="9"/>
    </row>
    <row r="31" spans="1:119" ht="16.5" thickBot="1">
      <c r="A31" s="14" t="s">
        <v>30</v>
      </c>
      <c r="B31" s="23"/>
      <c r="C31" s="22"/>
      <c r="D31" s="15">
        <f t="shared" ref="D31:M31" si="9">SUM(D5,D10,D12,D19,D24,D26,D29)</f>
        <v>248412</v>
      </c>
      <c r="E31" s="15">
        <f t="shared" si="9"/>
        <v>0</v>
      </c>
      <c r="F31" s="15">
        <f t="shared" si="9"/>
        <v>0</v>
      </c>
      <c r="G31" s="15">
        <f t="shared" si="9"/>
        <v>0</v>
      </c>
      <c r="H31" s="15">
        <f t="shared" si="9"/>
        <v>0</v>
      </c>
      <c r="I31" s="15">
        <f t="shared" si="9"/>
        <v>1737801</v>
      </c>
      <c r="J31" s="15">
        <f t="shared" si="9"/>
        <v>0</v>
      </c>
      <c r="K31" s="15">
        <f t="shared" si="9"/>
        <v>0</v>
      </c>
      <c r="L31" s="15">
        <f t="shared" si="9"/>
        <v>0</v>
      </c>
      <c r="M31" s="15">
        <f t="shared" si="9"/>
        <v>0</v>
      </c>
      <c r="N31" s="15">
        <f t="shared" si="1"/>
        <v>1986213</v>
      </c>
      <c r="O31" s="38">
        <f t="shared" si="2"/>
        <v>3925.322134387352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40"/>
      <c r="B33" s="41"/>
      <c r="C33" s="41"/>
      <c r="D33" s="42"/>
      <c r="E33" s="42"/>
      <c r="F33" s="42"/>
      <c r="G33" s="42"/>
      <c r="H33" s="42"/>
      <c r="I33" s="42"/>
      <c r="J33" s="42"/>
      <c r="K33" s="42"/>
      <c r="L33" s="118" t="s">
        <v>86</v>
      </c>
      <c r="M33" s="118"/>
      <c r="N33" s="118"/>
      <c r="O33" s="43">
        <v>506</v>
      </c>
    </row>
    <row r="34" spans="1:15">
      <c r="A34" s="119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7"/>
    </row>
    <row r="35" spans="1:15" ht="15.75" customHeight="1" thickBot="1">
      <c r="A35" s="120" t="s">
        <v>47</v>
      </c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100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37</v>
      </c>
      <c r="B3" s="108"/>
      <c r="C3" s="109"/>
      <c r="D3" s="128" t="s">
        <v>21</v>
      </c>
      <c r="E3" s="129"/>
      <c r="F3" s="129"/>
      <c r="G3" s="129"/>
      <c r="H3" s="130"/>
      <c r="I3" s="128" t="s">
        <v>22</v>
      </c>
      <c r="J3" s="130"/>
      <c r="K3" s="128" t="s">
        <v>24</v>
      </c>
      <c r="L3" s="130"/>
      <c r="M3" s="36"/>
      <c r="N3" s="37"/>
      <c r="O3" s="131" t="s">
        <v>42</v>
      </c>
      <c r="P3" s="11"/>
      <c r="Q3"/>
    </row>
    <row r="4" spans="1:133" ht="32.25" customHeight="1" thickBot="1">
      <c r="A4" s="110"/>
      <c r="B4" s="111"/>
      <c r="C4" s="112"/>
      <c r="D4" s="34" t="s">
        <v>2</v>
      </c>
      <c r="E4" s="34" t="s">
        <v>38</v>
      </c>
      <c r="F4" s="34" t="s">
        <v>39</v>
      </c>
      <c r="G4" s="34" t="s">
        <v>40</v>
      </c>
      <c r="H4" s="34" t="s">
        <v>3</v>
      </c>
      <c r="I4" s="34" t="s">
        <v>4</v>
      </c>
      <c r="J4" s="35" t="s">
        <v>41</v>
      </c>
      <c r="K4" s="35" t="s">
        <v>5</v>
      </c>
      <c r="L4" s="35" t="s">
        <v>6</v>
      </c>
      <c r="M4" s="35" t="s">
        <v>7</v>
      </c>
      <c r="N4" s="35" t="s">
        <v>23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SUM(D6:D9)</f>
        <v>27705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0" si="1">SUM(D5:M5)</f>
        <v>27705</v>
      </c>
      <c r="O5" s="33">
        <f t="shared" ref="O5:O30" si="2">(N5/O$32)</f>
        <v>58.572938689217757</v>
      </c>
      <c r="P5" s="6"/>
    </row>
    <row r="6" spans="1:133">
      <c r="A6" s="12"/>
      <c r="B6" s="25">
        <v>314.8</v>
      </c>
      <c r="C6" s="20" t="s">
        <v>8</v>
      </c>
      <c r="D6" s="46">
        <v>1383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1383</v>
      </c>
      <c r="O6" s="47">
        <f t="shared" si="2"/>
        <v>2.9238900634249472</v>
      </c>
      <c r="P6" s="9"/>
    </row>
    <row r="7" spans="1:133">
      <c r="A7" s="12"/>
      <c r="B7" s="25">
        <v>314.89999999999998</v>
      </c>
      <c r="C7" s="20" t="s">
        <v>9</v>
      </c>
      <c r="D7" s="46">
        <v>21095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21095</v>
      </c>
      <c r="O7" s="47">
        <f t="shared" si="2"/>
        <v>44.598308668076108</v>
      </c>
      <c r="P7" s="9"/>
    </row>
    <row r="8" spans="1:133">
      <c r="A8" s="12"/>
      <c r="B8" s="25">
        <v>315</v>
      </c>
      <c r="C8" s="20" t="s">
        <v>60</v>
      </c>
      <c r="D8" s="46">
        <v>3766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3766</v>
      </c>
      <c r="O8" s="47">
        <f t="shared" si="2"/>
        <v>7.9619450317124736</v>
      </c>
      <c r="P8" s="9"/>
    </row>
    <row r="9" spans="1:133">
      <c r="A9" s="12"/>
      <c r="B9" s="25">
        <v>316</v>
      </c>
      <c r="C9" s="20" t="s">
        <v>61</v>
      </c>
      <c r="D9" s="46">
        <v>1461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1461</v>
      </c>
      <c r="O9" s="47">
        <f t="shared" si="2"/>
        <v>3.0887949260042284</v>
      </c>
      <c r="P9" s="9"/>
    </row>
    <row r="10" spans="1:133" ht="15.75">
      <c r="A10" s="29" t="s">
        <v>11</v>
      </c>
      <c r="B10" s="30"/>
      <c r="C10" s="31"/>
      <c r="D10" s="32">
        <f t="shared" ref="D10:M10" si="3">SUM(D11:D11)</f>
        <v>27137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27137</v>
      </c>
      <c r="O10" s="45">
        <f t="shared" si="2"/>
        <v>57.372093023255815</v>
      </c>
      <c r="P10" s="10"/>
    </row>
    <row r="11" spans="1:133">
      <c r="A11" s="12"/>
      <c r="B11" s="25">
        <v>323.10000000000002</v>
      </c>
      <c r="C11" s="20" t="s">
        <v>50</v>
      </c>
      <c r="D11" s="46">
        <v>27137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27137</v>
      </c>
      <c r="O11" s="47">
        <f t="shared" si="2"/>
        <v>57.372093023255815</v>
      </c>
      <c r="P11" s="9"/>
    </row>
    <row r="12" spans="1:133" ht="15.75">
      <c r="A12" s="29" t="s">
        <v>14</v>
      </c>
      <c r="B12" s="30"/>
      <c r="C12" s="31"/>
      <c r="D12" s="32">
        <f t="shared" ref="D12:M12" si="4">SUM(D13:D17)</f>
        <v>58681</v>
      </c>
      <c r="E12" s="32">
        <f t="shared" si="4"/>
        <v>0</v>
      </c>
      <c r="F12" s="32">
        <f t="shared" si="4"/>
        <v>0</v>
      </c>
      <c r="G12" s="32">
        <f t="shared" si="4"/>
        <v>0</v>
      </c>
      <c r="H12" s="32">
        <f t="shared" si="4"/>
        <v>0</v>
      </c>
      <c r="I12" s="32">
        <f t="shared" si="4"/>
        <v>0</v>
      </c>
      <c r="J12" s="32">
        <f t="shared" si="4"/>
        <v>0</v>
      </c>
      <c r="K12" s="32">
        <f t="shared" si="4"/>
        <v>0</v>
      </c>
      <c r="L12" s="32">
        <f t="shared" si="4"/>
        <v>0</v>
      </c>
      <c r="M12" s="32">
        <f t="shared" si="4"/>
        <v>0</v>
      </c>
      <c r="N12" s="44">
        <f t="shared" si="1"/>
        <v>58681</v>
      </c>
      <c r="O12" s="45">
        <f t="shared" si="2"/>
        <v>124.06131078224101</v>
      </c>
      <c r="P12" s="10"/>
    </row>
    <row r="13" spans="1:133">
      <c r="A13" s="12"/>
      <c r="B13" s="25">
        <v>331.7</v>
      </c>
      <c r="C13" s="20" t="s">
        <v>83</v>
      </c>
      <c r="D13" s="46">
        <v>5000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5000</v>
      </c>
      <c r="O13" s="47">
        <f t="shared" si="2"/>
        <v>10.570824524312897</v>
      </c>
      <c r="P13" s="9"/>
    </row>
    <row r="14" spans="1:133">
      <c r="A14" s="12"/>
      <c r="B14" s="25">
        <v>335.12</v>
      </c>
      <c r="C14" s="20" t="s">
        <v>63</v>
      </c>
      <c r="D14" s="46">
        <v>34467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34467</v>
      </c>
      <c r="O14" s="47">
        <f t="shared" si="2"/>
        <v>72.868921775898514</v>
      </c>
      <c r="P14" s="9"/>
    </row>
    <row r="15" spans="1:133">
      <c r="A15" s="12"/>
      <c r="B15" s="25">
        <v>335.14</v>
      </c>
      <c r="C15" s="20" t="s">
        <v>64</v>
      </c>
      <c r="D15" s="46">
        <v>278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278</v>
      </c>
      <c r="O15" s="47">
        <f t="shared" si="2"/>
        <v>0.58773784355179703</v>
      </c>
      <c r="P15" s="9"/>
    </row>
    <row r="16" spans="1:133">
      <c r="A16" s="12"/>
      <c r="B16" s="25">
        <v>335.15</v>
      </c>
      <c r="C16" s="20" t="s">
        <v>65</v>
      </c>
      <c r="D16" s="46">
        <v>56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56</v>
      </c>
      <c r="O16" s="47">
        <f t="shared" si="2"/>
        <v>0.11839323467230443</v>
      </c>
      <c r="P16" s="9"/>
    </row>
    <row r="17" spans="1:119">
      <c r="A17" s="12"/>
      <c r="B17" s="25">
        <v>335.18</v>
      </c>
      <c r="C17" s="20" t="s">
        <v>66</v>
      </c>
      <c r="D17" s="46">
        <v>18880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18880</v>
      </c>
      <c r="O17" s="47">
        <f t="shared" si="2"/>
        <v>39.915433403805494</v>
      </c>
      <c r="P17" s="9"/>
    </row>
    <row r="18" spans="1:119" ht="15.75">
      <c r="A18" s="29" t="s">
        <v>25</v>
      </c>
      <c r="B18" s="30"/>
      <c r="C18" s="31"/>
      <c r="D18" s="32">
        <f t="shared" ref="D18:M18" si="5">SUM(D19:D22)</f>
        <v>60119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1654746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32">
        <f t="shared" si="1"/>
        <v>1714865</v>
      </c>
      <c r="O18" s="45">
        <f t="shared" si="2"/>
        <v>3625.5073995771672</v>
      </c>
      <c r="P18" s="10"/>
    </row>
    <row r="19" spans="1:119">
      <c r="A19" s="12"/>
      <c r="B19" s="25">
        <v>343.3</v>
      </c>
      <c r="C19" s="20" t="s">
        <v>28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1654746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1654746</v>
      </c>
      <c r="O19" s="47">
        <f t="shared" si="2"/>
        <v>3498.4059196617336</v>
      </c>
      <c r="P19" s="9"/>
    </row>
    <row r="20" spans="1:119">
      <c r="A20" s="12"/>
      <c r="B20" s="25">
        <v>343.9</v>
      </c>
      <c r="C20" s="20" t="s">
        <v>55</v>
      </c>
      <c r="D20" s="46">
        <v>5932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5932</v>
      </c>
      <c r="O20" s="47">
        <f t="shared" si="2"/>
        <v>12.541226215644821</v>
      </c>
      <c r="P20" s="9"/>
    </row>
    <row r="21" spans="1:119">
      <c r="A21" s="12"/>
      <c r="B21" s="25">
        <v>347.2</v>
      </c>
      <c r="C21" s="20" t="s">
        <v>29</v>
      </c>
      <c r="D21" s="46">
        <v>30370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30370</v>
      </c>
      <c r="O21" s="47">
        <f t="shared" si="2"/>
        <v>64.207188160676537</v>
      </c>
      <c r="P21" s="9"/>
    </row>
    <row r="22" spans="1:119">
      <c r="A22" s="12"/>
      <c r="B22" s="25">
        <v>347.9</v>
      </c>
      <c r="C22" s="20" t="s">
        <v>56</v>
      </c>
      <c r="D22" s="46">
        <v>23817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23817</v>
      </c>
      <c r="O22" s="47">
        <f t="shared" si="2"/>
        <v>50.353065539112052</v>
      </c>
      <c r="P22" s="9"/>
    </row>
    <row r="23" spans="1:119" ht="15.75">
      <c r="A23" s="29" t="s">
        <v>26</v>
      </c>
      <c r="B23" s="30"/>
      <c r="C23" s="31"/>
      <c r="D23" s="32">
        <f t="shared" ref="D23:M23" si="6">SUM(D24:D24)</f>
        <v>253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0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1"/>
        <v>253</v>
      </c>
      <c r="O23" s="45">
        <f t="shared" si="2"/>
        <v>0.53488372093023251</v>
      </c>
      <c r="P23" s="10"/>
    </row>
    <row r="24" spans="1:119">
      <c r="A24" s="13"/>
      <c r="B24" s="39">
        <v>359</v>
      </c>
      <c r="C24" s="21" t="s">
        <v>32</v>
      </c>
      <c r="D24" s="46">
        <v>253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253</v>
      </c>
      <c r="O24" s="47">
        <f t="shared" si="2"/>
        <v>0.53488372093023251</v>
      </c>
      <c r="P24" s="9"/>
    </row>
    <row r="25" spans="1:119" ht="15.75">
      <c r="A25" s="29" t="s">
        <v>1</v>
      </c>
      <c r="B25" s="30"/>
      <c r="C25" s="31"/>
      <c r="D25" s="32">
        <f t="shared" ref="D25:M25" si="7">SUM(D26:D26)</f>
        <v>713</v>
      </c>
      <c r="E25" s="32">
        <f t="shared" si="7"/>
        <v>0</v>
      </c>
      <c r="F25" s="32">
        <f t="shared" si="7"/>
        <v>0</v>
      </c>
      <c r="G25" s="32">
        <f t="shared" si="7"/>
        <v>0</v>
      </c>
      <c r="H25" s="32">
        <f t="shared" si="7"/>
        <v>0</v>
      </c>
      <c r="I25" s="32">
        <f t="shared" si="7"/>
        <v>25827</v>
      </c>
      <c r="J25" s="32">
        <f t="shared" si="7"/>
        <v>0</v>
      </c>
      <c r="K25" s="32">
        <f t="shared" si="7"/>
        <v>0</v>
      </c>
      <c r="L25" s="32">
        <f t="shared" si="7"/>
        <v>0</v>
      </c>
      <c r="M25" s="32">
        <f t="shared" si="7"/>
        <v>0</v>
      </c>
      <c r="N25" s="32">
        <f t="shared" si="1"/>
        <v>26540</v>
      </c>
      <c r="O25" s="45">
        <f t="shared" si="2"/>
        <v>56.109936575052856</v>
      </c>
      <c r="P25" s="10"/>
    </row>
    <row r="26" spans="1:119">
      <c r="A26" s="12"/>
      <c r="B26" s="25">
        <v>361.1</v>
      </c>
      <c r="C26" s="20" t="s">
        <v>33</v>
      </c>
      <c r="D26" s="46">
        <v>713</v>
      </c>
      <c r="E26" s="46">
        <v>0</v>
      </c>
      <c r="F26" s="46">
        <v>0</v>
      </c>
      <c r="G26" s="46">
        <v>0</v>
      </c>
      <c r="H26" s="46">
        <v>0</v>
      </c>
      <c r="I26" s="46">
        <v>25827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26540</v>
      </c>
      <c r="O26" s="47">
        <f t="shared" si="2"/>
        <v>56.109936575052856</v>
      </c>
      <c r="P26" s="9"/>
    </row>
    <row r="27" spans="1:119" ht="15.75">
      <c r="A27" s="29" t="s">
        <v>27</v>
      </c>
      <c r="B27" s="30"/>
      <c r="C27" s="31"/>
      <c r="D27" s="32">
        <f t="shared" ref="D27:M27" si="8">SUM(D28:D29)</f>
        <v>15050</v>
      </c>
      <c r="E27" s="32">
        <f t="shared" si="8"/>
        <v>0</v>
      </c>
      <c r="F27" s="32">
        <f t="shared" si="8"/>
        <v>0</v>
      </c>
      <c r="G27" s="32">
        <f t="shared" si="8"/>
        <v>0</v>
      </c>
      <c r="H27" s="32">
        <f t="shared" si="8"/>
        <v>0</v>
      </c>
      <c r="I27" s="32">
        <f t="shared" si="8"/>
        <v>131277</v>
      </c>
      <c r="J27" s="32">
        <f t="shared" si="8"/>
        <v>0</v>
      </c>
      <c r="K27" s="32">
        <f t="shared" si="8"/>
        <v>0</v>
      </c>
      <c r="L27" s="32">
        <f t="shared" si="8"/>
        <v>0</v>
      </c>
      <c r="M27" s="32">
        <f t="shared" si="8"/>
        <v>0</v>
      </c>
      <c r="N27" s="32">
        <f t="shared" si="1"/>
        <v>146327</v>
      </c>
      <c r="O27" s="45">
        <f t="shared" si="2"/>
        <v>309.35940803382664</v>
      </c>
      <c r="P27" s="9"/>
    </row>
    <row r="28" spans="1:119">
      <c r="A28" s="12"/>
      <c r="B28" s="25">
        <v>381</v>
      </c>
      <c r="C28" s="20" t="s">
        <v>36</v>
      </c>
      <c r="D28" s="46">
        <v>15050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15050</v>
      </c>
      <c r="O28" s="47">
        <f t="shared" si="2"/>
        <v>31.818181818181817</v>
      </c>
      <c r="P28" s="9"/>
    </row>
    <row r="29" spans="1:119" ht="15.75" thickBot="1">
      <c r="A29" s="12"/>
      <c r="B29" s="25">
        <v>389.7</v>
      </c>
      <c r="C29" s="20" t="s">
        <v>80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131277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131277</v>
      </c>
      <c r="O29" s="47">
        <f t="shared" si="2"/>
        <v>277.54122621564483</v>
      </c>
      <c r="P29" s="9"/>
    </row>
    <row r="30" spans="1:119" ht="16.5" thickBot="1">
      <c r="A30" s="14" t="s">
        <v>30</v>
      </c>
      <c r="B30" s="23"/>
      <c r="C30" s="22"/>
      <c r="D30" s="15">
        <f t="shared" ref="D30:M30" si="9">SUM(D5,D10,D12,D18,D23,D25,D27)</f>
        <v>189658</v>
      </c>
      <c r="E30" s="15">
        <f t="shared" si="9"/>
        <v>0</v>
      </c>
      <c r="F30" s="15">
        <f t="shared" si="9"/>
        <v>0</v>
      </c>
      <c r="G30" s="15">
        <f t="shared" si="9"/>
        <v>0</v>
      </c>
      <c r="H30" s="15">
        <f t="shared" si="9"/>
        <v>0</v>
      </c>
      <c r="I30" s="15">
        <f t="shared" si="9"/>
        <v>1811850</v>
      </c>
      <c r="J30" s="15">
        <f t="shared" si="9"/>
        <v>0</v>
      </c>
      <c r="K30" s="15">
        <f t="shared" si="9"/>
        <v>0</v>
      </c>
      <c r="L30" s="15">
        <f t="shared" si="9"/>
        <v>0</v>
      </c>
      <c r="M30" s="15">
        <f t="shared" si="9"/>
        <v>0</v>
      </c>
      <c r="N30" s="15">
        <f t="shared" si="1"/>
        <v>2001508</v>
      </c>
      <c r="O30" s="38">
        <f t="shared" si="2"/>
        <v>4231.5179704016909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40"/>
      <c r="B32" s="41"/>
      <c r="C32" s="41"/>
      <c r="D32" s="42"/>
      <c r="E32" s="42"/>
      <c r="F32" s="42"/>
      <c r="G32" s="42"/>
      <c r="H32" s="42"/>
      <c r="I32" s="42"/>
      <c r="J32" s="42"/>
      <c r="K32" s="42"/>
      <c r="L32" s="118" t="s">
        <v>84</v>
      </c>
      <c r="M32" s="118"/>
      <c r="N32" s="118"/>
      <c r="O32" s="43">
        <v>473</v>
      </c>
    </row>
    <row r="33" spans="1:15">
      <c r="A33" s="119"/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7"/>
    </row>
    <row r="34" spans="1:15" ht="15.75" customHeight="1" thickBot="1">
      <c r="A34" s="120" t="s">
        <v>47</v>
      </c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100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37</v>
      </c>
      <c r="B3" s="108"/>
      <c r="C3" s="109"/>
      <c r="D3" s="128" t="s">
        <v>21</v>
      </c>
      <c r="E3" s="129"/>
      <c r="F3" s="129"/>
      <c r="G3" s="129"/>
      <c r="H3" s="130"/>
      <c r="I3" s="128" t="s">
        <v>22</v>
      </c>
      <c r="J3" s="130"/>
      <c r="K3" s="128" t="s">
        <v>24</v>
      </c>
      <c r="L3" s="130"/>
      <c r="M3" s="36"/>
      <c r="N3" s="37"/>
      <c r="O3" s="131" t="s">
        <v>42</v>
      </c>
      <c r="P3" s="11"/>
      <c r="Q3"/>
    </row>
    <row r="4" spans="1:133" ht="32.25" customHeight="1" thickBot="1">
      <c r="A4" s="110"/>
      <c r="B4" s="111"/>
      <c r="C4" s="112"/>
      <c r="D4" s="34" t="s">
        <v>2</v>
      </c>
      <c r="E4" s="34" t="s">
        <v>38</v>
      </c>
      <c r="F4" s="34" t="s">
        <v>39</v>
      </c>
      <c r="G4" s="34" t="s">
        <v>40</v>
      </c>
      <c r="H4" s="34" t="s">
        <v>3</v>
      </c>
      <c r="I4" s="34" t="s">
        <v>4</v>
      </c>
      <c r="J4" s="35" t="s">
        <v>41</v>
      </c>
      <c r="K4" s="35" t="s">
        <v>5</v>
      </c>
      <c r="L4" s="35" t="s">
        <v>6</v>
      </c>
      <c r="M4" s="35" t="s">
        <v>7</v>
      </c>
      <c r="N4" s="35" t="s">
        <v>23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SUM(D6:D9)</f>
        <v>26891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1" si="1">SUM(D5:M5)</f>
        <v>26891</v>
      </c>
      <c r="O5" s="33">
        <f t="shared" ref="O5:O31" si="2">(N5/O$33)</f>
        <v>57.336886993603414</v>
      </c>
      <c r="P5" s="6"/>
    </row>
    <row r="6" spans="1:133">
      <c r="A6" s="12"/>
      <c r="B6" s="25">
        <v>314.8</v>
      </c>
      <c r="C6" s="20" t="s">
        <v>8</v>
      </c>
      <c r="D6" s="46">
        <v>1333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1333</v>
      </c>
      <c r="O6" s="47">
        <f t="shared" si="2"/>
        <v>2.8422174840085286</v>
      </c>
      <c r="P6" s="9"/>
    </row>
    <row r="7" spans="1:133">
      <c r="A7" s="12"/>
      <c r="B7" s="25">
        <v>314.89999999999998</v>
      </c>
      <c r="C7" s="20" t="s">
        <v>9</v>
      </c>
      <c r="D7" s="46">
        <v>20459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20459</v>
      </c>
      <c r="O7" s="47">
        <f t="shared" si="2"/>
        <v>43.622601279317699</v>
      </c>
      <c r="P7" s="9"/>
    </row>
    <row r="8" spans="1:133">
      <c r="A8" s="12"/>
      <c r="B8" s="25">
        <v>315</v>
      </c>
      <c r="C8" s="20" t="s">
        <v>60</v>
      </c>
      <c r="D8" s="46">
        <v>4155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4155</v>
      </c>
      <c r="O8" s="47">
        <f t="shared" si="2"/>
        <v>8.8592750533049038</v>
      </c>
      <c r="P8" s="9"/>
    </row>
    <row r="9" spans="1:133">
      <c r="A9" s="12"/>
      <c r="B9" s="25">
        <v>316</v>
      </c>
      <c r="C9" s="20" t="s">
        <v>61</v>
      </c>
      <c r="D9" s="46">
        <v>944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944</v>
      </c>
      <c r="O9" s="47">
        <f t="shared" si="2"/>
        <v>2.0127931769722816</v>
      </c>
      <c r="P9" s="9"/>
    </row>
    <row r="10" spans="1:133" ht="15.75">
      <c r="A10" s="29" t="s">
        <v>11</v>
      </c>
      <c r="B10" s="30"/>
      <c r="C10" s="31"/>
      <c r="D10" s="32">
        <f t="shared" ref="D10:M10" si="3">SUM(D11:D11)</f>
        <v>23452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23452</v>
      </c>
      <c r="O10" s="45">
        <f t="shared" si="2"/>
        <v>50.004264392324096</v>
      </c>
      <c r="P10" s="10"/>
    </row>
    <row r="11" spans="1:133">
      <c r="A11" s="12"/>
      <c r="B11" s="25">
        <v>323.10000000000002</v>
      </c>
      <c r="C11" s="20" t="s">
        <v>50</v>
      </c>
      <c r="D11" s="46">
        <v>23452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23452</v>
      </c>
      <c r="O11" s="47">
        <f t="shared" si="2"/>
        <v>50.004264392324096</v>
      </c>
      <c r="P11" s="9"/>
    </row>
    <row r="12" spans="1:133" ht="15.75">
      <c r="A12" s="29" t="s">
        <v>14</v>
      </c>
      <c r="B12" s="30"/>
      <c r="C12" s="31"/>
      <c r="D12" s="32">
        <f t="shared" ref="D12:M12" si="4">SUM(D13:D17)</f>
        <v>101815</v>
      </c>
      <c r="E12" s="32">
        <f t="shared" si="4"/>
        <v>0</v>
      </c>
      <c r="F12" s="32">
        <f t="shared" si="4"/>
        <v>0</v>
      </c>
      <c r="G12" s="32">
        <f t="shared" si="4"/>
        <v>0</v>
      </c>
      <c r="H12" s="32">
        <f t="shared" si="4"/>
        <v>0</v>
      </c>
      <c r="I12" s="32">
        <f t="shared" si="4"/>
        <v>0</v>
      </c>
      <c r="J12" s="32">
        <f t="shared" si="4"/>
        <v>0</v>
      </c>
      <c r="K12" s="32">
        <f t="shared" si="4"/>
        <v>0</v>
      </c>
      <c r="L12" s="32">
        <f t="shared" si="4"/>
        <v>0</v>
      </c>
      <c r="M12" s="32">
        <f t="shared" si="4"/>
        <v>0</v>
      </c>
      <c r="N12" s="44">
        <f t="shared" si="1"/>
        <v>101815</v>
      </c>
      <c r="O12" s="45">
        <f t="shared" si="2"/>
        <v>217.08955223880596</v>
      </c>
      <c r="P12" s="10"/>
    </row>
    <row r="13" spans="1:133">
      <c r="A13" s="12"/>
      <c r="B13" s="25">
        <v>334.7</v>
      </c>
      <c r="C13" s="20" t="s">
        <v>16</v>
      </c>
      <c r="D13" s="46">
        <v>50000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50000</v>
      </c>
      <c r="O13" s="47">
        <f t="shared" si="2"/>
        <v>106.60980810234541</v>
      </c>
      <c r="P13" s="9"/>
    </row>
    <row r="14" spans="1:133">
      <c r="A14" s="12"/>
      <c r="B14" s="25">
        <v>335.12</v>
      </c>
      <c r="C14" s="20" t="s">
        <v>63</v>
      </c>
      <c r="D14" s="46">
        <v>34372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34372</v>
      </c>
      <c r="O14" s="47">
        <f t="shared" si="2"/>
        <v>73.287846481876329</v>
      </c>
      <c r="P14" s="9"/>
    </row>
    <row r="15" spans="1:133">
      <c r="A15" s="12"/>
      <c r="B15" s="25">
        <v>335.14</v>
      </c>
      <c r="C15" s="20" t="s">
        <v>64</v>
      </c>
      <c r="D15" s="46">
        <v>234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234</v>
      </c>
      <c r="O15" s="47">
        <f t="shared" si="2"/>
        <v>0.49893390191897652</v>
      </c>
      <c r="P15" s="9"/>
    </row>
    <row r="16" spans="1:133">
      <c r="A16" s="12"/>
      <c r="B16" s="25">
        <v>335.15</v>
      </c>
      <c r="C16" s="20" t="s">
        <v>65</v>
      </c>
      <c r="D16" s="46">
        <v>112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112</v>
      </c>
      <c r="O16" s="47">
        <f t="shared" si="2"/>
        <v>0.23880597014925373</v>
      </c>
      <c r="P16" s="9"/>
    </row>
    <row r="17" spans="1:119">
      <c r="A17" s="12"/>
      <c r="B17" s="25">
        <v>335.18</v>
      </c>
      <c r="C17" s="20" t="s">
        <v>66</v>
      </c>
      <c r="D17" s="46">
        <v>17097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17097</v>
      </c>
      <c r="O17" s="47">
        <f t="shared" si="2"/>
        <v>36.454157782515992</v>
      </c>
      <c r="P17" s="9"/>
    </row>
    <row r="18" spans="1:119" ht="15.75">
      <c r="A18" s="29" t="s">
        <v>25</v>
      </c>
      <c r="B18" s="30"/>
      <c r="C18" s="31"/>
      <c r="D18" s="32">
        <f t="shared" ref="D18:M18" si="5">SUM(D19:D22)</f>
        <v>53967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1581165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32">
        <f t="shared" si="1"/>
        <v>1635132</v>
      </c>
      <c r="O18" s="45">
        <f t="shared" si="2"/>
        <v>3486.4221748400851</v>
      </c>
      <c r="P18" s="10"/>
    </row>
    <row r="19" spans="1:119">
      <c r="A19" s="12"/>
      <c r="B19" s="25">
        <v>343.3</v>
      </c>
      <c r="C19" s="20" t="s">
        <v>28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1581165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1581165</v>
      </c>
      <c r="O19" s="47">
        <f t="shared" si="2"/>
        <v>3371.3539445628999</v>
      </c>
      <c r="P19" s="9"/>
    </row>
    <row r="20" spans="1:119">
      <c r="A20" s="12"/>
      <c r="B20" s="25">
        <v>343.9</v>
      </c>
      <c r="C20" s="20" t="s">
        <v>55</v>
      </c>
      <c r="D20" s="46">
        <v>5759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5759</v>
      </c>
      <c r="O20" s="47">
        <f t="shared" si="2"/>
        <v>12.279317697228144</v>
      </c>
      <c r="P20" s="9"/>
    </row>
    <row r="21" spans="1:119">
      <c r="A21" s="12"/>
      <c r="B21" s="25">
        <v>347.2</v>
      </c>
      <c r="C21" s="20" t="s">
        <v>29</v>
      </c>
      <c r="D21" s="46">
        <v>23449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23449</v>
      </c>
      <c r="O21" s="47">
        <f t="shared" si="2"/>
        <v>49.997867803837956</v>
      </c>
      <c r="P21" s="9"/>
    </row>
    <row r="22" spans="1:119">
      <c r="A22" s="12"/>
      <c r="B22" s="25">
        <v>347.9</v>
      </c>
      <c r="C22" s="20" t="s">
        <v>56</v>
      </c>
      <c r="D22" s="46">
        <v>24759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24759</v>
      </c>
      <c r="O22" s="47">
        <f t="shared" si="2"/>
        <v>52.791044776119406</v>
      </c>
      <c r="P22" s="9"/>
    </row>
    <row r="23" spans="1:119" ht="15.75">
      <c r="A23" s="29" t="s">
        <v>26</v>
      </c>
      <c r="B23" s="30"/>
      <c r="C23" s="31"/>
      <c r="D23" s="32">
        <f t="shared" ref="D23:M23" si="6">SUM(D24:D24)</f>
        <v>150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0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1"/>
        <v>150</v>
      </c>
      <c r="O23" s="45">
        <f t="shared" si="2"/>
        <v>0.31982942430703626</v>
      </c>
      <c r="P23" s="10"/>
    </row>
    <row r="24" spans="1:119">
      <c r="A24" s="13"/>
      <c r="B24" s="39">
        <v>359</v>
      </c>
      <c r="C24" s="21" t="s">
        <v>32</v>
      </c>
      <c r="D24" s="46">
        <v>150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150</v>
      </c>
      <c r="O24" s="47">
        <f t="shared" si="2"/>
        <v>0.31982942430703626</v>
      </c>
      <c r="P24" s="9"/>
    </row>
    <row r="25" spans="1:119" ht="15.75">
      <c r="A25" s="29" t="s">
        <v>1</v>
      </c>
      <c r="B25" s="30"/>
      <c r="C25" s="31"/>
      <c r="D25" s="32">
        <f t="shared" ref="D25:M25" si="7">SUM(D26:D27)</f>
        <v>727</v>
      </c>
      <c r="E25" s="32">
        <f t="shared" si="7"/>
        <v>0</v>
      </c>
      <c r="F25" s="32">
        <f t="shared" si="7"/>
        <v>0</v>
      </c>
      <c r="G25" s="32">
        <f t="shared" si="7"/>
        <v>0</v>
      </c>
      <c r="H25" s="32">
        <f t="shared" si="7"/>
        <v>0</v>
      </c>
      <c r="I25" s="32">
        <f t="shared" si="7"/>
        <v>9600</v>
      </c>
      <c r="J25" s="32">
        <f t="shared" si="7"/>
        <v>0</v>
      </c>
      <c r="K25" s="32">
        <f t="shared" si="7"/>
        <v>0</v>
      </c>
      <c r="L25" s="32">
        <f t="shared" si="7"/>
        <v>0</v>
      </c>
      <c r="M25" s="32">
        <f t="shared" si="7"/>
        <v>0</v>
      </c>
      <c r="N25" s="32">
        <f t="shared" si="1"/>
        <v>10327</v>
      </c>
      <c r="O25" s="45">
        <f t="shared" si="2"/>
        <v>22.019189765458421</v>
      </c>
      <c r="P25" s="10"/>
    </row>
    <row r="26" spans="1:119">
      <c r="A26" s="12"/>
      <c r="B26" s="25">
        <v>361.1</v>
      </c>
      <c r="C26" s="20" t="s">
        <v>33</v>
      </c>
      <c r="D26" s="46">
        <v>727</v>
      </c>
      <c r="E26" s="46">
        <v>0</v>
      </c>
      <c r="F26" s="46">
        <v>0</v>
      </c>
      <c r="G26" s="46">
        <v>0</v>
      </c>
      <c r="H26" s="46">
        <v>0</v>
      </c>
      <c r="I26" s="46">
        <v>9472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10199</v>
      </c>
      <c r="O26" s="47">
        <f t="shared" si="2"/>
        <v>21.746268656716417</v>
      </c>
      <c r="P26" s="9"/>
    </row>
    <row r="27" spans="1:119">
      <c r="A27" s="12"/>
      <c r="B27" s="25">
        <v>364</v>
      </c>
      <c r="C27" s="20" t="s">
        <v>67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128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128</v>
      </c>
      <c r="O27" s="47">
        <f t="shared" si="2"/>
        <v>0.27292110874200426</v>
      </c>
      <c r="P27" s="9"/>
    </row>
    <row r="28" spans="1:119" ht="15.75">
      <c r="A28" s="29" t="s">
        <v>27</v>
      </c>
      <c r="B28" s="30"/>
      <c r="C28" s="31"/>
      <c r="D28" s="32">
        <f t="shared" ref="D28:M28" si="8">SUM(D29:D30)</f>
        <v>15000</v>
      </c>
      <c r="E28" s="32">
        <f t="shared" si="8"/>
        <v>0</v>
      </c>
      <c r="F28" s="32">
        <f t="shared" si="8"/>
        <v>0</v>
      </c>
      <c r="G28" s="32">
        <f t="shared" si="8"/>
        <v>0</v>
      </c>
      <c r="H28" s="32">
        <f t="shared" si="8"/>
        <v>0</v>
      </c>
      <c r="I28" s="32">
        <f t="shared" si="8"/>
        <v>159723</v>
      </c>
      <c r="J28" s="32">
        <f t="shared" si="8"/>
        <v>0</v>
      </c>
      <c r="K28" s="32">
        <f t="shared" si="8"/>
        <v>0</v>
      </c>
      <c r="L28" s="32">
        <f t="shared" si="8"/>
        <v>0</v>
      </c>
      <c r="M28" s="32">
        <f t="shared" si="8"/>
        <v>0</v>
      </c>
      <c r="N28" s="32">
        <f t="shared" si="1"/>
        <v>174723</v>
      </c>
      <c r="O28" s="45">
        <f t="shared" si="2"/>
        <v>372.54371002132194</v>
      </c>
      <c r="P28" s="9"/>
    </row>
    <row r="29" spans="1:119">
      <c r="A29" s="12"/>
      <c r="B29" s="25">
        <v>381</v>
      </c>
      <c r="C29" s="20" t="s">
        <v>36</v>
      </c>
      <c r="D29" s="46">
        <v>15000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15000</v>
      </c>
      <c r="O29" s="47">
        <f t="shared" si="2"/>
        <v>31.982942430703623</v>
      </c>
      <c r="P29" s="9"/>
    </row>
    <row r="30" spans="1:119" ht="15.75" thickBot="1">
      <c r="A30" s="12"/>
      <c r="B30" s="25">
        <v>389.7</v>
      </c>
      <c r="C30" s="20" t="s">
        <v>80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159723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159723</v>
      </c>
      <c r="O30" s="47">
        <f t="shared" si="2"/>
        <v>340.56076759061835</v>
      </c>
      <c r="P30" s="9"/>
    </row>
    <row r="31" spans="1:119" ht="16.5" thickBot="1">
      <c r="A31" s="14" t="s">
        <v>30</v>
      </c>
      <c r="B31" s="23"/>
      <c r="C31" s="22"/>
      <c r="D31" s="15">
        <f t="shared" ref="D31:M31" si="9">SUM(D5,D10,D12,D18,D23,D25,D28)</f>
        <v>222002</v>
      </c>
      <c r="E31" s="15">
        <f t="shared" si="9"/>
        <v>0</v>
      </c>
      <c r="F31" s="15">
        <f t="shared" si="9"/>
        <v>0</v>
      </c>
      <c r="G31" s="15">
        <f t="shared" si="9"/>
        <v>0</v>
      </c>
      <c r="H31" s="15">
        <f t="shared" si="9"/>
        <v>0</v>
      </c>
      <c r="I31" s="15">
        <f t="shared" si="9"/>
        <v>1750488</v>
      </c>
      <c r="J31" s="15">
        <f t="shared" si="9"/>
        <v>0</v>
      </c>
      <c r="K31" s="15">
        <f t="shared" si="9"/>
        <v>0</v>
      </c>
      <c r="L31" s="15">
        <f t="shared" si="9"/>
        <v>0</v>
      </c>
      <c r="M31" s="15">
        <f t="shared" si="9"/>
        <v>0</v>
      </c>
      <c r="N31" s="15">
        <f t="shared" si="1"/>
        <v>1972490</v>
      </c>
      <c r="O31" s="38">
        <f t="shared" si="2"/>
        <v>4205.7356076759061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40"/>
      <c r="B33" s="41"/>
      <c r="C33" s="41"/>
      <c r="D33" s="42"/>
      <c r="E33" s="42"/>
      <c r="F33" s="42"/>
      <c r="G33" s="42"/>
      <c r="H33" s="42"/>
      <c r="I33" s="42"/>
      <c r="J33" s="42"/>
      <c r="K33" s="42"/>
      <c r="L33" s="118" t="s">
        <v>81</v>
      </c>
      <c r="M33" s="118"/>
      <c r="N33" s="118"/>
      <c r="O33" s="43">
        <v>469</v>
      </c>
    </row>
    <row r="34" spans="1:15">
      <c r="A34" s="119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7"/>
    </row>
    <row r="35" spans="1:15" ht="15.75" customHeight="1" thickBot="1">
      <c r="A35" s="120" t="s">
        <v>47</v>
      </c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100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37</v>
      </c>
      <c r="B3" s="108"/>
      <c r="C3" s="109"/>
      <c r="D3" s="128" t="s">
        <v>21</v>
      </c>
      <c r="E3" s="129"/>
      <c r="F3" s="129"/>
      <c r="G3" s="129"/>
      <c r="H3" s="130"/>
      <c r="I3" s="128" t="s">
        <v>22</v>
      </c>
      <c r="J3" s="130"/>
      <c r="K3" s="128" t="s">
        <v>24</v>
      </c>
      <c r="L3" s="130"/>
      <c r="M3" s="36"/>
      <c r="N3" s="37"/>
      <c r="O3" s="131" t="s">
        <v>42</v>
      </c>
      <c r="P3" s="11"/>
      <c r="Q3"/>
    </row>
    <row r="4" spans="1:133" ht="32.25" customHeight="1" thickBot="1">
      <c r="A4" s="110"/>
      <c r="B4" s="111"/>
      <c r="C4" s="112"/>
      <c r="D4" s="34" t="s">
        <v>2</v>
      </c>
      <c r="E4" s="34" t="s">
        <v>38</v>
      </c>
      <c r="F4" s="34" t="s">
        <v>39</v>
      </c>
      <c r="G4" s="34" t="s">
        <v>40</v>
      </c>
      <c r="H4" s="34" t="s">
        <v>3</v>
      </c>
      <c r="I4" s="34" t="s">
        <v>4</v>
      </c>
      <c r="J4" s="35" t="s">
        <v>41</v>
      </c>
      <c r="K4" s="35" t="s">
        <v>5</v>
      </c>
      <c r="L4" s="35" t="s">
        <v>6</v>
      </c>
      <c r="M4" s="35" t="s">
        <v>7</v>
      </c>
      <c r="N4" s="35" t="s">
        <v>23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SUM(D6:D9)</f>
        <v>25871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9" si="1">SUM(D5:M5)</f>
        <v>25871</v>
      </c>
      <c r="O5" s="33">
        <f t="shared" ref="O5:O29" si="2">(N5/O$31)</f>
        <v>55.517167381974247</v>
      </c>
      <c r="P5" s="6"/>
    </row>
    <row r="6" spans="1:133">
      <c r="A6" s="12"/>
      <c r="B6" s="25">
        <v>314.8</v>
      </c>
      <c r="C6" s="20" t="s">
        <v>8</v>
      </c>
      <c r="D6" s="46">
        <v>606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606</v>
      </c>
      <c r="O6" s="47">
        <f t="shared" si="2"/>
        <v>1.3004291845493563</v>
      </c>
      <c r="P6" s="9"/>
    </row>
    <row r="7" spans="1:133">
      <c r="A7" s="12"/>
      <c r="B7" s="25">
        <v>314.89999999999998</v>
      </c>
      <c r="C7" s="20" t="s">
        <v>9</v>
      </c>
      <c r="D7" s="46">
        <v>20312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20312</v>
      </c>
      <c r="O7" s="47">
        <f t="shared" si="2"/>
        <v>43.587982832618025</v>
      </c>
      <c r="P7" s="9"/>
    </row>
    <row r="8" spans="1:133">
      <c r="A8" s="12"/>
      <c r="B8" s="25">
        <v>315</v>
      </c>
      <c r="C8" s="20" t="s">
        <v>60</v>
      </c>
      <c r="D8" s="46">
        <v>3747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3747</v>
      </c>
      <c r="O8" s="47">
        <f t="shared" si="2"/>
        <v>8.040772532188841</v>
      </c>
      <c r="P8" s="9"/>
    </row>
    <row r="9" spans="1:133">
      <c r="A9" s="12"/>
      <c r="B9" s="25">
        <v>316</v>
      </c>
      <c r="C9" s="20" t="s">
        <v>61</v>
      </c>
      <c r="D9" s="46">
        <v>1206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1206</v>
      </c>
      <c r="O9" s="47">
        <f t="shared" si="2"/>
        <v>2.5879828326180259</v>
      </c>
      <c r="P9" s="9"/>
    </row>
    <row r="10" spans="1:133" ht="15.75">
      <c r="A10" s="29" t="s">
        <v>11</v>
      </c>
      <c r="B10" s="30"/>
      <c r="C10" s="31"/>
      <c r="D10" s="32">
        <f t="shared" ref="D10:M10" si="3">SUM(D11:D11)</f>
        <v>23898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23898</v>
      </c>
      <c r="O10" s="45">
        <f t="shared" si="2"/>
        <v>51.283261802575105</v>
      </c>
      <c r="P10" s="10"/>
    </row>
    <row r="11" spans="1:133">
      <c r="A11" s="12"/>
      <c r="B11" s="25">
        <v>323.10000000000002</v>
      </c>
      <c r="C11" s="20" t="s">
        <v>50</v>
      </c>
      <c r="D11" s="46">
        <v>23898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23898</v>
      </c>
      <c r="O11" s="47">
        <f t="shared" si="2"/>
        <v>51.283261802575105</v>
      </c>
      <c r="P11" s="9"/>
    </row>
    <row r="12" spans="1:133" ht="15.75">
      <c r="A12" s="29" t="s">
        <v>14</v>
      </c>
      <c r="B12" s="30"/>
      <c r="C12" s="31"/>
      <c r="D12" s="32">
        <f t="shared" ref="D12:M12" si="4">SUM(D13:D16)</f>
        <v>50947</v>
      </c>
      <c r="E12" s="32">
        <f t="shared" si="4"/>
        <v>0</v>
      </c>
      <c r="F12" s="32">
        <f t="shared" si="4"/>
        <v>0</v>
      </c>
      <c r="G12" s="32">
        <f t="shared" si="4"/>
        <v>0</v>
      </c>
      <c r="H12" s="32">
        <f t="shared" si="4"/>
        <v>0</v>
      </c>
      <c r="I12" s="32">
        <f t="shared" si="4"/>
        <v>0</v>
      </c>
      <c r="J12" s="32">
        <f t="shared" si="4"/>
        <v>0</v>
      </c>
      <c r="K12" s="32">
        <f t="shared" si="4"/>
        <v>0</v>
      </c>
      <c r="L12" s="32">
        <f t="shared" si="4"/>
        <v>0</v>
      </c>
      <c r="M12" s="32">
        <f t="shared" si="4"/>
        <v>0</v>
      </c>
      <c r="N12" s="44">
        <f t="shared" si="1"/>
        <v>50947</v>
      </c>
      <c r="O12" s="45">
        <f t="shared" si="2"/>
        <v>109.32832618025751</v>
      </c>
      <c r="P12" s="10"/>
    </row>
    <row r="13" spans="1:133">
      <c r="A13" s="12"/>
      <c r="B13" s="25">
        <v>335.12</v>
      </c>
      <c r="C13" s="20" t="s">
        <v>63</v>
      </c>
      <c r="D13" s="46">
        <v>34303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34303</v>
      </c>
      <c r="O13" s="47">
        <f t="shared" si="2"/>
        <v>73.611587982832617</v>
      </c>
      <c r="P13" s="9"/>
    </row>
    <row r="14" spans="1:133">
      <c r="A14" s="12"/>
      <c r="B14" s="25">
        <v>335.14</v>
      </c>
      <c r="C14" s="20" t="s">
        <v>64</v>
      </c>
      <c r="D14" s="46">
        <v>124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124</v>
      </c>
      <c r="O14" s="47">
        <f t="shared" si="2"/>
        <v>0.26609442060085836</v>
      </c>
      <c r="P14" s="9"/>
    </row>
    <row r="15" spans="1:133">
      <c r="A15" s="12"/>
      <c r="B15" s="25">
        <v>335.15</v>
      </c>
      <c r="C15" s="20" t="s">
        <v>65</v>
      </c>
      <c r="D15" s="46">
        <v>56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56</v>
      </c>
      <c r="O15" s="47">
        <f t="shared" si="2"/>
        <v>0.12017167381974249</v>
      </c>
      <c r="P15" s="9"/>
    </row>
    <row r="16" spans="1:133">
      <c r="A16" s="12"/>
      <c r="B16" s="25">
        <v>335.18</v>
      </c>
      <c r="C16" s="20" t="s">
        <v>66</v>
      </c>
      <c r="D16" s="46">
        <v>16464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16464</v>
      </c>
      <c r="O16" s="47">
        <f t="shared" si="2"/>
        <v>35.33047210300429</v>
      </c>
      <c r="P16" s="9"/>
    </row>
    <row r="17" spans="1:119" ht="15.75">
      <c r="A17" s="29" t="s">
        <v>25</v>
      </c>
      <c r="B17" s="30"/>
      <c r="C17" s="31"/>
      <c r="D17" s="32">
        <f t="shared" ref="D17:M17" si="5">SUM(D18:D21)</f>
        <v>48282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1452538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32">
        <f t="shared" si="1"/>
        <v>1500820</v>
      </c>
      <c r="O17" s="45">
        <f t="shared" si="2"/>
        <v>3220.6437768240344</v>
      </c>
      <c r="P17" s="10"/>
    </row>
    <row r="18" spans="1:119">
      <c r="A18" s="12"/>
      <c r="B18" s="25">
        <v>343.3</v>
      </c>
      <c r="C18" s="20" t="s">
        <v>28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1452538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1452538</v>
      </c>
      <c r="O18" s="47">
        <f t="shared" si="2"/>
        <v>3117.0343347639487</v>
      </c>
      <c r="P18" s="9"/>
    </row>
    <row r="19" spans="1:119">
      <c r="A19" s="12"/>
      <c r="B19" s="25">
        <v>343.9</v>
      </c>
      <c r="C19" s="20" t="s">
        <v>55</v>
      </c>
      <c r="D19" s="46">
        <v>5591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5591</v>
      </c>
      <c r="O19" s="47">
        <f t="shared" si="2"/>
        <v>11.997854077253219</v>
      </c>
      <c r="P19" s="9"/>
    </row>
    <row r="20" spans="1:119">
      <c r="A20" s="12"/>
      <c r="B20" s="25">
        <v>347.2</v>
      </c>
      <c r="C20" s="20" t="s">
        <v>29</v>
      </c>
      <c r="D20" s="46">
        <v>23983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23983</v>
      </c>
      <c r="O20" s="47">
        <f t="shared" si="2"/>
        <v>51.4656652360515</v>
      </c>
      <c r="P20" s="9"/>
    </row>
    <row r="21" spans="1:119">
      <c r="A21" s="12"/>
      <c r="B21" s="25">
        <v>347.9</v>
      </c>
      <c r="C21" s="20" t="s">
        <v>56</v>
      </c>
      <c r="D21" s="46">
        <v>18708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18708</v>
      </c>
      <c r="O21" s="47">
        <f t="shared" si="2"/>
        <v>40.145922746781117</v>
      </c>
      <c r="P21" s="9"/>
    </row>
    <row r="22" spans="1:119" ht="15.75">
      <c r="A22" s="29" t="s">
        <v>26</v>
      </c>
      <c r="B22" s="30"/>
      <c r="C22" s="31"/>
      <c r="D22" s="32">
        <f t="shared" ref="D22:M22" si="6">SUM(D23:D23)</f>
        <v>92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0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1"/>
        <v>92</v>
      </c>
      <c r="O22" s="45">
        <f t="shared" si="2"/>
        <v>0.19742489270386265</v>
      </c>
      <c r="P22" s="10"/>
    </row>
    <row r="23" spans="1:119">
      <c r="A23" s="13"/>
      <c r="B23" s="39">
        <v>359</v>
      </c>
      <c r="C23" s="21" t="s">
        <v>32</v>
      </c>
      <c r="D23" s="46">
        <v>92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92</v>
      </c>
      <c r="O23" s="47">
        <f t="shared" si="2"/>
        <v>0.19742489270386265</v>
      </c>
      <c r="P23" s="9"/>
    </row>
    <row r="24" spans="1:119" ht="15.75">
      <c r="A24" s="29" t="s">
        <v>1</v>
      </c>
      <c r="B24" s="30"/>
      <c r="C24" s="31"/>
      <c r="D24" s="32">
        <f t="shared" ref="D24:M24" si="7">SUM(D25:D26)</f>
        <v>670</v>
      </c>
      <c r="E24" s="32">
        <f t="shared" si="7"/>
        <v>0</v>
      </c>
      <c r="F24" s="32">
        <f t="shared" si="7"/>
        <v>0</v>
      </c>
      <c r="G24" s="32">
        <f t="shared" si="7"/>
        <v>0</v>
      </c>
      <c r="H24" s="32">
        <f t="shared" si="7"/>
        <v>0</v>
      </c>
      <c r="I24" s="32">
        <f t="shared" si="7"/>
        <v>14430</v>
      </c>
      <c r="J24" s="32">
        <f t="shared" si="7"/>
        <v>0</v>
      </c>
      <c r="K24" s="32">
        <f t="shared" si="7"/>
        <v>0</v>
      </c>
      <c r="L24" s="32">
        <f t="shared" si="7"/>
        <v>0</v>
      </c>
      <c r="M24" s="32">
        <f t="shared" si="7"/>
        <v>0</v>
      </c>
      <c r="N24" s="32">
        <f t="shared" si="1"/>
        <v>15100</v>
      </c>
      <c r="O24" s="45">
        <f t="shared" si="2"/>
        <v>32.403433476394852</v>
      </c>
      <c r="P24" s="10"/>
    </row>
    <row r="25" spans="1:119">
      <c r="A25" s="12"/>
      <c r="B25" s="25">
        <v>361.1</v>
      </c>
      <c r="C25" s="20" t="s">
        <v>33</v>
      </c>
      <c r="D25" s="46">
        <v>670</v>
      </c>
      <c r="E25" s="46">
        <v>0</v>
      </c>
      <c r="F25" s="46">
        <v>0</v>
      </c>
      <c r="G25" s="46">
        <v>0</v>
      </c>
      <c r="H25" s="46">
        <v>0</v>
      </c>
      <c r="I25" s="46">
        <v>7618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8288</v>
      </c>
      <c r="O25" s="47">
        <f t="shared" si="2"/>
        <v>17.785407725321889</v>
      </c>
      <c r="P25" s="9"/>
    </row>
    <row r="26" spans="1:119">
      <c r="A26" s="12"/>
      <c r="B26" s="25">
        <v>364</v>
      </c>
      <c r="C26" s="20" t="s">
        <v>67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6812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6812</v>
      </c>
      <c r="O26" s="47">
        <f t="shared" si="2"/>
        <v>14.618025751072961</v>
      </c>
      <c r="P26" s="9"/>
    </row>
    <row r="27" spans="1:119" ht="15.75">
      <c r="A27" s="29" t="s">
        <v>27</v>
      </c>
      <c r="B27" s="30"/>
      <c r="C27" s="31"/>
      <c r="D27" s="32">
        <f t="shared" ref="D27:M27" si="8">SUM(D28:D28)</f>
        <v>15000</v>
      </c>
      <c r="E27" s="32">
        <f t="shared" si="8"/>
        <v>0</v>
      </c>
      <c r="F27" s="32">
        <f t="shared" si="8"/>
        <v>0</v>
      </c>
      <c r="G27" s="32">
        <f t="shared" si="8"/>
        <v>0</v>
      </c>
      <c r="H27" s="32">
        <f t="shared" si="8"/>
        <v>0</v>
      </c>
      <c r="I27" s="32">
        <f t="shared" si="8"/>
        <v>0</v>
      </c>
      <c r="J27" s="32">
        <f t="shared" si="8"/>
        <v>0</v>
      </c>
      <c r="K27" s="32">
        <f t="shared" si="8"/>
        <v>0</v>
      </c>
      <c r="L27" s="32">
        <f t="shared" si="8"/>
        <v>0</v>
      </c>
      <c r="M27" s="32">
        <f t="shared" si="8"/>
        <v>0</v>
      </c>
      <c r="N27" s="32">
        <f t="shared" si="1"/>
        <v>15000</v>
      </c>
      <c r="O27" s="45">
        <f t="shared" si="2"/>
        <v>32.188841201716741</v>
      </c>
      <c r="P27" s="9"/>
    </row>
    <row r="28" spans="1:119" ht="15.75" thickBot="1">
      <c r="A28" s="12"/>
      <c r="B28" s="25">
        <v>381</v>
      </c>
      <c r="C28" s="20" t="s">
        <v>36</v>
      </c>
      <c r="D28" s="46">
        <v>15000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15000</v>
      </c>
      <c r="O28" s="47">
        <f t="shared" si="2"/>
        <v>32.188841201716741</v>
      </c>
      <c r="P28" s="9"/>
    </row>
    <row r="29" spans="1:119" ht="16.5" thickBot="1">
      <c r="A29" s="14" t="s">
        <v>30</v>
      </c>
      <c r="B29" s="23"/>
      <c r="C29" s="22"/>
      <c r="D29" s="15">
        <f t="shared" ref="D29:M29" si="9">SUM(D5,D10,D12,D17,D22,D24,D27)</f>
        <v>164760</v>
      </c>
      <c r="E29" s="15">
        <f t="shared" si="9"/>
        <v>0</v>
      </c>
      <c r="F29" s="15">
        <f t="shared" si="9"/>
        <v>0</v>
      </c>
      <c r="G29" s="15">
        <f t="shared" si="9"/>
        <v>0</v>
      </c>
      <c r="H29" s="15">
        <f t="shared" si="9"/>
        <v>0</v>
      </c>
      <c r="I29" s="15">
        <f t="shared" si="9"/>
        <v>1466968</v>
      </c>
      <c r="J29" s="15">
        <f t="shared" si="9"/>
        <v>0</v>
      </c>
      <c r="K29" s="15">
        <f t="shared" si="9"/>
        <v>0</v>
      </c>
      <c r="L29" s="15">
        <f t="shared" si="9"/>
        <v>0</v>
      </c>
      <c r="M29" s="15">
        <f t="shared" si="9"/>
        <v>0</v>
      </c>
      <c r="N29" s="15">
        <f t="shared" si="1"/>
        <v>1631728</v>
      </c>
      <c r="O29" s="38">
        <f t="shared" si="2"/>
        <v>3501.5622317596567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40"/>
      <c r="B31" s="41"/>
      <c r="C31" s="41"/>
      <c r="D31" s="42"/>
      <c r="E31" s="42"/>
      <c r="F31" s="42"/>
      <c r="G31" s="42"/>
      <c r="H31" s="42"/>
      <c r="I31" s="42"/>
      <c r="J31" s="42"/>
      <c r="K31" s="42"/>
      <c r="L31" s="118" t="s">
        <v>78</v>
      </c>
      <c r="M31" s="118"/>
      <c r="N31" s="118"/>
      <c r="O31" s="43">
        <v>466</v>
      </c>
    </row>
    <row r="32" spans="1:119">
      <c r="A32" s="119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7"/>
    </row>
    <row r="33" spans="1:15" ht="15.75" customHeight="1" thickBot="1">
      <c r="A33" s="120" t="s">
        <v>47</v>
      </c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100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37</v>
      </c>
      <c r="B3" s="108"/>
      <c r="C3" s="109"/>
      <c r="D3" s="128" t="s">
        <v>21</v>
      </c>
      <c r="E3" s="129"/>
      <c r="F3" s="129"/>
      <c r="G3" s="129"/>
      <c r="H3" s="130"/>
      <c r="I3" s="128" t="s">
        <v>22</v>
      </c>
      <c r="J3" s="130"/>
      <c r="K3" s="128" t="s">
        <v>24</v>
      </c>
      <c r="L3" s="130"/>
      <c r="M3" s="36"/>
      <c r="N3" s="37"/>
      <c r="O3" s="131" t="s">
        <v>42</v>
      </c>
      <c r="P3" s="11"/>
      <c r="Q3"/>
    </row>
    <row r="4" spans="1:133" ht="32.25" customHeight="1" thickBot="1">
      <c r="A4" s="110"/>
      <c r="B4" s="111"/>
      <c r="C4" s="112"/>
      <c r="D4" s="34" t="s">
        <v>2</v>
      </c>
      <c r="E4" s="34" t="s">
        <v>38</v>
      </c>
      <c r="F4" s="34" t="s">
        <v>39</v>
      </c>
      <c r="G4" s="34" t="s">
        <v>40</v>
      </c>
      <c r="H4" s="34" t="s">
        <v>3</v>
      </c>
      <c r="I4" s="34" t="s">
        <v>4</v>
      </c>
      <c r="J4" s="35" t="s">
        <v>41</v>
      </c>
      <c r="K4" s="35" t="s">
        <v>5</v>
      </c>
      <c r="L4" s="35" t="s">
        <v>6</v>
      </c>
      <c r="M4" s="35" t="s">
        <v>7</v>
      </c>
      <c r="N4" s="35" t="s">
        <v>23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SUM(D6:D9)</f>
        <v>26294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9" si="1">SUM(D5:M5)</f>
        <v>26294</v>
      </c>
      <c r="O5" s="33">
        <f t="shared" ref="O5:O29" si="2">(N5/O$31)</f>
        <v>57.285403050108933</v>
      </c>
      <c r="P5" s="6"/>
    </row>
    <row r="6" spans="1:133">
      <c r="A6" s="12"/>
      <c r="B6" s="25">
        <v>314.8</v>
      </c>
      <c r="C6" s="20" t="s">
        <v>8</v>
      </c>
      <c r="D6" s="46">
        <v>923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923</v>
      </c>
      <c r="O6" s="47">
        <f t="shared" si="2"/>
        <v>2.0108932461873636</v>
      </c>
      <c r="P6" s="9"/>
    </row>
    <row r="7" spans="1:133">
      <c r="A7" s="12"/>
      <c r="B7" s="25">
        <v>314.89999999999998</v>
      </c>
      <c r="C7" s="20" t="s">
        <v>9</v>
      </c>
      <c r="D7" s="46">
        <v>20433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20433</v>
      </c>
      <c r="O7" s="47">
        <f t="shared" si="2"/>
        <v>44.516339869281047</v>
      </c>
      <c r="P7" s="9"/>
    </row>
    <row r="8" spans="1:133">
      <c r="A8" s="12"/>
      <c r="B8" s="25">
        <v>315</v>
      </c>
      <c r="C8" s="20" t="s">
        <v>60</v>
      </c>
      <c r="D8" s="46">
        <v>3655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3655</v>
      </c>
      <c r="O8" s="47">
        <f t="shared" si="2"/>
        <v>7.9629629629629628</v>
      </c>
      <c r="P8" s="9"/>
    </row>
    <row r="9" spans="1:133">
      <c r="A9" s="12"/>
      <c r="B9" s="25">
        <v>316</v>
      </c>
      <c r="C9" s="20" t="s">
        <v>61</v>
      </c>
      <c r="D9" s="46">
        <v>1283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1283</v>
      </c>
      <c r="O9" s="47">
        <f t="shared" si="2"/>
        <v>2.79520697167756</v>
      </c>
      <c r="P9" s="9"/>
    </row>
    <row r="10" spans="1:133" ht="15.75">
      <c r="A10" s="29" t="s">
        <v>11</v>
      </c>
      <c r="B10" s="30"/>
      <c r="C10" s="31"/>
      <c r="D10" s="32">
        <f t="shared" ref="D10:M10" si="3">SUM(D11:D11)</f>
        <v>26293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26293</v>
      </c>
      <c r="O10" s="45">
        <f t="shared" si="2"/>
        <v>57.283224400871461</v>
      </c>
      <c r="P10" s="10"/>
    </row>
    <row r="11" spans="1:133">
      <c r="A11" s="12"/>
      <c r="B11" s="25">
        <v>323.10000000000002</v>
      </c>
      <c r="C11" s="20" t="s">
        <v>50</v>
      </c>
      <c r="D11" s="46">
        <v>26293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26293</v>
      </c>
      <c r="O11" s="47">
        <f t="shared" si="2"/>
        <v>57.283224400871461</v>
      </c>
      <c r="P11" s="9"/>
    </row>
    <row r="12" spans="1:133" ht="15.75">
      <c r="A12" s="29" t="s">
        <v>14</v>
      </c>
      <c r="B12" s="30"/>
      <c r="C12" s="31"/>
      <c r="D12" s="32">
        <f t="shared" ref="D12:M12" si="4">SUM(D13:D16)</f>
        <v>50854</v>
      </c>
      <c r="E12" s="32">
        <f t="shared" si="4"/>
        <v>0</v>
      </c>
      <c r="F12" s="32">
        <f t="shared" si="4"/>
        <v>0</v>
      </c>
      <c r="G12" s="32">
        <f t="shared" si="4"/>
        <v>0</v>
      </c>
      <c r="H12" s="32">
        <f t="shared" si="4"/>
        <v>0</v>
      </c>
      <c r="I12" s="32">
        <f t="shared" si="4"/>
        <v>0</v>
      </c>
      <c r="J12" s="32">
        <f t="shared" si="4"/>
        <v>0</v>
      </c>
      <c r="K12" s="32">
        <f t="shared" si="4"/>
        <v>0</v>
      </c>
      <c r="L12" s="32">
        <f t="shared" si="4"/>
        <v>0</v>
      </c>
      <c r="M12" s="32">
        <f t="shared" si="4"/>
        <v>0</v>
      </c>
      <c r="N12" s="44">
        <f t="shared" si="1"/>
        <v>50854</v>
      </c>
      <c r="O12" s="45">
        <f t="shared" si="2"/>
        <v>110.79302832244009</v>
      </c>
      <c r="P12" s="10"/>
    </row>
    <row r="13" spans="1:133">
      <c r="A13" s="12"/>
      <c r="B13" s="25">
        <v>335.12</v>
      </c>
      <c r="C13" s="20" t="s">
        <v>63</v>
      </c>
      <c r="D13" s="46">
        <v>34274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34274</v>
      </c>
      <c r="O13" s="47">
        <f t="shared" si="2"/>
        <v>74.671023965141615</v>
      </c>
      <c r="P13" s="9"/>
    </row>
    <row r="14" spans="1:133">
      <c r="A14" s="12"/>
      <c r="B14" s="25">
        <v>335.14</v>
      </c>
      <c r="C14" s="20" t="s">
        <v>64</v>
      </c>
      <c r="D14" s="46">
        <v>585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585</v>
      </c>
      <c r="O14" s="47">
        <f t="shared" si="2"/>
        <v>1.2745098039215685</v>
      </c>
      <c r="P14" s="9"/>
    </row>
    <row r="15" spans="1:133">
      <c r="A15" s="12"/>
      <c r="B15" s="25">
        <v>335.15</v>
      </c>
      <c r="C15" s="20" t="s">
        <v>65</v>
      </c>
      <c r="D15" s="46">
        <v>112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112</v>
      </c>
      <c r="O15" s="47">
        <f t="shared" si="2"/>
        <v>0.24400871459694989</v>
      </c>
      <c r="P15" s="9"/>
    </row>
    <row r="16" spans="1:133">
      <c r="A16" s="12"/>
      <c r="B16" s="25">
        <v>335.18</v>
      </c>
      <c r="C16" s="20" t="s">
        <v>66</v>
      </c>
      <c r="D16" s="46">
        <v>15883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15883</v>
      </c>
      <c r="O16" s="47">
        <f t="shared" si="2"/>
        <v>34.603485838779953</v>
      </c>
      <c r="P16" s="9"/>
    </row>
    <row r="17" spans="1:119" ht="15.75">
      <c r="A17" s="29" t="s">
        <v>25</v>
      </c>
      <c r="B17" s="30"/>
      <c r="C17" s="31"/>
      <c r="D17" s="32">
        <f t="shared" ref="D17:M17" si="5">SUM(D18:D21)</f>
        <v>39360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1447607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32">
        <f t="shared" si="1"/>
        <v>1486967</v>
      </c>
      <c r="O17" s="45">
        <f t="shared" si="2"/>
        <v>3239.5795206971679</v>
      </c>
      <c r="P17" s="10"/>
    </row>
    <row r="18" spans="1:119">
      <c r="A18" s="12"/>
      <c r="B18" s="25">
        <v>343.3</v>
      </c>
      <c r="C18" s="20" t="s">
        <v>28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1447607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1447607</v>
      </c>
      <c r="O18" s="47">
        <f t="shared" si="2"/>
        <v>3153.8278867102395</v>
      </c>
      <c r="P18" s="9"/>
    </row>
    <row r="19" spans="1:119">
      <c r="A19" s="12"/>
      <c r="B19" s="25">
        <v>343.9</v>
      </c>
      <c r="C19" s="20" t="s">
        <v>55</v>
      </c>
      <c r="D19" s="46">
        <v>5429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5429</v>
      </c>
      <c r="O19" s="47">
        <f t="shared" si="2"/>
        <v>11.827886710239651</v>
      </c>
      <c r="P19" s="9"/>
    </row>
    <row r="20" spans="1:119">
      <c r="A20" s="12"/>
      <c r="B20" s="25">
        <v>347.2</v>
      </c>
      <c r="C20" s="20" t="s">
        <v>29</v>
      </c>
      <c r="D20" s="46">
        <v>18803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18803</v>
      </c>
      <c r="O20" s="47">
        <f t="shared" si="2"/>
        <v>40.965141612200433</v>
      </c>
      <c r="P20" s="9"/>
    </row>
    <row r="21" spans="1:119">
      <c r="A21" s="12"/>
      <c r="B21" s="25">
        <v>347.9</v>
      </c>
      <c r="C21" s="20" t="s">
        <v>56</v>
      </c>
      <c r="D21" s="46">
        <v>15128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15128</v>
      </c>
      <c r="O21" s="47">
        <f t="shared" si="2"/>
        <v>32.958605664488019</v>
      </c>
      <c r="P21" s="9"/>
    </row>
    <row r="22" spans="1:119" ht="15.75">
      <c r="A22" s="29" t="s">
        <v>26</v>
      </c>
      <c r="B22" s="30"/>
      <c r="C22" s="31"/>
      <c r="D22" s="32">
        <f t="shared" ref="D22:M22" si="6">SUM(D23:D23)</f>
        <v>1212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0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1"/>
        <v>1212</v>
      </c>
      <c r="O22" s="45">
        <f t="shared" si="2"/>
        <v>2.6405228758169934</v>
      </c>
      <c r="P22" s="10"/>
    </row>
    <row r="23" spans="1:119">
      <c r="A23" s="13"/>
      <c r="B23" s="39">
        <v>359</v>
      </c>
      <c r="C23" s="21" t="s">
        <v>32</v>
      </c>
      <c r="D23" s="46">
        <v>1212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1212</v>
      </c>
      <c r="O23" s="47">
        <f t="shared" si="2"/>
        <v>2.6405228758169934</v>
      </c>
      <c r="P23" s="9"/>
    </row>
    <row r="24" spans="1:119" ht="15.75">
      <c r="A24" s="29" t="s">
        <v>1</v>
      </c>
      <c r="B24" s="30"/>
      <c r="C24" s="31"/>
      <c r="D24" s="32">
        <f t="shared" ref="D24:M24" si="7">SUM(D25:D26)</f>
        <v>629</v>
      </c>
      <c r="E24" s="32">
        <f t="shared" si="7"/>
        <v>0</v>
      </c>
      <c r="F24" s="32">
        <f t="shared" si="7"/>
        <v>0</v>
      </c>
      <c r="G24" s="32">
        <f t="shared" si="7"/>
        <v>0</v>
      </c>
      <c r="H24" s="32">
        <f t="shared" si="7"/>
        <v>0</v>
      </c>
      <c r="I24" s="32">
        <f t="shared" si="7"/>
        <v>22169</v>
      </c>
      <c r="J24" s="32">
        <f t="shared" si="7"/>
        <v>0</v>
      </c>
      <c r="K24" s="32">
        <f t="shared" si="7"/>
        <v>0</v>
      </c>
      <c r="L24" s="32">
        <f t="shared" si="7"/>
        <v>0</v>
      </c>
      <c r="M24" s="32">
        <f t="shared" si="7"/>
        <v>0</v>
      </c>
      <c r="N24" s="32">
        <f t="shared" si="1"/>
        <v>22798</v>
      </c>
      <c r="O24" s="45">
        <f t="shared" si="2"/>
        <v>49.668845315904143</v>
      </c>
      <c r="P24" s="10"/>
    </row>
    <row r="25" spans="1:119">
      <c r="A25" s="12"/>
      <c r="B25" s="25">
        <v>361.1</v>
      </c>
      <c r="C25" s="20" t="s">
        <v>33</v>
      </c>
      <c r="D25" s="46">
        <v>629</v>
      </c>
      <c r="E25" s="46">
        <v>0</v>
      </c>
      <c r="F25" s="46">
        <v>0</v>
      </c>
      <c r="G25" s="46">
        <v>0</v>
      </c>
      <c r="H25" s="46">
        <v>0</v>
      </c>
      <c r="I25" s="46">
        <v>5446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6075</v>
      </c>
      <c r="O25" s="47">
        <f t="shared" si="2"/>
        <v>13.235294117647058</v>
      </c>
      <c r="P25" s="9"/>
    </row>
    <row r="26" spans="1:119">
      <c r="A26" s="12"/>
      <c r="B26" s="25">
        <v>364</v>
      </c>
      <c r="C26" s="20" t="s">
        <v>67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16723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16723</v>
      </c>
      <c r="O26" s="47">
        <f t="shared" si="2"/>
        <v>36.433551198257078</v>
      </c>
      <c r="P26" s="9"/>
    </row>
    <row r="27" spans="1:119" ht="15.75">
      <c r="A27" s="29" t="s">
        <v>27</v>
      </c>
      <c r="B27" s="30"/>
      <c r="C27" s="31"/>
      <c r="D27" s="32">
        <f t="shared" ref="D27:M27" si="8">SUM(D28:D28)</f>
        <v>13200</v>
      </c>
      <c r="E27" s="32">
        <f t="shared" si="8"/>
        <v>0</v>
      </c>
      <c r="F27" s="32">
        <f t="shared" si="8"/>
        <v>0</v>
      </c>
      <c r="G27" s="32">
        <f t="shared" si="8"/>
        <v>0</v>
      </c>
      <c r="H27" s="32">
        <f t="shared" si="8"/>
        <v>0</v>
      </c>
      <c r="I27" s="32">
        <f t="shared" si="8"/>
        <v>0</v>
      </c>
      <c r="J27" s="32">
        <f t="shared" si="8"/>
        <v>0</v>
      </c>
      <c r="K27" s="32">
        <f t="shared" si="8"/>
        <v>0</v>
      </c>
      <c r="L27" s="32">
        <f t="shared" si="8"/>
        <v>0</v>
      </c>
      <c r="M27" s="32">
        <f t="shared" si="8"/>
        <v>0</v>
      </c>
      <c r="N27" s="32">
        <f t="shared" si="1"/>
        <v>13200</v>
      </c>
      <c r="O27" s="45">
        <f t="shared" si="2"/>
        <v>28.758169934640524</v>
      </c>
      <c r="P27" s="9"/>
    </row>
    <row r="28" spans="1:119" ht="15.75" thickBot="1">
      <c r="A28" s="12"/>
      <c r="B28" s="25">
        <v>381</v>
      </c>
      <c r="C28" s="20" t="s">
        <v>36</v>
      </c>
      <c r="D28" s="46">
        <v>13200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13200</v>
      </c>
      <c r="O28" s="47">
        <f t="shared" si="2"/>
        <v>28.758169934640524</v>
      </c>
      <c r="P28" s="9"/>
    </row>
    <row r="29" spans="1:119" ht="16.5" thickBot="1">
      <c r="A29" s="14" t="s">
        <v>30</v>
      </c>
      <c r="B29" s="23"/>
      <c r="C29" s="22"/>
      <c r="D29" s="15">
        <f t="shared" ref="D29:M29" si="9">SUM(D5,D10,D12,D17,D22,D24,D27)</f>
        <v>157842</v>
      </c>
      <c r="E29" s="15">
        <f t="shared" si="9"/>
        <v>0</v>
      </c>
      <c r="F29" s="15">
        <f t="shared" si="9"/>
        <v>0</v>
      </c>
      <c r="G29" s="15">
        <f t="shared" si="9"/>
        <v>0</v>
      </c>
      <c r="H29" s="15">
        <f t="shared" si="9"/>
        <v>0</v>
      </c>
      <c r="I29" s="15">
        <f t="shared" si="9"/>
        <v>1469776</v>
      </c>
      <c r="J29" s="15">
        <f t="shared" si="9"/>
        <v>0</v>
      </c>
      <c r="K29" s="15">
        <f t="shared" si="9"/>
        <v>0</v>
      </c>
      <c r="L29" s="15">
        <f t="shared" si="9"/>
        <v>0</v>
      </c>
      <c r="M29" s="15">
        <f t="shared" si="9"/>
        <v>0</v>
      </c>
      <c r="N29" s="15">
        <f t="shared" si="1"/>
        <v>1627618</v>
      </c>
      <c r="O29" s="38">
        <f t="shared" si="2"/>
        <v>3546.0087145969501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40"/>
      <c r="B31" s="41"/>
      <c r="C31" s="41"/>
      <c r="D31" s="42"/>
      <c r="E31" s="42"/>
      <c r="F31" s="42"/>
      <c r="G31" s="42"/>
      <c r="H31" s="42"/>
      <c r="I31" s="42"/>
      <c r="J31" s="42"/>
      <c r="K31" s="42"/>
      <c r="L31" s="118" t="s">
        <v>76</v>
      </c>
      <c r="M31" s="118"/>
      <c r="N31" s="118"/>
      <c r="O31" s="43">
        <v>459</v>
      </c>
    </row>
    <row r="32" spans="1:119">
      <c r="A32" s="119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7"/>
    </row>
    <row r="33" spans="1:15" ht="15.75" customHeight="1" thickBot="1">
      <c r="A33" s="120" t="s">
        <v>47</v>
      </c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100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2025-04-25T21:55:07Z</cp:lastPrinted>
  <dcterms:created xsi:type="dcterms:W3CDTF">2000-08-31T21:26:31Z</dcterms:created>
  <dcterms:modified xsi:type="dcterms:W3CDTF">2025-04-25T21:55:11Z</dcterms:modified>
</cp:coreProperties>
</file>