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57" documentId="11_1ECDEA98177E196FA69717922E74B1D25EA1A742" xr6:coauthVersionLast="47" xr6:coauthVersionMax="47" xr10:uidLastSave="{1EB04B3F-0AA4-4D1C-A028-1F6C5BD4783C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</sheets>
  <definedNames>
    <definedName name="_xlnm.Print_Area" localSheetId="15">'2008'!$A$1:$O$52</definedName>
    <definedName name="_xlnm.Print_Area" localSheetId="14">'2009'!$A$1:$O$47</definedName>
    <definedName name="_xlnm.Print_Area" localSheetId="13">'2010'!$A$1:$O$48</definedName>
    <definedName name="_xlnm.Print_Area" localSheetId="12">'2011'!$A$1:$O$52</definedName>
    <definedName name="_xlnm.Print_Area" localSheetId="11">'2012'!$A$1:$O$49</definedName>
    <definedName name="_xlnm.Print_Area" localSheetId="10">'2013'!$A$1:$O$44</definedName>
    <definedName name="_xlnm.Print_Area" localSheetId="9">'2014'!$A$1:$O$50</definedName>
    <definedName name="_xlnm.Print_Area" localSheetId="8">'2015'!$A$1:$O$48</definedName>
    <definedName name="_xlnm.Print_Area" localSheetId="7">'2016'!$A$1:$O$51</definedName>
    <definedName name="_xlnm.Print_Area" localSheetId="6">'2017'!$A$1:$O$49</definedName>
    <definedName name="_xlnm.Print_Area" localSheetId="5">'2018'!$A$1:$O$48</definedName>
    <definedName name="_xlnm.Print_Area" localSheetId="4">'2019'!$A$1:$O$50</definedName>
    <definedName name="_xlnm.Print_Area" localSheetId="3">'2020'!$A$1:$O$53</definedName>
    <definedName name="_xlnm.Print_Area" localSheetId="2">'2021'!$A$1:$P$51</definedName>
    <definedName name="_xlnm.Print_Area" localSheetId="1">'2022'!$A$1:$P$50</definedName>
    <definedName name="_xlnm.Print_Area" localSheetId="0">'2023'!$A$1:$P$53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8" i="49" l="1"/>
  <c r="P48" i="49" s="1"/>
  <c r="N47" i="49"/>
  <c r="M47" i="49"/>
  <c r="L47" i="49"/>
  <c r="K47" i="49"/>
  <c r="J47" i="49"/>
  <c r="I47" i="49"/>
  <c r="H47" i="49"/>
  <c r="G47" i="49"/>
  <c r="F47" i="49"/>
  <c r="E47" i="49"/>
  <c r="D47" i="49"/>
  <c r="O46" i="49"/>
  <c r="P46" i="49" s="1"/>
  <c r="O45" i="49"/>
  <c r="P45" i="49" s="1"/>
  <c r="O44" i="49"/>
  <c r="P44" i="49" s="1"/>
  <c r="O43" i="49"/>
  <c r="P43" i="49" s="1"/>
  <c r="O42" i="49"/>
  <c r="P42" i="49" s="1"/>
  <c r="N41" i="49"/>
  <c r="M41" i="49"/>
  <c r="L41" i="49"/>
  <c r="K41" i="49"/>
  <c r="J41" i="49"/>
  <c r="I41" i="49"/>
  <c r="H41" i="49"/>
  <c r="G41" i="49"/>
  <c r="F41" i="49"/>
  <c r="E41" i="49"/>
  <c r="D41" i="49"/>
  <c r="O40" i="49"/>
  <c r="P40" i="49" s="1"/>
  <c r="N39" i="49"/>
  <c r="M39" i="49"/>
  <c r="L39" i="49"/>
  <c r="K39" i="49"/>
  <c r="J39" i="49"/>
  <c r="I39" i="49"/>
  <c r="H39" i="49"/>
  <c r="G39" i="49"/>
  <c r="F39" i="49"/>
  <c r="E39" i="49"/>
  <c r="D39" i="49"/>
  <c r="O38" i="49"/>
  <c r="P38" i="49" s="1"/>
  <c r="O37" i="49"/>
  <c r="P37" i="49" s="1"/>
  <c r="O36" i="49"/>
  <c r="P36" i="49" s="1"/>
  <c r="O35" i="49"/>
  <c r="P35" i="49" s="1"/>
  <c r="O34" i="49"/>
  <c r="P34" i="49" s="1"/>
  <c r="O33" i="49"/>
  <c r="P33" i="49" s="1"/>
  <c r="O32" i="49"/>
  <c r="P32" i="49" s="1"/>
  <c r="O31" i="49"/>
  <c r="P31" i="49" s="1"/>
  <c r="O30" i="49"/>
  <c r="P30" i="49" s="1"/>
  <c r="N29" i="49"/>
  <c r="M29" i="49"/>
  <c r="L29" i="49"/>
  <c r="K29" i="49"/>
  <c r="J29" i="49"/>
  <c r="I29" i="49"/>
  <c r="H29" i="49"/>
  <c r="G29" i="49"/>
  <c r="F29" i="49"/>
  <c r="E29" i="49"/>
  <c r="D29" i="49"/>
  <c r="O28" i="49"/>
  <c r="P28" i="49" s="1"/>
  <c r="O27" i="49"/>
  <c r="P27" i="49" s="1"/>
  <c r="O26" i="49"/>
  <c r="P26" i="49" s="1"/>
  <c r="O25" i="49"/>
  <c r="P25" i="49" s="1"/>
  <c r="O24" i="49"/>
  <c r="P24" i="49" s="1"/>
  <c r="O23" i="49"/>
  <c r="P23" i="49" s="1"/>
  <c r="O22" i="49"/>
  <c r="P22" i="49" s="1"/>
  <c r="O21" i="49"/>
  <c r="P21" i="49" s="1"/>
  <c r="O20" i="49"/>
  <c r="P20" i="49" s="1"/>
  <c r="O19" i="49"/>
  <c r="P19" i="49" s="1"/>
  <c r="O18" i="49"/>
  <c r="P18" i="49" s="1"/>
  <c r="O17" i="49"/>
  <c r="P17" i="49" s="1"/>
  <c r="N16" i="49"/>
  <c r="M16" i="49"/>
  <c r="L16" i="49"/>
  <c r="K16" i="49"/>
  <c r="J16" i="49"/>
  <c r="I16" i="49"/>
  <c r="H16" i="49"/>
  <c r="G16" i="49"/>
  <c r="F16" i="49"/>
  <c r="E16" i="49"/>
  <c r="D16" i="49"/>
  <c r="O15" i="49"/>
  <c r="P15" i="49" s="1"/>
  <c r="O14" i="49"/>
  <c r="P14" i="49" s="1"/>
  <c r="N13" i="49"/>
  <c r="M13" i="49"/>
  <c r="L13" i="49"/>
  <c r="K13" i="49"/>
  <c r="J13" i="49"/>
  <c r="I13" i="49"/>
  <c r="H13" i="49"/>
  <c r="G13" i="49"/>
  <c r="F13" i="49"/>
  <c r="E13" i="49"/>
  <c r="D13" i="49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45" i="48"/>
  <c r="P45" i="48" s="1"/>
  <c r="N44" i="48"/>
  <c r="M44" i="48"/>
  <c r="L44" i="48"/>
  <c r="K44" i="48"/>
  <c r="J44" i="48"/>
  <c r="I44" i="48"/>
  <c r="H44" i="48"/>
  <c r="G44" i="48"/>
  <c r="F44" i="48"/>
  <c r="E44" i="48"/>
  <c r="D44" i="48"/>
  <c r="O43" i="48"/>
  <c r="P43" i="48" s="1"/>
  <c r="O42" i="48"/>
  <c r="P42" i="48" s="1"/>
  <c r="O41" i="48"/>
  <c r="P41" i="48" s="1"/>
  <c r="O40" i="48"/>
  <c r="P40" i="48" s="1"/>
  <c r="O39" i="48"/>
  <c r="P39" i="48" s="1"/>
  <c r="N38" i="48"/>
  <c r="M38" i="48"/>
  <c r="L38" i="48"/>
  <c r="K38" i="48"/>
  <c r="J38" i="48"/>
  <c r="I38" i="48"/>
  <c r="H38" i="48"/>
  <c r="G38" i="48"/>
  <c r="F38" i="48"/>
  <c r="E38" i="48"/>
  <c r="D38" i="48"/>
  <c r="O37" i="48"/>
  <c r="P37" i="48" s="1"/>
  <c r="N36" i="48"/>
  <c r="M36" i="48"/>
  <c r="L36" i="48"/>
  <c r="K36" i="48"/>
  <c r="J36" i="48"/>
  <c r="I36" i="48"/>
  <c r="H36" i="48"/>
  <c r="G36" i="48"/>
  <c r="F36" i="48"/>
  <c r="E36" i="48"/>
  <c r="D36" i="48"/>
  <c r="O35" i="48"/>
  <c r="P35" i="48" s="1"/>
  <c r="O34" i="48"/>
  <c r="P34" i="48" s="1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44" i="48" l="1"/>
  <c r="P44" i="48" s="1"/>
  <c r="O36" i="48"/>
  <c r="P36" i="48" s="1"/>
  <c r="O16" i="48"/>
  <c r="P16" i="48" s="1"/>
  <c r="O38" i="48"/>
  <c r="P38" i="48" s="1"/>
  <c r="K46" i="48"/>
  <c r="O26" i="48"/>
  <c r="P26" i="48" s="1"/>
  <c r="L46" i="48"/>
  <c r="E46" i="48"/>
  <c r="D46" i="48"/>
  <c r="F46" i="48"/>
  <c r="I46" i="48"/>
  <c r="G46" i="48"/>
  <c r="H46" i="48"/>
  <c r="O41" i="49"/>
  <c r="P41" i="49" s="1"/>
  <c r="O47" i="49"/>
  <c r="P47" i="49" s="1"/>
  <c r="F49" i="49"/>
  <c r="E49" i="49"/>
  <c r="O39" i="49"/>
  <c r="P39" i="49" s="1"/>
  <c r="O16" i="49"/>
  <c r="P16" i="49" s="1"/>
  <c r="G49" i="49"/>
  <c r="H49" i="49"/>
  <c r="I49" i="49"/>
  <c r="M49" i="49"/>
  <c r="N49" i="49"/>
  <c r="O13" i="49"/>
  <c r="P13" i="49" s="1"/>
  <c r="D49" i="49"/>
  <c r="K49" i="49"/>
  <c r="L49" i="49"/>
  <c r="O29" i="49"/>
  <c r="P29" i="49" s="1"/>
  <c r="J49" i="49"/>
  <c r="O5" i="49"/>
  <c r="P5" i="49" s="1"/>
  <c r="M46" i="48"/>
  <c r="N46" i="48"/>
  <c r="O5" i="48"/>
  <c r="P5" i="48" s="1"/>
  <c r="J46" i="48"/>
  <c r="O13" i="48"/>
  <c r="P13" i="48" s="1"/>
  <c r="O46" i="46"/>
  <c r="P46" i="46" s="1"/>
  <c r="O45" i="46"/>
  <c r="P45" i="46" s="1"/>
  <c r="N44" i="46"/>
  <c r="M44" i="46"/>
  <c r="L44" i="46"/>
  <c r="K44" i="46"/>
  <c r="J44" i="46"/>
  <c r="I44" i="46"/>
  <c r="H44" i="46"/>
  <c r="G44" i="46"/>
  <c r="F44" i="46"/>
  <c r="E44" i="46"/>
  <c r="D44" i="46"/>
  <c r="O43" i="46"/>
  <c r="P43" i="46" s="1"/>
  <c r="O42" i="46"/>
  <c r="P42" i="46"/>
  <c r="O41" i="46"/>
  <c r="P41" i="46" s="1"/>
  <c r="O40" i="46"/>
  <c r="P40" i="46" s="1"/>
  <c r="O39" i="46"/>
  <c r="P39" i="46" s="1"/>
  <c r="N38" i="46"/>
  <c r="M38" i="46"/>
  <c r="L38" i="46"/>
  <c r="K38" i="46"/>
  <c r="J38" i="46"/>
  <c r="I38" i="46"/>
  <c r="H38" i="46"/>
  <c r="G38" i="46"/>
  <c r="F38" i="46"/>
  <c r="E38" i="46"/>
  <c r="D38" i="46"/>
  <c r="O37" i="46"/>
  <c r="P37" i="46" s="1"/>
  <c r="N36" i="46"/>
  <c r="M36" i="46"/>
  <c r="L36" i="46"/>
  <c r="K36" i="46"/>
  <c r="J36" i="46"/>
  <c r="I36" i="46"/>
  <c r="H36" i="46"/>
  <c r="G36" i="46"/>
  <c r="F36" i="46"/>
  <c r="E36" i="46"/>
  <c r="D36" i="46"/>
  <c r="O35" i="46"/>
  <c r="P35" i="46" s="1"/>
  <c r="O34" i="46"/>
  <c r="P34" i="46" s="1"/>
  <c r="O33" i="46"/>
  <c r="P33" i="46"/>
  <c r="O32" i="46"/>
  <c r="P32" i="46" s="1"/>
  <c r="O31" i="46"/>
  <c r="P31" i="46"/>
  <c r="O30" i="46"/>
  <c r="P30" i="46" s="1"/>
  <c r="O29" i="46"/>
  <c r="P29" i="46" s="1"/>
  <c r="O28" i="46"/>
  <c r="P28" i="46" s="1"/>
  <c r="O27" i="46"/>
  <c r="P27" i="46" s="1"/>
  <c r="N26" i="46"/>
  <c r="M26" i="46"/>
  <c r="L26" i="46"/>
  <c r="K26" i="46"/>
  <c r="J26" i="46"/>
  <c r="I26" i="46"/>
  <c r="H26" i="46"/>
  <c r="G26" i="46"/>
  <c r="F26" i="46"/>
  <c r="E26" i="46"/>
  <c r="D26" i="46"/>
  <c r="O25" i="46"/>
  <c r="P25" i="46" s="1"/>
  <c r="O24" i="46"/>
  <c r="P24" i="46" s="1"/>
  <c r="O23" i="46"/>
  <c r="P23" i="46" s="1"/>
  <c r="O22" i="46"/>
  <c r="P22" i="46" s="1"/>
  <c r="O21" i="46"/>
  <c r="P21" i="46" s="1"/>
  <c r="O20" i="46"/>
  <c r="P20" i="46"/>
  <c r="O19" i="46"/>
  <c r="P19" i="46" s="1"/>
  <c r="O18" i="46"/>
  <c r="P18" i="46"/>
  <c r="O17" i="46"/>
  <c r="P17" i="46" s="1"/>
  <c r="N16" i="46"/>
  <c r="M16" i="46"/>
  <c r="L16" i="46"/>
  <c r="K16" i="46"/>
  <c r="J16" i="46"/>
  <c r="I16" i="46"/>
  <c r="H16" i="46"/>
  <c r="G16" i="46"/>
  <c r="F16" i="46"/>
  <c r="E16" i="46"/>
  <c r="D16" i="46"/>
  <c r="O15" i="46"/>
  <c r="P15" i="46" s="1"/>
  <c r="O14" i="46"/>
  <c r="P14" i="46" s="1"/>
  <c r="N13" i="46"/>
  <c r="M13" i="46"/>
  <c r="L13" i="46"/>
  <c r="K13" i="46"/>
  <c r="J13" i="46"/>
  <c r="I13" i="46"/>
  <c r="H13" i="46"/>
  <c r="G13" i="46"/>
  <c r="G47" i="46" s="1"/>
  <c r="F13" i="46"/>
  <c r="E13" i="46"/>
  <c r="D13" i="46"/>
  <c r="O12" i="46"/>
  <c r="P12" i="46"/>
  <c r="O11" i="46"/>
  <c r="P11" i="46"/>
  <c r="O10" i="46"/>
  <c r="P10" i="46" s="1"/>
  <c r="O9" i="46"/>
  <c r="P9" i="46"/>
  <c r="O8" i="46"/>
  <c r="P8" i="46" s="1"/>
  <c r="O7" i="46"/>
  <c r="P7" i="46" s="1"/>
  <c r="O6" i="46"/>
  <c r="P6" i="46" s="1"/>
  <c r="N5" i="46"/>
  <c r="M5" i="46"/>
  <c r="L5" i="46"/>
  <c r="K5" i="46"/>
  <c r="J5" i="46"/>
  <c r="I5" i="46"/>
  <c r="H5" i="46"/>
  <c r="G5" i="46"/>
  <c r="F5" i="46"/>
  <c r="E5" i="46"/>
  <c r="D5" i="46"/>
  <c r="N48" i="45"/>
  <c r="O48" i="45" s="1"/>
  <c r="N47" i="45"/>
  <c r="O47" i="45"/>
  <c r="M46" i="45"/>
  <c r="L46" i="45"/>
  <c r="K46" i="45"/>
  <c r="J46" i="45"/>
  <c r="I46" i="45"/>
  <c r="H46" i="45"/>
  <c r="G46" i="45"/>
  <c r="F46" i="45"/>
  <c r="E46" i="45"/>
  <c r="D46" i="45"/>
  <c r="N45" i="45"/>
  <c r="O45" i="45"/>
  <c r="N44" i="45"/>
  <c r="O44" i="45"/>
  <c r="N43" i="45"/>
  <c r="O43" i="45" s="1"/>
  <c r="N42" i="45"/>
  <c r="O42" i="45" s="1"/>
  <c r="M41" i="45"/>
  <c r="L41" i="45"/>
  <c r="K41" i="45"/>
  <c r="J41" i="45"/>
  <c r="I41" i="45"/>
  <c r="H41" i="45"/>
  <c r="G41" i="45"/>
  <c r="F41" i="45"/>
  <c r="E41" i="45"/>
  <c r="D41" i="45"/>
  <c r="N40" i="45"/>
  <c r="O40" i="45" s="1"/>
  <c r="M39" i="45"/>
  <c r="L39" i="45"/>
  <c r="K39" i="45"/>
  <c r="J39" i="45"/>
  <c r="I39" i="45"/>
  <c r="H39" i="45"/>
  <c r="G39" i="45"/>
  <c r="F39" i="45"/>
  <c r="E39" i="45"/>
  <c r="D39" i="45"/>
  <c r="N38" i="45"/>
  <c r="O38" i="45" s="1"/>
  <c r="N37" i="45"/>
  <c r="O37" i="45" s="1"/>
  <c r="N36" i="45"/>
  <c r="O36" i="45" s="1"/>
  <c r="N35" i="45"/>
  <c r="O35" i="45"/>
  <c r="N34" i="45"/>
  <c r="O34" i="45"/>
  <c r="N33" i="45"/>
  <c r="O33" i="45"/>
  <c r="N32" i="45"/>
  <c r="O32" i="45" s="1"/>
  <c r="N31" i="45"/>
  <c r="O31" i="45" s="1"/>
  <c r="N30" i="45"/>
  <c r="O30" i="45" s="1"/>
  <c r="M29" i="45"/>
  <c r="L29" i="45"/>
  <c r="K29" i="45"/>
  <c r="J29" i="45"/>
  <c r="I29" i="45"/>
  <c r="H29" i="45"/>
  <c r="G29" i="45"/>
  <c r="F29" i="45"/>
  <c r="E29" i="45"/>
  <c r="D29" i="45"/>
  <c r="N28" i="45"/>
  <c r="O28" i="45" s="1"/>
  <c r="N27" i="45"/>
  <c r="O27" i="45"/>
  <c r="N26" i="45"/>
  <c r="O26" i="45"/>
  <c r="N25" i="45"/>
  <c r="O25" i="45"/>
  <c r="N24" i="45"/>
  <c r="O24" i="45" s="1"/>
  <c r="N23" i="45"/>
  <c r="O23" i="45" s="1"/>
  <c r="N22" i="45"/>
  <c r="O22" i="45" s="1"/>
  <c r="N21" i="45"/>
  <c r="O21" i="45"/>
  <c r="N20" i="45"/>
  <c r="O20" i="45"/>
  <c r="N19" i="45"/>
  <c r="O19" i="45" s="1"/>
  <c r="N18" i="45"/>
  <c r="O18" i="45" s="1"/>
  <c r="N17" i="45"/>
  <c r="O17" i="45" s="1"/>
  <c r="M16" i="45"/>
  <c r="L16" i="45"/>
  <c r="K16" i="45"/>
  <c r="J16" i="45"/>
  <c r="I16" i="45"/>
  <c r="H16" i="45"/>
  <c r="G16" i="45"/>
  <c r="F16" i="45"/>
  <c r="E16" i="45"/>
  <c r="D16" i="45"/>
  <c r="N15" i="45"/>
  <c r="O15" i="45" s="1"/>
  <c r="N14" i="45"/>
  <c r="O14" i="45" s="1"/>
  <c r="M13" i="45"/>
  <c r="L13" i="45"/>
  <c r="K13" i="45"/>
  <c r="J13" i="45"/>
  <c r="I13" i="45"/>
  <c r="H13" i="45"/>
  <c r="G13" i="45"/>
  <c r="F13" i="45"/>
  <c r="E13" i="45"/>
  <c r="D13" i="45"/>
  <c r="N12" i="45"/>
  <c r="O12" i="45" s="1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45" i="44"/>
  <c r="O45" i="44" s="1"/>
  <c r="N44" i="44"/>
  <c r="O44" i="44" s="1"/>
  <c r="N43" i="44"/>
  <c r="O43" i="44"/>
  <c r="M42" i="44"/>
  <c r="L42" i="44"/>
  <c r="N42" i="44" s="1"/>
  <c r="O42" i="44" s="1"/>
  <c r="K42" i="44"/>
  <c r="J42" i="44"/>
  <c r="I42" i="44"/>
  <c r="H42" i="44"/>
  <c r="G42" i="44"/>
  <c r="F42" i="44"/>
  <c r="E42" i="44"/>
  <c r="D42" i="44"/>
  <c r="N41" i="44"/>
  <c r="O41" i="44" s="1"/>
  <c r="N40" i="44"/>
  <c r="O40" i="44" s="1"/>
  <c r="N39" i="44"/>
  <c r="O39" i="44" s="1"/>
  <c r="N38" i="44"/>
  <c r="O38" i="44" s="1"/>
  <c r="M37" i="44"/>
  <c r="L37" i="44"/>
  <c r="K37" i="44"/>
  <c r="J37" i="44"/>
  <c r="I37" i="44"/>
  <c r="H37" i="44"/>
  <c r="G37" i="44"/>
  <c r="G46" i="44" s="1"/>
  <c r="F37" i="44"/>
  <c r="E37" i="44"/>
  <c r="D37" i="44"/>
  <c r="N36" i="44"/>
  <c r="O36" i="44" s="1"/>
  <c r="M35" i="44"/>
  <c r="L35" i="44"/>
  <c r="K35" i="44"/>
  <c r="J35" i="44"/>
  <c r="I35" i="44"/>
  <c r="H35" i="44"/>
  <c r="G35" i="44"/>
  <c r="F35" i="44"/>
  <c r="E35" i="44"/>
  <c r="D35" i="44"/>
  <c r="N34" i="44"/>
  <c r="O34" i="44" s="1"/>
  <c r="N33" i="44"/>
  <c r="O33" i="44"/>
  <c r="N32" i="44"/>
  <c r="O32" i="44" s="1"/>
  <c r="N31" i="44"/>
  <c r="O31" i="44" s="1"/>
  <c r="N30" i="44"/>
  <c r="O30" i="44" s="1"/>
  <c r="N29" i="44"/>
  <c r="O29" i="44" s="1"/>
  <c r="N28" i="44"/>
  <c r="O28" i="44" s="1"/>
  <c r="N27" i="44"/>
  <c r="O27" i="44"/>
  <c r="N26" i="44"/>
  <c r="O26" i="44" s="1"/>
  <c r="M25" i="44"/>
  <c r="L25" i="44"/>
  <c r="K25" i="44"/>
  <c r="J25" i="44"/>
  <c r="I25" i="44"/>
  <c r="H25" i="44"/>
  <c r="G25" i="44"/>
  <c r="F25" i="44"/>
  <c r="E25" i="44"/>
  <c r="D25" i="44"/>
  <c r="N24" i="44"/>
  <c r="O24" i="44" s="1"/>
  <c r="N23" i="44"/>
  <c r="O23" i="44" s="1"/>
  <c r="N22" i="44"/>
  <c r="O22" i="44"/>
  <c r="N21" i="44"/>
  <c r="O21" i="44" s="1"/>
  <c r="N20" i="44"/>
  <c r="O20" i="44" s="1"/>
  <c r="N19" i="44"/>
  <c r="O19" i="44" s="1"/>
  <c r="N18" i="44"/>
  <c r="O18" i="44" s="1"/>
  <c r="N17" i="44"/>
  <c r="O17" i="44" s="1"/>
  <c r="M16" i="44"/>
  <c r="L16" i="44"/>
  <c r="K16" i="44"/>
  <c r="J16" i="44"/>
  <c r="I16" i="44"/>
  <c r="H16" i="44"/>
  <c r="G16" i="44"/>
  <c r="F16" i="44"/>
  <c r="E16" i="44"/>
  <c r="D16" i="44"/>
  <c r="N15" i="44"/>
  <c r="O15" i="44" s="1"/>
  <c r="N14" i="44"/>
  <c r="O14" i="44" s="1"/>
  <c r="M13" i="44"/>
  <c r="N13" i="44" s="1"/>
  <c r="O13" i="44" s="1"/>
  <c r="L13" i="44"/>
  <c r="K13" i="44"/>
  <c r="J13" i="44"/>
  <c r="I13" i="44"/>
  <c r="H13" i="44"/>
  <c r="G13" i="44"/>
  <c r="F13" i="44"/>
  <c r="E13" i="44"/>
  <c r="D13" i="44"/>
  <c r="N12" i="44"/>
  <c r="O12" i="44" s="1"/>
  <c r="N11" i="44"/>
  <c r="O11" i="44" s="1"/>
  <c r="N10" i="44"/>
  <c r="O10" i="44" s="1"/>
  <c r="N9" i="44"/>
  <c r="O9" i="44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D5" i="44"/>
  <c r="N43" i="43"/>
  <c r="O43" i="43" s="1"/>
  <c r="M42" i="43"/>
  <c r="L42" i="43"/>
  <c r="K42" i="43"/>
  <c r="J42" i="43"/>
  <c r="I42" i="43"/>
  <c r="H42" i="43"/>
  <c r="G42" i="43"/>
  <c r="F42" i="43"/>
  <c r="E42" i="43"/>
  <c r="D42" i="43"/>
  <c r="N41" i="43"/>
  <c r="O41" i="43"/>
  <c r="N40" i="43"/>
  <c r="O40" i="43" s="1"/>
  <c r="N39" i="43"/>
  <c r="O39" i="43" s="1"/>
  <c r="N38" i="43"/>
  <c r="O38" i="43" s="1"/>
  <c r="M37" i="43"/>
  <c r="L37" i="43"/>
  <c r="K37" i="43"/>
  <c r="J37" i="43"/>
  <c r="I37" i="43"/>
  <c r="H37" i="43"/>
  <c r="G37" i="43"/>
  <c r="F37" i="43"/>
  <c r="E37" i="43"/>
  <c r="D37" i="43"/>
  <c r="N36" i="43"/>
  <c r="O36" i="43" s="1"/>
  <c r="M35" i="43"/>
  <c r="L35" i="43"/>
  <c r="K35" i="43"/>
  <c r="J35" i="43"/>
  <c r="I35" i="43"/>
  <c r="H35" i="43"/>
  <c r="G35" i="43"/>
  <c r="F35" i="43"/>
  <c r="E35" i="43"/>
  <c r="D35" i="43"/>
  <c r="N34" i="43"/>
  <c r="O34" i="43" s="1"/>
  <c r="N33" i="43"/>
  <c r="O33" i="43" s="1"/>
  <c r="N32" i="43"/>
  <c r="O32" i="43" s="1"/>
  <c r="N31" i="43"/>
  <c r="O31" i="43"/>
  <c r="N30" i="43"/>
  <c r="O30" i="43" s="1"/>
  <c r="N29" i="43"/>
  <c r="O29" i="43" s="1"/>
  <c r="N28" i="43"/>
  <c r="O28" i="43" s="1"/>
  <c r="N27" i="43"/>
  <c r="O27" i="43" s="1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 s="1"/>
  <c r="N23" i="43"/>
  <c r="O23" i="43"/>
  <c r="N22" i="43"/>
  <c r="O22" i="43" s="1"/>
  <c r="N21" i="43"/>
  <c r="O21" i="43" s="1"/>
  <c r="N20" i="43"/>
  <c r="O20" i="43" s="1"/>
  <c r="N19" i="43"/>
  <c r="O19" i="43" s="1"/>
  <c r="N18" i="43"/>
  <c r="O18" i="43" s="1"/>
  <c r="N17" i="43"/>
  <c r="O17" i="43"/>
  <c r="M16" i="43"/>
  <c r="L16" i="43"/>
  <c r="K16" i="43"/>
  <c r="J16" i="43"/>
  <c r="I16" i="43"/>
  <c r="H16" i="43"/>
  <c r="G16" i="43"/>
  <c r="F16" i="43"/>
  <c r="E16" i="43"/>
  <c r="D16" i="43"/>
  <c r="N15" i="43"/>
  <c r="O15" i="43" s="1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3" i="43" s="1"/>
  <c r="O13" i="43" s="1"/>
  <c r="N12" i="43"/>
  <c r="O12" i="43" s="1"/>
  <c r="N11" i="43"/>
  <c r="O11" i="43" s="1"/>
  <c r="N10" i="43"/>
  <c r="O10" i="43" s="1"/>
  <c r="N9" i="43"/>
  <c r="O9" i="43" s="1"/>
  <c r="N8" i="43"/>
  <c r="O8" i="43" s="1"/>
  <c r="N7" i="43"/>
  <c r="O7" i="43"/>
  <c r="N6" i="43"/>
  <c r="O6" i="43" s="1"/>
  <c r="M5" i="43"/>
  <c r="L5" i="43"/>
  <c r="K5" i="43"/>
  <c r="J5" i="43"/>
  <c r="I5" i="43"/>
  <c r="H5" i="43"/>
  <c r="G5" i="43"/>
  <c r="F5" i="43"/>
  <c r="E5" i="43"/>
  <c r="D5" i="43"/>
  <c r="N44" i="42"/>
  <c r="O44" i="42" s="1"/>
  <c r="M43" i="42"/>
  <c r="L43" i="42"/>
  <c r="K43" i="42"/>
  <c r="J43" i="42"/>
  <c r="I43" i="42"/>
  <c r="H43" i="42"/>
  <c r="G43" i="42"/>
  <c r="F43" i="42"/>
  <c r="E43" i="42"/>
  <c r="D43" i="42"/>
  <c r="N42" i="42"/>
  <c r="O42" i="42" s="1"/>
  <c r="N41" i="42"/>
  <c r="O41" i="42" s="1"/>
  <c r="N40" i="42"/>
  <c r="O40" i="42" s="1"/>
  <c r="N39" i="42"/>
  <c r="O39" i="42" s="1"/>
  <c r="M38" i="42"/>
  <c r="L38" i="42"/>
  <c r="K38" i="42"/>
  <c r="J38" i="42"/>
  <c r="I38" i="42"/>
  <c r="H38" i="42"/>
  <c r="G38" i="42"/>
  <c r="F38" i="42"/>
  <c r="E38" i="42"/>
  <c r="D38" i="42"/>
  <c r="N37" i="42"/>
  <c r="O37" i="42" s="1"/>
  <c r="M36" i="42"/>
  <c r="L36" i="42"/>
  <c r="K36" i="42"/>
  <c r="J36" i="42"/>
  <c r="I36" i="42"/>
  <c r="H36" i="42"/>
  <c r="G36" i="42"/>
  <c r="F36" i="42"/>
  <c r="E36" i="42"/>
  <c r="D36" i="42"/>
  <c r="N35" i="42"/>
  <c r="O35" i="42" s="1"/>
  <c r="N34" i="42"/>
  <c r="O34" i="42" s="1"/>
  <c r="N33" i="42"/>
  <c r="O33" i="42"/>
  <c r="N32" i="42"/>
  <c r="O32" i="42" s="1"/>
  <c r="N31" i="42"/>
  <c r="O31" i="42" s="1"/>
  <c r="N30" i="42"/>
  <c r="O30" i="42" s="1"/>
  <c r="N29" i="42"/>
  <c r="O29" i="42" s="1"/>
  <c r="N28" i="42"/>
  <c r="O28" i="42" s="1"/>
  <c r="N27" i="42"/>
  <c r="O27" i="42"/>
  <c r="M26" i="42"/>
  <c r="L26" i="42"/>
  <c r="K26" i="42"/>
  <c r="J26" i="42"/>
  <c r="I26" i="42"/>
  <c r="H26" i="42"/>
  <c r="G26" i="42"/>
  <c r="F26" i="42"/>
  <c r="E26" i="42"/>
  <c r="D26" i="42"/>
  <c r="N25" i="42"/>
  <c r="O25" i="42"/>
  <c r="N24" i="42"/>
  <c r="O24" i="42" s="1"/>
  <c r="N23" i="42"/>
  <c r="O23" i="42" s="1"/>
  <c r="N22" i="42"/>
  <c r="O22" i="42" s="1"/>
  <c r="N21" i="42"/>
  <c r="O21" i="42" s="1"/>
  <c r="N20" i="42"/>
  <c r="O20" i="42" s="1"/>
  <c r="N19" i="42"/>
  <c r="O19" i="42" s="1"/>
  <c r="N18" i="42"/>
  <c r="O18" i="42" s="1"/>
  <c r="N17" i="42"/>
  <c r="O17" i="42" s="1"/>
  <c r="M16" i="42"/>
  <c r="L16" i="42"/>
  <c r="K16" i="42"/>
  <c r="J16" i="42"/>
  <c r="I16" i="42"/>
  <c r="H16" i="42"/>
  <c r="G16" i="42"/>
  <c r="F16" i="42"/>
  <c r="E16" i="42"/>
  <c r="D16" i="42"/>
  <c r="N15" i="42"/>
  <c r="O15" i="42" s="1"/>
  <c r="N14" i="42"/>
  <c r="O14" i="42" s="1"/>
  <c r="M13" i="42"/>
  <c r="L13" i="42"/>
  <c r="K13" i="42"/>
  <c r="J13" i="42"/>
  <c r="I13" i="42"/>
  <c r="I45" i="42" s="1"/>
  <c r="H13" i="42"/>
  <c r="G13" i="42"/>
  <c r="F13" i="42"/>
  <c r="E13" i="42"/>
  <c r="D13" i="42"/>
  <c r="N12" i="42"/>
  <c r="O12" i="42" s="1"/>
  <c r="N11" i="42"/>
  <c r="O11" i="42" s="1"/>
  <c r="N10" i="42"/>
  <c r="O10" i="42" s="1"/>
  <c r="N9" i="42"/>
  <c r="O9" i="42"/>
  <c r="N8" i="42"/>
  <c r="O8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D5" i="42"/>
  <c r="N46" i="41"/>
  <c r="O46" i="41" s="1"/>
  <c r="N45" i="41"/>
  <c r="O45" i="41" s="1"/>
  <c r="N44" i="41"/>
  <c r="O44" i="41" s="1"/>
  <c r="M43" i="41"/>
  <c r="L43" i="41"/>
  <c r="K43" i="41"/>
  <c r="J43" i="41"/>
  <c r="I43" i="41"/>
  <c r="H43" i="41"/>
  <c r="G43" i="41"/>
  <c r="F43" i="41"/>
  <c r="E43" i="41"/>
  <c r="D43" i="41"/>
  <c r="N42" i="41"/>
  <c r="O42" i="41" s="1"/>
  <c r="N41" i="41"/>
  <c r="O41" i="41"/>
  <c r="N40" i="41"/>
  <c r="O40" i="41" s="1"/>
  <c r="N39" i="41"/>
  <c r="O39" i="41" s="1"/>
  <c r="M38" i="41"/>
  <c r="L38" i="41"/>
  <c r="K38" i="41"/>
  <c r="J38" i="41"/>
  <c r="I38" i="41"/>
  <c r="H38" i="41"/>
  <c r="G38" i="41"/>
  <c r="F38" i="41"/>
  <c r="E38" i="41"/>
  <c r="D38" i="41"/>
  <c r="N37" i="41"/>
  <c r="O37" i="41" s="1"/>
  <c r="M36" i="41"/>
  <c r="L36" i="41"/>
  <c r="K36" i="41"/>
  <c r="J36" i="41"/>
  <c r="I36" i="41"/>
  <c r="H36" i="41"/>
  <c r="G36" i="41"/>
  <c r="F36" i="41"/>
  <c r="E36" i="41"/>
  <c r="D36" i="41"/>
  <c r="N35" i="41"/>
  <c r="O35" i="41" s="1"/>
  <c r="N34" i="41"/>
  <c r="O34" i="41" s="1"/>
  <c r="N33" i="41"/>
  <c r="O33" i="41" s="1"/>
  <c r="N32" i="41"/>
  <c r="O32" i="41" s="1"/>
  <c r="N31" i="41"/>
  <c r="O31" i="41" s="1"/>
  <c r="N30" i="41"/>
  <c r="O30" i="41" s="1"/>
  <c r="N29" i="41"/>
  <c r="O29" i="41" s="1"/>
  <c r="N28" i="41"/>
  <c r="O28" i="41" s="1"/>
  <c r="N27" i="41"/>
  <c r="O27" i="41" s="1"/>
  <c r="N26" i="41"/>
  <c r="O26" i="41" s="1"/>
  <c r="M25" i="41"/>
  <c r="L25" i="41"/>
  <c r="K25" i="41"/>
  <c r="J25" i="41"/>
  <c r="I25" i="41"/>
  <c r="H25" i="41"/>
  <c r="G25" i="41"/>
  <c r="F25" i="41"/>
  <c r="E25" i="41"/>
  <c r="D25" i="41"/>
  <c r="N24" i="41"/>
  <c r="O24" i="41" s="1"/>
  <c r="N23" i="41"/>
  <c r="O23" i="41"/>
  <c r="N22" i="41"/>
  <c r="O22" i="41" s="1"/>
  <c r="N21" i="41"/>
  <c r="O21" i="41" s="1"/>
  <c r="N20" i="41"/>
  <c r="O20" i="41" s="1"/>
  <c r="N19" i="41"/>
  <c r="O19" i="41" s="1"/>
  <c r="N18" i="41"/>
  <c r="O18" i="41" s="1"/>
  <c r="N17" i="41"/>
  <c r="O17" i="41" s="1"/>
  <c r="M16" i="41"/>
  <c r="L16" i="41"/>
  <c r="K16" i="41"/>
  <c r="J16" i="41"/>
  <c r="N16" i="41" s="1"/>
  <c r="O16" i="41" s="1"/>
  <c r="I16" i="41"/>
  <c r="H16" i="41"/>
  <c r="G16" i="41"/>
  <c r="F16" i="41"/>
  <c r="E16" i="41"/>
  <c r="D16" i="41"/>
  <c r="N15" i="41"/>
  <c r="O15" i="41" s="1"/>
  <c r="N14" i="41"/>
  <c r="O14" i="41" s="1"/>
  <c r="M13" i="41"/>
  <c r="L13" i="41"/>
  <c r="K13" i="41"/>
  <c r="J13" i="41"/>
  <c r="I13" i="41"/>
  <c r="H13" i="41"/>
  <c r="G13" i="41"/>
  <c r="F13" i="41"/>
  <c r="E13" i="41"/>
  <c r="D13" i="41"/>
  <c r="N13" i="41" s="1"/>
  <c r="O13" i="41" s="1"/>
  <c r="N12" i="41"/>
  <c r="O12" i="41" s="1"/>
  <c r="N11" i="41"/>
  <c r="O11" i="41" s="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43" i="40"/>
  <c r="O43" i="40" s="1"/>
  <c r="M42" i="40"/>
  <c r="L42" i="40"/>
  <c r="K42" i="40"/>
  <c r="J42" i="40"/>
  <c r="I42" i="40"/>
  <c r="H42" i="40"/>
  <c r="G42" i="40"/>
  <c r="F42" i="40"/>
  <c r="E42" i="40"/>
  <c r="D42" i="40"/>
  <c r="N41" i="40"/>
  <c r="O41" i="40" s="1"/>
  <c r="N40" i="40"/>
  <c r="O40" i="40" s="1"/>
  <c r="N39" i="40"/>
  <c r="O39" i="40" s="1"/>
  <c r="N38" i="40"/>
  <c r="O38" i="40" s="1"/>
  <c r="M37" i="40"/>
  <c r="L37" i="40"/>
  <c r="K37" i="40"/>
  <c r="J37" i="40"/>
  <c r="I37" i="40"/>
  <c r="H37" i="40"/>
  <c r="G37" i="40"/>
  <c r="F37" i="40"/>
  <c r="E37" i="40"/>
  <c r="D37" i="40"/>
  <c r="N36" i="40"/>
  <c r="O36" i="40" s="1"/>
  <c r="M35" i="40"/>
  <c r="L35" i="40"/>
  <c r="K35" i="40"/>
  <c r="J35" i="40"/>
  <c r="I35" i="40"/>
  <c r="H35" i="40"/>
  <c r="G35" i="40"/>
  <c r="G44" i="40" s="1"/>
  <c r="F35" i="40"/>
  <c r="E35" i="40"/>
  <c r="D35" i="40"/>
  <c r="N34" i="40"/>
  <c r="O34" i="40" s="1"/>
  <c r="N33" i="40"/>
  <c r="O33" i="40" s="1"/>
  <c r="N32" i="40"/>
  <c r="O32" i="40" s="1"/>
  <c r="N31" i="40"/>
  <c r="O31" i="40" s="1"/>
  <c r="N30" i="40"/>
  <c r="O30" i="40" s="1"/>
  <c r="N29" i="40"/>
  <c r="O29" i="40" s="1"/>
  <c r="N28" i="40"/>
  <c r="O28" i="40" s="1"/>
  <c r="N27" i="40"/>
  <c r="O27" i="40" s="1"/>
  <c r="N26" i="40"/>
  <c r="O26" i="40" s="1"/>
  <c r="M25" i="40"/>
  <c r="L25" i="40"/>
  <c r="K25" i="40"/>
  <c r="J25" i="40"/>
  <c r="I25" i="40"/>
  <c r="H25" i="40"/>
  <c r="G25" i="40"/>
  <c r="F25" i="40"/>
  <c r="E25" i="40"/>
  <c r="D25" i="40"/>
  <c r="N24" i="40"/>
  <c r="O24" i="40"/>
  <c r="N23" i="40"/>
  <c r="O23" i="40" s="1"/>
  <c r="N22" i="40"/>
  <c r="O22" i="40" s="1"/>
  <c r="N21" i="40"/>
  <c r="O21" i="40" s="1"/>
  <c r="N20" i="40"/>
  <c r="O20" i="40" s="1"/>
  <c r="N19" i="40"/>
  <c r="O19" i="40" s="1"/>
  <c r="N18" i="40"/>
  <c r="O18" i="40"/>
  <c r="N17" i="40"/>
  <c r="O17" i="40" s="1"/>
  <c r="M16" i="40"/>
  <c r="L16" i="40"/>
  <c r="K16" i="40"/>
  <c r="J16" i="40"/>
  <c r="I16" i="40"/>
  <c r="H16" i="40"/>
  <c r="G16" i="40"/>
  <c r="F16" i="40"/>
  <c r="E16" i="40"/>
  <c r="D16" i="40"/>
  <c r="N15" i="40"/>
  <c r="O15" i="40" s="1"/>
  <c r="N14" i="40"/>
  <c r="O14" i="40" s="1"/>
  <c r="M13" i="40"/>
  <c r="L13" i="40"/>
  <c r="K13" i="40"/>
  <c r="J13" i="40"/>
  <c r="I13" i="40"/>
  <c r="H13" i="40"/>
  <c r="G13" i="40"/>
  <c r="F13" i="40"/>
  <c r="E13" i="40"/>
  <c r="D13" i="40"/>
  <c r="N12" i="40"/>
  <c r="O12" i="40" s="1"/>
  <c r="N11" i="40"/>
  <c r="O11" i="40" s="1"/>
  <c r="N10" i="40"/>
  <c r="O10" i="40" s="1"/>
  <c r="N9" i="40"/>
  <c r="O9" i="40" s="1"/>
  <c r="N8" i="40"/>
  <c r="O8" i="40"/>
  <c r="N7" i="40"/>
  <c r="O7" i="40" s="1"/>
  <c r="N6" i="40"/>
  <c r="O6" i="40" s="1"/>
  <c r="M5" i="40"/>
  <c r="L5" i="40"/>
  <c r="L44" i="40" s="1"/>
  <c r="K5" i="40"/>
  <c r="J5" i="40"/>
  <c r="I5" i="40"/>
  <c r="H5" i="40"/>
  <c r="H44" i="40" s="1"/>
  <c r="G5" i="40"/>
  <c r="F5" i="40"/>
  <c r="E5" i="40"/>
  <c r="D5" i="40"/>
  <c r="N45" i="39"/>
  <c r="O45" i="39" s="1"/>
  <c r="N44" i="39"/>
  <c r="O44" i="39" s="1"/>
  <c r="M43" i="39"/>
  <c r="L43" i="39"/>
  <c r="K43" i="39"/>
  <c r="J43" i="39"/>
  <c r="I43" i="39"/>
  <c r="H43" i="39"/>
  <c r="G43" i="39"/>
  <c r="F43" i="39"/>
  <c r="E43" i="39"/>
  <c r="D43" i="39"/>
  <c r="N42" i="39"/>
  <c r="O42" i="39" s="1"/>
  <c r="N41" i="39"/>
  <c r="O41" i="39" s="1"/>
  <c r="N40" i="39"/>
  <c r="O40" i="39" s="1"/>
  <c r="N39" i="39"/>
  <c r="O39" i="39" s="1"/>
  <c r="N38" i="39"/>
  <c r="O38" i="39"/>
  <c r="M37" i="39"/>
  <c r="L37" i="39"/>
  <c r="K37" i="39"/>
  <c r="J37" i="39"/>
  <c r="I37" i="39"/>
  <c r="H37" i="39"/>
  <c r="G37" i="39"/>
  <c r="F37" i="39"/>
  <c r="E37" i="39"/>
  <c r="D37" i="39"/>
  <c r="N36" i="39"/>
  <c r="O36" i="39"/>
  <c r="M35" i="39"/>
  <c r="L35" i="39"/>
  <c r="K35" i="39"/>
  <c r="J35" i="39"/>
  <c r="I35" i="39"/>
  <c r="N35" i="39" s="1"/>
  <c r="O35" i="39" s="1"/>
  <c r="H35" i="39"/>
  <c r="G35" i="39"/>
  <c r="F35" i="39"/>
  <c r="E35" i="39"/>
  <c r="D35" i="39"/>
  <c r="N34" i="39"/>
  <c r="O34" i="39" s="1"/>
  <c r="N33" i="39"/>
  <c r="O33" i="39" s="1"/>
  <c r="N32" i="39"/>
  <c r="O32" i="39" s="1"/>
  <c r="N31" i="39"/>
  <c r="O31" i="39" s="1"/>
  <c r="N30" i="39"/>
  <c r="O30" i="39"/>
  <c r="N29" i="39"/>
  <c r="O29" i="39" s="1"/>
  <c r="N28" i="39"/>
  <c r="O28" i="39" s="1"/>
  <c r="N27" i="39"/>
  <c r="O27" i="39" s="1"/>
  <c r="M26" i="39"/>
  <c r="L26" i="39"/>
  <c r="K26" i="39"/>
  <c r="J26" i="39"/>
  <c r="I26" i="39"/>
  <c r="H26" i="39"/>
  <c r="G26" i="39"/>
  <c r="F26" i="39"/>
  <c r="E26" i="39"/>
  <c r="D26" i="39"/>
  <c r="N25" i="39"/>
  <c r="O25" i="39" s="1"/>
  <c r="N24" i="39"/>
  <c r="O24" i="39" s="1"/>
  <c r="N23" i="39"/>
  <c r="O23" i="39" s="1"/>
  <c r="N22" i="39"/>
  <c r="O22" i="39"/>
  <c r="N21" i="39"/>
  <c r="O21" i="39" s="1"/>
  <c r="N20" i="39"/>
  <c r="O20" i="39" s="1"/>
  <c r="N19" i="39"/>
  <c r="O19" i="39" s="1"/>
  <c r="N18" i="39"/>
  <c r="O18" i="39" s="1"/>
  <c r="N17" i="39"/>
  <c r="O17" i="39" s="1"/>
  <c r="M16" i="39"/>
  <c r="L16" i="39"/>
  <c r="K16" i="39"/>
  <c r="J16" i="39"/>
  <c r="I16" i="39"/>
  <c r="I46" i="39" s="1"/>
  <c r="H16" i="39"/>
  <c r="G16" i="39"/>
  <c r="F16" i="39"/>
  <c r="E16" i="39"/>
  <c r="D16" i="39"/>
  <c r="N15" i="39"/>
  <c r="O15" i="39"/>
  <c r="N14" i="39"/>
  <c r="O14" i="39" s="1"/>
  <c r="M13" i="39"/>
  <c r="L13" i="39"/>
  <c r="K13" i="39"/>
  <c r="J13" i="39"/>
  <c r="I13" i="39"/>
  <c r="H13" i="39"/>
  <c r="G13" i="39"/>
  <c r="F13" i="39"/>
  <c r="E13" i="39"/>
  <c r="D13" i="39"/>
  <c r="N12" i="39"/>
  <c r="O12" i="39" s="1"/>
  <c r="N11" i="39"/>
  <c r="O11" i="39" s="1"/>
  <c r="N10" i="39"/>
  <c r="O10" i="39"/>
  <c r="N9" i="39"/>
  <c r="O9" i="39"/>
  <c r="N8" i="39"/>
  <c r="O8" i="39"/>
  <c r="N7" i="39"/>
  <c r="O7" i="39"/>
  <c r="N6" i="39"/>
  <c r="O6" i="39" s="1"/>
  <c r="M5" i="39"/>
  <c r="L5" i="39"/>
  <c r="L46" i="39" s="1"/>
  <c r="K5" i="39"/>
  <c r="J5" i="39"/>
  <c r="I5" i="39"/>
  <c r="H5" i="39"/>
  <c r="G5" i="39"/>
  <c r="F5" i="39"/>
  <c r="E5" i="39"/>
  <c r="D5" i="39"/>
  <c r="D46" i="39" s="1"/>
  <c r="N47" i="38"/>
  <c r="O47" i="38" s="1"/>
  <c r="N46" i="38"/>
  <c r="O46" i="38"/>
  <c r="N45" i="38"/>
  <c r="O45" i="38"/>
  <c r="M44" i="38"/>
  <c r="L44" i="38"/>
  <c r="K44" i="38"/>
  <c r="J44" i="38"/>
  <c r="I44" i="38"/>
  <c r="H44" i="38"/>
  <c r="G44" i="38"/>
  <c r="F44" i="38"/>
  <c r="E44" i="38"/>
  <c r="D44" i="38"/>
  <c r="N43" i="38"/>
  <c r="O43" i="38"/>
  <c r="N42" i="38"/>
  <c r="O42" i="38" s="1"/>
  <c r="N41" i="38"/>
  <c r="O41" i="38"/>
  <c r="M40" i="38"/>
  <c r="L40" i="38"/>
  <c r="K40" i="38"/>
  <c r="J40" i="38"/>
  <c r="I40" i="38"/>
  <c r="H40" i="38"/>
  <c r="G40" i="38"/>
  <c r="F40" i="38"/>
  <c r="E40" i="38"/>
  <c r="D40" i="38"/>
  <c r="N39" i="38"/>
  <c r="O39" i="38" s="1"/>
  <c r="M38" i="38"/>
  <c r="L38" i="38"/>
  <c r="K38" i="38"/>
  <c r="J38" i="38"/>
  <c r="I38" i="38"/>
  <c r="H38" i="38"/>
  <c r="G38" i="38"/>
  <c r="F38" i="38"/>
  <c r="E38" i="38"/>
  <c r="D38" i="38"/>
  <c r="N38" i="38" s="1"/>
  <c r="O38" i="38" s="1"/>
  <c r="N37" i="38"/>
  <c r="O37" i="38" s="1"/>
  <c r="N36" i="38"/>
  <c r="O36" i="38" s="1"/>
  <c r="N35" i="38"/>
  <c r="O35" i="38" s="1"/>
  <c r="N34" i="38"/>
  <c r="O34" i="38" s="1"/>
  <c r="N33" i="38"/>
  <c r="O33" i="38"/>
  <c r="N32" i="38"/>
  <c r="O32" i="38" s="1"/>
  <c r="N31" i="38"/>
  <c r="O31" i="38" s="1"/>
  <c r="N30" i="38"/>
  <c r="O30" i="38" s="1"/>
  <c r="M29" i="38"/>
  <c r="L29" i="38"/>
  <c r="K29" i="38"/>
  <c r="J29" i="38"/>
  <c r="I29" i="38"/>
  <c r="H29" i="38"/>
  <c r="G29" i="38"/>
  <c r="F29" i="38"/>
  <c r="F48" i="38" s="1"/>
  <c r="E29" i="38"/>
  <c r="D29" i="38"/>
  <c r="N28" i="38"/>
  <c r="O28" i="38" s="1"/>
  <c r="N27" i="38"/>
  <c r="O27" i="38" s="1"/>
  <c r="N26" i="38"/>
  <c r="O26" i="38" s="1"/>
  <c r="N25" i="38"/>
  <c r="O25" i="38"/>
  <c r="N24" i="38"/>
  <c r="O24" i="38" s="1"/>
  <c r="N23" i="38"/>
  <c r="O23" i="38" s="1"/>
  <c r="N22" i="38"/>
  <c r="O22" i="38" s="1"/>
  <c r="N21" i="38"/>
  <c r="O21" i="38" s="1"/>
  <c r="N20" i="38"/>
  <c r="O20" i="38" s="1"/>
  <c r="N19" i="38"/>
  <c r="O19" i="38" s="1"/>
  <c r="N18" i="38"/>
  <c r="O18" i="38" s="1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N15" i="38"/>
  <c r="O15" i="38" s="1"/>
  <c r="N14" i="38"/>
  <c r="O14" i="38" s="1"/>
  <c r="M13" i="38"/>
  <c r="L13" i="38"/>
  <c r="K13" i="38"/>
  <c r="J13" i="38"/>
  <c r="I13" i="38"/>
  <c r="H13" i="38"/>
  <c r="G13" i="38"/>
  <c r="F13" i="38"/>
  <c r="E13" i="38"/>
  <c r="D13" i="38"/>
  <c r="N12" i="38"/>
  <c r="O12" i="38" s="1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 s="1"/>
  <c r="M5" i="38"/>
  <c r="L5" i="38"/>
  <c r="L48" i="38" s="1"/>
  <c r="K5" i="38"/>
  <c r="J5" i="38"/>
  <c r="I5" i="38"/>
  <c r="H5" i="38"/>
  <c r="G5" i="38"/>
  <c r="F5" i="38"/>
  <c r="E5" i="38"/>
  <c r="D5" i="38"/>
  <c r="N39" i="37"/>
  <c r="O39" i="37" s="1"/>
  <c r="N38" i="37"/>
  <c r="O38" i="37" s="1"/>
  <c r="N37" i="37"/>
  <c r="O37" i="37" s="1"/>
  <c r="M36" i="37"/>
  <c r="L36" i="37"/>
  <c r="K36" i="37"/>
  <c r="J36" i="37"/>
  <c r="I36" i="37"/>
  <c r="H36" i="37"/>
  <c r="G36" i="37"/>
  <c r="F36" i="37"/>
  <c r="E36" i="37"/>
  <c r="D36" i="37"/>
  <c r="N35" i="37"/>
  <c r="O35" i="37" s="1"/>
  <c r="M34" i="37"/>
  <c r="L34" i="37"/>
  <c r="K34" i="37"/>
  <c r="J34" i="37"/>
  <c r="I34" i="37"/>
  <c r="H34" i="37"/>
  <c r="G34" i="37"/>
  <c r="F34" i="37"/>
  <c r="E34" i="37"/>
  <c r="D34" i="37"/>
  <c r="N33" i="37"/>
  <c r="O33" i="37" s="1"/>
  <c r="N32" i="37"/>
  <c r="O32" i="37" s="1"/>
  <c r="N31" i="37"/>
  <c r="O31" i="37" s="1"/>
  <c r="N30" i="37"/>
  <c r="O30" i="37" s="1"/>
  <c r="N29" i="37"/>
  <c r="O29" i="37"/>
  <c r="N28" i="37"/>
  <c r="O28" i="37" s="1"/>
  <c r="N27" i="37"/>
  <c r="O27" i="37" s="1"/>
  <c r="N26" i="37"/>
  <c r="O26" i="37" s="1"/>
  <c r="M25" i="37"/>
  <c r="L25" i="37"/>
  <c r="K25" i="37"/>
  <c r="J25" i="37"/>
  <c r="I25" i="37"/>
  <c r="H25" i="37"/>
  <c r="G25" i="37"/>
  <c r="G40" i="37" s="1"/>
  <c r="F25" i="37"/>
  <c r="E25" i="37"/>
  <c r="D25" i="37"/>
  <c r="N24" i="37"/>
  <c r="O24" i="37" s="1"/>
  <c r="N23" i="37"/>
  <c r="O23" i="37" s="1"/>
  <c r="N22" i="37"/>
  <c r="O22" i="37" s="1"/>
  <c r="N21" i="37"/>
  <c r="O21" i="37"/>
  <c r="N20" i="37"/>
  <c r="O20" i="37" s="1"/>
  <c r="N19" i="37"/>
  <c r="O19" i="37" s="1"/>
  <c r="N18" i="37"/>
  <c r="O18" i="37"/>
  <c r="N17" i="37"/>
  <c r="O17" i="37"/>
  <c r="M16" i="37"/>
  <c r="L16" i="37"/>
  <c r="K16" i="37"/>
  <c r="J16" i="37"/>
  <c r="I16" i="37"/>
  <c r="H16" i="37"/>
  <c r="G16" i="37"/>
  <c r="F16" i="37"/>
  <c r="E16" i="37"/>
  <c r="D16" i="37"/>
  <c r="N15" i="37"/>
  <c r="O15" i="37" s="1"/>
  <c r="N14" i="37"/>
  <c r="O14" i="37"/>
  <c r="M13" i="37"/>
  <c r="L13" i="37"/>
  <c r="K13" i="37"/>
  <c r="J13" i="37"/>
  <c r="I13" i="37"/>
  <c r="H13" i="37"/>
  <c r="G13" i="37"/>
  <c r="F13" i="37"/>
  <c r="E13" i="37"/>
  <c r="D13" i="37"/>
  <c r="N12" i="37"/>
  <c r="O12" i="37" s="1"/>
  <c r="N11" i="37"/>
  <c r="O11" i="37" s="1"/>
  <c r="N10" i="37"/>
  <c r="O10" i="37" s="1"/>
  <c r="N9" i="37"/>
  <c r="O9" i="37" s="1"/>
  <c r="N8" i="37"/>
  <c r="O8" i="37"/>
  <c r="N7" i="37"/>
  <c r="O7" i="37"/>
  <c r="N6" i="37"/>
  <c r="O6" i="37" s="1"/>
  <c r="M5" i="37"/>
  <c r="L5" i="37"/>
  <c r="N5" i="37" s="1"/>
  <c r="O5" i="37" s="1"/>
  <c r="K5" i="37"/>
  <c r="J5" i="37"/>
  <c r="I5" i="37"/>
  <c r="H5" i="37"/>
  <c r="G5" i="37"/>
  <c r="F5" i="37"/>
  <c r="E5" i="37"/>
  <c r="D5" i="37"/>
  <c r="D40" i="37"/>
  <c r="N44" i="36"/>
  <c r="O44" i="36" s="1"/>
  <c r="N43" i="36"/>
  <c r="O43" i="36" s="1"/>
  <c r="M42" i="36"/>
  <c r="L42" i="36"/>
  <c r="K42" i="36"/>
  <c r="J42" i="36"/>
  <c r="I42" i="36"/>
  <c r="H42" i="36"/>
  <c r="G42" i="36"/>
  <c r="F42" i="36"/>
  <c r="E42" i="36"/>
  <c r="D42" i="36"/>
  <c r="N41" i="36"/>
  <c r="O41" i="36"/>
  <c r="N40" i="36"/>
  <c r="O40" i="36"/>
  <c r="N39" i="36"/>
  <c r="O39" i="36" s="1"/>
  <c r="N38" i="36"/>
  <c r="O38" i="36"/>
  <c r="M37" i="36"/>
  <c r="L37" i="36"/>
  <c r="K37" i="36"/>
  <c r="J37" i="36"/>
  <c r="I37" i="36"/>
  <c r="H37" i="36"/>
  <c r="G37" i="36"/>
  <c r="F37" i="36"/>
  <c r="E37" i="36"/>
  <c r="D37" i="36"/>
  <c r="N36" i="36"/>
  <c r="O36" i="36" s="1"/>
  <c r="M35" i="36"/>
  <c r="L35" i="36"/>
  <c r="K35" i="36"/>
  <c r="J35" i="36"/>
  <c r="I35" i="36"/>
  <c r="H35" i="36"/>
  <c r="G35" i="36"/>
  <c r="F35" i="36"/>
  <c r="E35" i="36"/>
  <c r="D35" i="36"/>
  <c r="N35" i="36" s="1"/>
  <c r="O35" i="36" s="1"/>
  <c r="N34" i="36"/>
  <c r="O34" i="36" s="1"/>
  <c r="N33" i="36"/>
  <c r="O33" i="36" s="1"/>
  <c r="N32" i="36"/>
  <c r="O32" i="36" s="1"/>
  <c r="N31" i="36"/>
  <c r="O31" i="36" s="1"/>
  <c r="N30" i="36"/>
  <c r="O30" i="36" s="1"/>
  <c r="N29" i="36"/>
  <c r="O29" i="36" s="1"/>
  <c r="N28" i="36"/>
  <c r="O28" i="36" s="1"/>
  <c r="N27" i="36"/>
  <c r="O27" i="36" s="1"/>
  <c r="M26" i="36"/>
  <c r="L26" i="36"/>
  <c r="K26" i="36"/>
  <c r="J26" i="36"/>
  <c r="I26" i="36"/>
  <c r="H26" i="36"/>
  <c r="G26" i="36"/>
  <c r="F26" i="36"/>
  <c r="E26" i="36"/>
  <c r="D26" i="36"/>
  <c r="N25" i="36"/>
  <c r="O25" i="36" s="1"/>
  <c r="N24" i="36"/>
  <c r="O24" i="36" s="1"/>
  <c r="N23" i="36"/>
  <c r="O23" i="36" s="1"/>
  <c r="N22" i="36"/>
  <c r="O22" i="36" s="1"/>
  <c r="N21" i="36"/>
  <c r="O21" i="36" s="1"/>
  <c r="N20" i="36"/>
  <c r="O20" i="36" s="1"/>
  <c r="N19" i="36"/>
  <c r="O19" i="36" s="1"/>
  <c r="N18" i="36"/>
  <c r="O18" i="36" s="1"/>
  <c r="N17" i="36"/>
  <c r="O17" i="36" s="1"/>
  <c r="M16" i="36"/>
  <c r="L16" i="36"/>
  <c r="K16" i="36"/>
  <c r="J16" i="36"/>
  <c r="I16" i="36"/>
  <c r="H16" i="36"/>
  <c r="G16" i="36"/>
  <c r="F16" i="36"/>
  <c r="E16" i="36"/>
  <c r="D16" i="36"/>
  <c r="N15" i="36"/>
  <c r="O15" i="36" s="1"/>
  <c r="N14" i="36"/>
  <c r="O14" i="36" s="1"/>
  <c r="M13" i="36"/>
  <c r="L13" i="36"/>
  <c r="K13" i="36"/>
  <c r="J13" i="36"/>
  <c r="I13" i="36"/>
  <c r="H13" i="36"/>
  <c r="H45" i="36" s="1"/>
  <c r="G13" i="36"/>
  <c r="F13" i="36"/>
  <c r="E13" i="36"/>
  <c r="D13" i="36"/>
  <c r="N12" i="36"/>
  <c r="O12" i="36" s="1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K45" i="36" s="1"/>
  <c r="J5" i="36"/>
  <c r="I5" i="36"/>
  <c r="H5" i="36"/>
  <c r="G5" i="36"/>
  <c r="G45" i="36"/>
  <c r="F5" i="36"/>
  <c r="E5" i="36"/>
  <c r="D5" i="36"/>
  <c r="N47" i="35"/>
  <c r="O47" i="35" s="1"/>
  <c r="N46" i="35"/>
  <c r="O46" i="35" s="1"/>
  <c r="N45" i="35"/>
  <c r="O45" i="35" s="1"/>
  <c r="M44" i="35"/>
  <c r="L44" i="35"/>
  <c r="K44" i="35"/>
  <c r="J44" i="35"/>
  <c r="I44" i="35"/>
  <c r="H44" i="35"/>
  <c r="G44" i="35"/>
  <c r="F44" i="35"/>
  <c r="E44" i="35"/>
  <c r="D44" i="35"/>
  <c r="N43" i="35"/>
  <c r="O43" i="35" s="1"/>
  <c r="N42" i="35"/>
  <c r="O42" i="35" s="1"/>
  <c r="N41" i="35"/>
  <c r="O41" i="35" s="1"/>
  <c r="N40" i="35"/>
  <c r="O40" i="35" s="1"/>
  <c r="M39" i="35"/>
  <c r="L39" i="35"/>
  <c r="K39" i="35"/>
  <c r="J39" i="35"/>
  <c r="I39" i="35"/>
  <c r="H39" i="35"/>
  <c r="G39" i="35"/>
  <c r="F39" i="35"/>
  <c r="E39" i="35"/>
  <c r="D39" i="35"/>
  <c r="N38" i="35"/>
  <c r="O38" i="35" s="1"/>
  <c r="M37" i="35"/>
  <c r="M48" i="35" s="1"/>
  <c r="L37" i="35"/>
  <c r="K37" i="35"/>
  <c r="J37" i="35"/>
  <c r="J48" i="35" s="1"/>
  <c r="I37" i="35"/>
  <c r="H37" i="35"/>
  <c r="G37" i="35"/>
  <c r="F37" i="35"/>
  <c r="E37" i="35"/>
  <c r="D37" i="35"/>
  <c r="N36" i="35"/>
  <c r="O36" i="35" s="1"/>
  <c r="N35" i="35"/>
  <c r="O35" i="35" s="1"/>
  <c r="N34" i="35"/>
  <c r="O34" i="35" s="1"/>
  <c r="N33" i="35"/>
  <c r="O33" i="35" s="1"/>
  <c r="N32" i="35"/>
  <c r="O32" i="35" s="1"/>
  <c r="N31" i="35"/>
  <c r="O31" i="35" s="1"/>
  <c r="N30" i="35"/>
  <c r="O30" i="35" s="1"/>
  <c r="N29" i="35"/>
  <c r="O29" i="35" s="1"/>
  <c r="M28" i="35"/>
  <c r="L28" i="35"/>
  <c r="K28" i="35"/>
  <c r="J28" i="35"/>
  <c r="I28" i="35"/>
  <c r="H28" i="35"/>
  <c r="H48" i="35" s="1"/>
  <c r="G28" i="35"/>
  <c r="F28" i="35"/>
  <c r="E28" i="35"/>
  <c r="D28" i="35"/>
  <c r="N27" i="35"/>
  <c r="O27" i="35" s="1"/>
  <c r="N26" i="35"/>
  <c r="O26" i="35" s="1"/>
  <c r="N25" i="35"/>
  <c r="O25" i="35" s="1"/>
  <c r="N24" i="35"/>
  <c r="O24" i="35" s="1"/>
  <c r="N23" i="35"/>
  <c r="O23" i="35" s="1"/>
  <c r="N22" i="35"/>
  <c r="O22" i="35" s="1"/>
  <c r="N21" i="35"/>
  <c r="O21" i="35" s="1"/>
  <c r="N20" i="35"/>
  <c r="O20" i="35" s="1"/>
  <c r="N19" i="35"/>
  <c r="O19" i="35" s="1"/>
  <c r="N18" i="35"/>
  <c r="O18" i="35" s="1"/>
  <c r="N17" i="35"/>
  <c r="O17" i="35" s="1"/>
  <c r="M16" i="35"/>
  <c r="L16" i="35"/>
  <c r="K16" i="35"/>
  <c r="J16" i="35"/>
  <c r="I16" i="35"/>
  <c r="H16" i="35"/>
  <c r="G16" i="35"/>
  <c r="F16" i="35"/>
  <c r="E16" i="35"/>
  <c r="D16" i="35"/>
  <c r="N15" i="35"/>
  <c r="O15" i="35" s="1"/>
  <c r="N14" i="35"/>
  <c r="O14" i="35"/>
  <c r="M13" i="35"/>
  <c r="L13" i="35"/>
  <c r="K13" i="35"/>
  <c r="J13" i="35"/>
  <c r="I13" i="35"/>
  <c r="H13" i="35"/>
  <c r="G13" i="35"/>
  <c r="F13" i="35"/>
  <c r="E13" i="35"/>
  <c r="D13" i="35"/>
  <c r="D48" i="35" s="1"/>
  <c r="N12" i="35"/>
  <c r="O12" i="35" s="1"/>
  <c r="N11" i="35"/>
  <c r="O11" i="35" s="1"/>
  <c r="N10" i="35"/>
  <c r="O10" i="35" s="1"/>
  <c r="N9" i="35"/>
  <c r="O9" i="35" s="1"/>
  <c r="N8" i="35"/>
  <c r="O8" i="35"/>
  <c r="N7" i="35"/>
  <c r="O7" i="35"/>
  <c r="N6" i="35"/>
  <c r="O6" i="35"/>
  <c r="M5" i="35"/>
  <c r="L5" i="35"/>
  <c r="K5" i="35"/>
  <c r="J5" i="35"/>
  <c r="I5" i="35"/>
  <c r="I48" i="35" s="1"/>
  <c r="H5" i="35"/>
  <c r="G5" i="35"/>
  <c r="F5" i="35"/>
  <c r="E5" i="35"/>
  <c r="D5" i="35"/>
  <c r="N43" i="34"/>
  <c r="O43" i="34" s="1"/>
  <c r="N42" i="34"/>
  <c r="O42" i="34" s="1"/>
  <c r="N41" i="34"/>
  <c r="O41" i="34"/>
  <c r="M40" i="34"/>
  <c r="L40" i="34"/>
  <c r="K40" i="34"/>
  <c r="J40" i="34"/>
  <c r="I40" i="34"/>
  <c r="H40" i="34"/>
  <c r="G40" i="34"/>
  <c r="F40" i="34"/>
  <c r="E40" i="34"/>
  <c r="D40" i="34"/>
  <c r="N40" i="34" s="1"/>
  <c r="O40" i="34" s="1"/>
  <c r="N39" i="34"/>
  <c r="O39" i="34" s="1"/>
  <c r="N38" i="34"/>
  <c r="O38" i="34"/>
  <c r="N37" i="34"/>
  <c r="O37" i="34" s="1"/>
  <c r="M36" i="34"/>
  <c r="L36" i="34"/>
  <c r="K36" i="34"/>
  <c r="J36" i="34"/>
  <c r="I36" i="34"/>
  <c r="H36" i="34"/>
  <c r="G36" i="34"/>
  <c r="F36" i="34"/>
  <c r="E36" i="34"/>
  <c r="D36" i="34"/>
  <c r="N35" i="34"/>
  <c r="O35" i="34" s="1"/>
  <c r="M34" i="34"/>
  <c r="L34" i="34"/>
  <c r="K34" i="34"/>
  <c r="J34" i="34"/>
  <c r="I34" i="34"/>
  <c r="I44" i="34" s="1"/>
  <c r="H34" i="34"/>
  <c r="G34" i="34"/>
  <c r="F34" i="34"/>
  <c r="E34" i="34"/>
  <c r="D34" i="34"/>
  <c r="N33" i="34"/>
  <c r="O33" i="34" s="1"/>
  <c r="N32" i="34"/>
  <c r="O32" i="34" s="1"/>
  <c r="N31" i="34"/>
  <c r="O31" i="34" s="1"/>
  <c r="N30" i="34"/>
  <c r="O30" i="34" s="1"/>
  <c r="N29" i="34"/>
  <c r="O29" i="34"/>
  <c r="N28" i="34"/>
  <c r="O28" i="34" s="1"/>
  <c r="N27" i="34"/>
  <c r="O27" i="34" s="1"/>
  <c r="M26" i="34"/>
  <c r="L26" i="34"/>
  <c r="K26" i="34"/>
  <c r="J26" i="34"/>
  <c r="I26" i="34"/>
  <c r="H26" i="34"/>
  <c r="G26" i="34"/>
  <c r="F26" i="34"/>
  <c r="E26" i="34"/>
  <c r="D26" i="34"/>
  <c r="N25" i="34"/>
  <c r="O25" i="34" s="1"/>
  <c r="N24" i="34"/>
  <c r="O24" i="34" s="1"/>
  <c r="N23" i="34"/>
  <c r="O23" i="34" s="1"/>
  <c r="N22" i="34"/>
  <c r="O22" i="34"/>
  <c r="N21" i="34"/>
  <c r="O21" i="34" s="1"/>
  <c r="N20" i="34"/>
  <c r="O20" i="34" s="1"/>
  <c r="N19" i="34"/>
  <c r="O19" i="34" s="1"/>
  <c r="N18" i="34"/>
  <c r="O18" i="34" s="1"/>
  <c r="N17" i="34"/>
  <c r="O17" i="34" s="1"/>
  <c r="M16" i="34"/>
  <c r="L16" i="34"/>
  <c r="K16" i="34"/>
  <c r="J16" i="34"/>
  <c r="I16" i="34"/>
  <c r="H16" i="34"/>
  <c r="H44" i="34" s="1"/>
  <c r="G16" i="34"/>
  <c r="F16" i="34"/>
  <c r="E16" i="34"/>
  <c r="D16" i="34"/>
  <c r="N15" i="34"/>
  <c r="O15" i="34" s="1"/>
  <c r="N14" i="34"/>
  <c r="O14" i="34" s="1"/>
  <c r="M13" i="34"/>
  <c r="L13" i="34"/>
  <c r="K13" i="34"/>
  <c r="J13" i="34"/>
  <c r="I13" i="34"/>
  <c r="H13" i="34"/>
  <c r="G13" i="34"/>
  <c r="F13" i="34"/>
  <c r="E13" i="34"/>
  <c r="D13" i="34"/>
  <c r="N12" i="34"/>
  <c r="O12" i="34"/>
  <c r="N11" i="34"/>
  <c r="O11" i="34" s="1"/>
  <c r="N10" i="34"/>
  <c r="O10" i="34" s="1"/>
  <c r="N9" i="34"/>
  <c r="O9" i="34" s="1"/>
  <c r="N8" i="34"/>
  <c r="O8" i="34" s="1"/>
  <c r="N7" i="34"/>
  <c r="O7" i="34" s="1"/>
  <c r="N6" i="34"/>
  <c r="O6" i="34" s="1"/>
  <c r="M5" i="34"/>
  <c r="M44" i="34" s="1"/>
  <c r="L5" i="34"/>
  <c r="K5" i="34"/>
  <c r="K44" i="34" s="1"/>
  <c r="J5" i="34"/>
  <c r="I5" i="34"/>
  <c r="H5" i="34"/>
  <c r="G5" i="34"/>
  <c r="F5" i="34"/>
  <c r="E5" i="34"/>
  <c r="D5" i="34"/>
  <c r="N40" i="33"/>
  <c r="O40" i="33" s="1"/>
  <c r="N41" i="33"/>
  <c r="O41" i="33" s="1"/>
  <c r="N42" i="33"/>
  <c r="O42" i="33" s="1"/>
  <c r="N28" i="33"/>
  <c r="O28" i="33" s="1"/>
  <c r="N29" i="33"/>
  <c r="O29" i="33"/>
  <c r="N30" i="33"/>
  <c r="O30" i="33" s="1"/>
  <c r="N31" i="33"/>
  <c r="O31" i="33" s="1"/>
  <c r="N17" i="33"/>
  <c r="O17" i="33" s="1"/>
  <c r="N18" i="33"/>
  <c r="O18" i="33" s="1"/>
  <c r="N19" i="33"/>
  <c r="O19" i="33" s="1"/>
  <c r="N20" i="33"/>
  <c r="O20" i="33"/>
  <c r="N21" i="33"/>
  <c r="O21" i="33" s="1"/>
  <c r="N22" i="33"/>
  <c r="O22" i="33" s="1"/>
  <c r="N23" i="33"/>
  <c r="O23" i="33" s="1"/>
  <c r="N24" i="33"/>
  <c r="O24" i="33" s="1"/>
  <c r="N25" i="33"/>
  <c r="O25" i="33" s="1"/>
  <c r="N26" i="33"/>
  <c r="O26" i="33"/>
  <c r="E27" i="33"/>
  <c r="F27" i="33"/>
  <c r="G27" i="33"/>
  <c r="H27" i="33"/>
  <c r="I27" i="33"/>
  <c r="J27" i="33"/>
  <c r="K27" i="33"/>
  <c r="L27" i="33"/>
  <c r="M27" i="33"/>
  <c r="D27" i="33"/>
  <c r="E16" i="33"/>
  <c r="F16" i="33"/>
  <c r="G16" i="33"/>
  <c r="H16" i="33"/>
  <c r="I16" i="33"/>
  <c r="J16" i="33"/>
  <c r="K16" i="33"/>
  <c r="L16" i="33"/>
  <c r="M16" i="33"/>
  <c r="D16" i="33"/>
  <c r="E13" i="33"/>
  <c r="F13" i="33"/>
  <c r="G13" i="33"/>
  <c r="H13" i="33"/>
  <c r="I13" i="33"/>
  <c r="J13" i="33"/>
  <c r="K13" i="33"/>
  <c r="L13" i="33"/>
  <c r="M13" i="33"/>
  <c r="D13" i="33"/>
  <c r="N13" i="33" s="1"/>
  <c r="O13" i="33" s="1"/>
  <c r="E5" i="33"/>
  <c r="F5" i="33"/>
  <c r="F43" i="33" s="1"/>
  <c r="G5" i="33"/>
  <c r="H5" i="33"/>
  <c r="I5" i="33"/>
  <c r="J5" i="33"/>
  <c r="J43" i="33" s="1"/>
  <c r="K5" i="33"/>
  <c r="L5" i="33"/>
  <c r="M5" i="33"/>
  <c r="D5" i="33"/>
  <c r="N5" i="33" s="1"/>
  <c r="O5" i="33" s="1"/>
  <c r="E39" i="33"/>
  <c r="F39" i="33"/>
  <c r="G39" i="33"/>
  <c r="H39" i="33"/>
  <c r="I39" i="33"/>
  <c r="J39" i="33"/>
  <c r="K39" i="33"/>
  <c r="L39" i="33"/>
  <c r="M39" i="33"/>
  <c r="D39" i="33"/>
  <c r="N37" i="33"/>
  <c r="N38" i="33"/>
  <c r="O38" i="33" s="1"/>
  <c r="N36" i="33"/>
  <c r="O36" i="33" s="1"/>
  <c r="E35" i="33"/>
  <c r="F35" i="33"/>
  <c r="G35" i="33"/>
  <c r="H35" i="33"/>
  <c r="I35" i="33"/>
  <c r="J35" i="33"/>
  <c r="K35" i="33"/>
  <c r="L35" i="33"/>
  <c r="M35" i="33"/>
  <c r="D35" i="33"/>
  <c r="E33" i="33"/>
  <c r="F33" i="33"/>
  <c r="G33" i="33"/>
  <c r="H33" i="33"/>
  <c r="I33" i="33"/>
  <c r="J33" i="33"/>
  <c r="K33" i="33"/>
  <c r="L33" i="33"/>
  <c r="M33" i="33"/>
  <c r="D33" i="33"/>
  <c r="N34" i="33"/>
  <c r="O34" i="33" s="1"/>
  <c r="N32" i="33"/>
  <c r="O32" i="33"/>
  <c r="O37" i="33"/>
  <c r="N14" i="33"/>
  <c r="O14" i="33"/>
  <c r="N15" i="33"/>
  <c r="O15" i="33" s="1"/>
  <c r="N7" i="33"/>
  <c r="O7" i="33" s="1"/>
  <c r="N8" i="33"/>
  <c r="O8" i="33"/>
  <c r="N9" i="33"/>
  <c r="O9" i="33" s="1"/>
  <c r="N10" i="33"/>
  <c r="O10" i="33" s="1"/>
  <c r="N11" i="33"/>
  <c r="O11" i="33" s="1"/>
  <c r="N12" i="33"/>
  <c r="O12" i="33" s="1"/>
  <c r="N6" i="33"/>
  <c r="O6" i="33" s="1"/>
  <c r="J45" i="36"/>
  <c r="K40" i="37"/>
  <c r="G43" i="33"/>
  <c r="D48" i="38"/>
  <c r="F46" i="39"/>
  <c r="J46" i="39"/>
  <c r="M46" i="39"/>
  <c r="E46" i="39"/>
  <c r="L48" i="35"/>
  <c r="G48" i="38"/>
  <c r="N39" i="33"/>
  <c r="O39" i="33" s="1"/>
  <c r="L40" i="37"/>
  <c r="N13" i="37"/>
  <c r="O13" i="37" s="1"/>
  <c r="L43" i="33"/>
  <c r="H43" i="33"/>
  <c r="K44" i="40"/>
  <c r="M44" i="40"/>
  <c r="I44" i="40"/>
  <c r="E44" i="40"/>
  <c r="N25" i="40"/>
  <c r="O25" i="40" s="1"/>
  <c r="J47" i="41"/>
  <c r="M47" i="41"/>
  <c r="K47" i="41"/>
  <c r="H47" i="41"/>
  <c r="I47" i="41"/>
  <c r="E47" i="41"/>
  <c r="G47" i="41"/>
  <c r="M45" i="42"/>
  <c r="L45" i="42"/>
  <c r="K45" i="42"/>
  <c r="F45" i="42"/>
  <c r="G45" i="42"/>
  <c r="E45" i="42"/>
  <c r="N26" i="42"/>
  <c r="O26" i="42" s="1"/>
  <c r="K44" i="43"/>
  <c r="G44" i="43"/>
  <c r="J44" i="43"/>
  <c r="M44" i="43"/>
  <c r="N42" i="43"/>
  <c r="O42" i="43" s="1"/>
  <c r="N16" i="43"/>
  <c r="O16" i="43"/>
  <c r="F44" i="43"/>
  <c r="I44" i="43"/>
  <c r="E44" i="43"/>
  <c r="N25" i="43"/>
  <c r="O25" i="43" s="1"/>
  <c r="M46" i="44"/>
  <c r="K46" i="44"/>
  <c r="N5" i="44"/>
  <c r="O5" i="44" s="1"/>
  <c r="H46" i="44"/>
  <c r="E46" i="44"/>
  <c r="I46" i="44"/>
  <c r="N37" i="44"/>
  <c r="O37" i="44" s="1"/>
  <c r="D46" i="44"/>
  <c r="L49" i="45"/>
  <c r="M49" i="45"/>
  <c r="N13" i="45"/>
  <c r="O13" i="45" s="1"/>
  <c r="K49" i="45"/>
  <c r="G49" i="45"/>
  <c r="E49" i="45"/>
  <c r="I49" i="45"/>
  <c r="H47" i="46"/>
  <c r="I47" i="46"/>
  <c r="L47" i="46"/>
  <c r="M47" i="46"/>
  <c r="N47" i="46"/>
  <c r="J47" i="46"/>
  <c r="O46" i="48" l="1"/>
  <c r="P46" i="48" s="1"/>
  <c r="O49" i="49"/>
  <c r="P49" i="49" s="1"/>
  <c r="N27" i="33"/>
  <c r="O27" i="33" s="1"/>
  <c r="N35" i="40"/>
  <c r="O35" i="40" s="1"/>
  <c r="N16" i="35"/>
  <c r="O16" i="35" s="1"/>
  <c r="N37" i="35"/>
  <c r="O37" i="35" s="1"/>
  <c r="N16" i="37"/>
  <c r="O16" i="37" s="1"/>
  <c r="O26" i="46"/>
  <c r="P26" i="46" s="1"/>
  <c r="D44" i="34"/>
  <c r="N16" i="34"/>
  <c r="O16" i="34" s="1"/>
  <c r="N13" i="40"/>
  <c r="O13" i="40" s="1"/>
  <c r="N13" i="42"/>
  <c r="O13" i="42" s="1"/>
  <c r="N5" i="35"/>
  <c r="O5" i="35" s="1"/>
  <c r="G48" i="35"/>
  <c r="N16" i="38"/>
  <c r="O16" i="38" s="1"/>
  <c r="N36" i="41"/>
  <c r="O36" i="41" s="1"/>
  <c r="H44" i="43"/>
  <c r="N35" i="33"/>
  <c r="O35" i="33" s="1"/>
  <c r="N26" i="34"/>
  <c r="O26" i="34" s="1"/>
  <c r="I45" i="36"/>
  <c r="N34" i="37"/>
  <c r="O34" i="37" s="1"/>
  <c r="N26" i="39"/>
  <c r="O26" i="39" s="1"/>
  <c r="N5" i="40"/>
  <c r="O5" i="40" s="1"/>
  <c r="H45" i="42"/>
  <c r="N41" i="45"/>
  <c r="O41" i="45" s="1"/>
  <c r="F49" i="45"/>
  <c r="N29" i="38"/>
  <c r="O29" i="38" s="1"/>
  <c r="L44" i="43"/>
  <c r="N46" i="45"/>
  <c r="O46" i="45" s="1"/>
  <c r="N16" i="33"/>
  <c r="O16" i="33" s="1"/>
  <c r="M45" i="36"/>
  <c r="N26" i="36"/>
  <c r="O26" i="36" s="1"/>
  <c r="N25" i="37"/>
  <c r="O25" i="37" s="1"/>
  <c r="N13" i="39"/>
  <c r="O13" i="39" s="1"/>
  <c r="N16" i="39"/>
  <c r="O16" i="39" s="1"/>
  <c r="N25" i="41"/>
  <c r="O25" i="41" s="1"/>
  <c r="D44" i="43"/>
  <c r="N44" i="43" s="1"/>
  <c r="O44" i="43" s="1"/>
  <c r="K43" i="33"/>
  <c r="K48" i="35"/>
  <c r="N16" i="36"/>
  <c r="O16" i="36" s="1"/>
  <c r="E48" i="38"/>
  <c r="N5" i="41"/>
  <c r="O5" i="41" s="1"/>
  <c r="N38" i="42"/>
  <c r="O38" i="42" s="1"/>
  <c r="D47" i="46"/>
  <c r="O38" i="46"/>
  <c r="P38" i="46" s="1"/>
  <c r="N5" i="36"/>
  <c r="O5" i="36" s="1"/>
  <c r="E44" i="34"/>
  <c r="F40" i="37"/>
  <c r="N13" i="38"/>
  <c r="O13" i="38" s="1"/>
  <c r="N37" i="40"/>
  <c r="O37" i="40" s="1"/>
  <c r="D45" i="36"/>
  <c r="G44" i="34"/>
  <c r="N44" i="38"/>
  <c r="O44" i="38" s="1"/>
  <c r="O44" i="46"/>
  <c r="P44" i="46" s="1"/>
  <c r="N36" i="34"/>
  <c r="O36" i="34" s="1"/>
  <c r="N39" i="35"/>
  <c r="O39" i="35" s="1"/>
  <c r="N44" i="35"/>
  <c r="O44" i="35" s="1"/>
  <c r="D44" i="40"/>
  <c r="N16" i="42"/>
  <c r="O16" i="42" s="1"/>
  <c r="N33" i="33"/>
  <c r="O33" i="33" s="1"/>
  <c r="I40" i="37"/>
  <c r="I48" i="38"/>
  <c r="K46" i="39"/>
  <c r="N37" i="39"/>
  <c r="O37" i="39" s="1"/>
  <c r="N39" i="45"/>
  <c r="O39" i="45" s="1"/>
  <c r="J44" i="34"/>
  <c r="J40" i="37"/>
  <c r="N36" i="37"/>
  <c r="O36" i="37" s="1"/>
  <c r="J48" i="38"/>
  <c r="N43" i="39"/>
  <c r="O43" i="39" s="1"/>
  <c r="N38" i="41"/>
  <c r="O38" i="41" s="1"/>
  <c r="N37" i="43"/>
  <c r="O37" i="43" s="1"/>
  <c r="F46" i="44"/>
  <c r="N5" i="39"/>
  <c r="O5" i="39" s="1"/>
  <c r="E43" i="33"/>
  <c r="N5" i="38"/>
  <c r="O5" i="38" s="1"/>
  <c r="H48" i="38"/>
  <c r="N43" i="41"/>
  <c r="O43" i="41" s="1"/>
  <c r="N29" i="45"/>
  <c r="O29" i="45" s="1"/>
  <c r="N25" i="44"/>
  <c r="O25" i="44" s="1"/>
  <c r="N5" i="45"/>
  <c r="O5" i="45" s="1"/>
  <c r="N42" i="36"/>
  <c r="O42" i="36" s="1"/>
  <c r="N40" i="38"/>
  <c r="O40" i="38" s="1"/>
  <c r="L45" i="36"/>
  <c r="N37" i="36"/>
  <c r="O37" i="36" s="1"/>
  <c r="M40" i="37"/>
  <c r="M48" i="38"/>
  <c r="N43" i="42"/>
  <c r="O43" i="42" s="1"/>
  <c r="L44" i="34"/>
  <c r="I43" i="33"/>
  <c r="N13" i="36"/>
  <c r="O13" i="36" s="1"/>
  <c r="N42" i="40"/>
  <c r="O42" i="40" s="1"/>
  <c r="N36" i="42"/>
  <c r="O36" i="42" s="1"/>
  <c r="N16" i="44"/>
  <c r="O16" i="44" s="1"/>
  <c r="O5" i="46"/>
  <c r="P5" i="46" s="1"/>
  <c r="O36" i="46"/>
  <c r="P36" i="46" s="1"/>
  <c r="L47" i="41"/>
  <c r="F44" i="34"/>
  <c r="N44" i="34" s="1"/>
  <c r="O44" i="34" s="1"/>
  <c r="K48" i="38"/>
  <c r="N48" i="38" s="1"/>
  <c r="O48" i="38" s="1"/>
  <c r="H46" i="39"/>
  <c r="D43" i="33"/>
  <c r="N34" i="34"/>
  <c r="O34" i="34" s="1"/>
  <c r="F47" i="46"/>
  <c r="O13" i="46"/>
  <c r="P13" i="46" s="1"/>
  <c r="N5" i="42"/>
  <c r="O5" i="42" s="1"/>
  <c r="N13" i="34"/>
  <c r="O13" i="34" s="1"/>
  <c r="K47" i="46"/>
  <c r="H49" i="45"/>
  <c r="N16" i="45"/>
  <c r="O16" i="45" s="1"/>
  <c r="D45" i="42"/>
  <c r="D47" i="41"/>
  <c r="N47" i="41" s="1"/>
  <c r="O47" i="41" s="1"/>
  <c r="J44" i="40"/>
  <c r="E48" i="35"/>
  <c r="N13" i="35"/>
  <c r="O13" i="35" s="1"/>
  <c r="N35" i="44"/>
  <c r="O35" i="44" s="1"/>
  <c r="N5" i="43"/>
  <c r="O5" i="43" s="1"/>
  <c r="H40" i="37"/>
  <c r="M43" i="33"/>
  <c r="G46" i="39"/>
  <c r="N46" i="39" s="1"/>
  <c r="O46" i="39" s="1"/>
  <c r="O16" i="46"/>
  <c r="P16" i="46" s="1"/>
  <c r="J49" i="45"/>
  <c r="J46" i="44"/>
  <c r="F44" i="40"/>
  <c r="F48" i="35"/>
  <c r="N28" i="35"/>
  <c r="O28" i="35" s="1"/>
  <c r="E47" i="46"/>
  <c r="O47" i="46" s="1"/>
  <c r="P47" i="46" s="1"/>
  <c r="N35" i="43"/>
  <c r="O35" i="43" s="1"/>
  <c r="E40" i="37"/>
  <c r="N5" i="34"/>
  <c r="O5" i="34" s="1"/>
  <c r="E45" i="36"/>
  <c r="L46" i="44"/>
  <c r="F47" i="41"/>
  <c r="N16" i="40"/>
  <c r="O16" i="40" s="1"/>
  <c r="D49" i="45"/>
  <c r="J45" i="42"/>
  <c r="F45" i="36"/>
  <c r="N40" i="37" l="1"/>
  <c r="O40" i="37" s="1"/>
  <c r="N49" i="45"/>
  <c r="O49" i="45" s="1"/>
  <c r="N48" i="35"/>
  <c r="O48" i="35" s="1"/>
  <c r="N44" i="40"/>
  <c r="O44" i="40" s="1"/>
  <c r="N46" i="44"/>
  <c r="O46" i="44" s="1"/>
  <c r="N45" i="42"/>
  <c r="O45" i="42" s="1"/>
  <c r="N45" i="36"/>
  <c r="O45" i="36" s="1"/>
  <c r="N43" i="33"/>
  <c r="O43" i="33" s="1"/>
</calcChain>
</file>

<file path=xl/sharedStrings.xml><?xml version="1.0" encoding="utf-8"?>
<sst xmlns="http://schemas.openxmlformats.org/spreadsheetml/2006/main" count="990" uniqueCount="136">
  <si>
    <t>Other Charges for Services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</si>
  <si>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</si>
  <si>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</si>
  <si>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</si>
  <si>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</si>
  <si>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</si>
  <si>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</si>
  <si>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</si>
  <si>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</si>
  <si>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</si>
  <si>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</si>
  <si>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County Ninth-Cent Voted Fuel Tax</t>
  </si>
  <si>
    <t>Discretionary Sales Surtaxes</t>
  </si>
  <si>
    <t>Utility Service Tax - Electricity</t>
  </si>
  <si>
    <t>Utility Service Tax - Propane</t>
  </si>
  <si>
    <t>Communications Services Taxes</t>
  </si>
  <si>
    <t>Permits, Fees, and Special Assessments</t>
  </si>
  <si>
    <t>Franchise Fee - Electricity</t>
  </si>
  <si>
    <t>Other Permits, Fees, and Special Assessments</t>
  </si>
  <si>
    <t>Intergovernmental Revenue</t>
  </si>
  <si>
    <t>Federal Grant - Physical Environment - Sewer / Wastewater</t>
  </si>
  <si>
    <t>State Grant - Culture / Recreation</t>
  </si>
  <si>
    <t>State Grant - Other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</si>
  <si>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</si>
  <si>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</si>
  <si>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</si>
  <si>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</si>
  <si>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Transportation - Other Transportation</t>
  </si>
  <si>
    <t>Grants from Other Local Units - Public Safety</t>
  </si>
  <si>
    <t>Grants from Other Local Units - Culture / Recreation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</si>
  <si>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</si>
  <si>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</si>
  <si>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</si>
  <si>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</si>
  <si>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</si>
  <si>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</si>
  <si>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</si>
  <si>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Physical Environment - Water Utility</t>
  </si>
  <si>
    <t>Physical Environment - Garbage / Solid Waste</t>
  </si>
  <si>
    <t>Physical Environment - Sewer / Wastewater Utility</t>
  </si>
  <si>
    <t>Physical Environment - Other Physical Environment Charges</t>
  </si>
  <si>
    <t>Total - All Account Codes</t>
  </si>
  <si>
    <t>Local Fiscal Year Ended September 30, 2009</t>
  </si>
  <si>
    <t>Court-Ordered Judgments and Fines - As Decided by County Court Civil</t>
  </si>
  <si>
    <t>Interest and Other Earnings - Interest</t>
  </si>
  <si>
    <t>Rents and Royalties</t>
  </si>
  <si>
    <t>Other Miscellaneous Revenues - Other</t>
  </si>
  <si>
    <t>Proprietary Non-Operating Sources - Capital Contributions from Federal Government</t>
  </si>
  <si>
    <t>Proprietary Non-Operating Sources - Capital Contributions from State Government</t>
  </si>
  <si>
    <t>Proprietary Non-Operating Sources - Capital Contributions from Other Public Source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</si>
  <si>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</si>
  <si>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</si>
  <si>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</si>
  <si>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</si>
  <si>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</si>
  <si>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</si>
  <si>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</si>
  <si>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Sneads Revenues Reported by Account Code and Fund Type</t>
  </si>
  <si>
    <t>Local Fiscal Year Ended September 30, 2010</t>
  </si>
  <si>
    <t>State Grant - Physical Environment - Sewer / Wastewater</t>
  </si>
  <si>
    <t>Public Safety - Fire Protection</t>
  </si>
  <si>
    <t>Human Services - Animal Control and Shelter Fees</t>
  </si>
  <si>
    <t>Culture / Recreation - Parks and Recreation</t>
  </si>
  <si>
    <t>Non-Operating - Inter-Fund Group Transfers In</t>
  </si>
  <si>
    <t>Proceeds - Debt Proceeds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</si>
  <si>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</si>
  <si>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</si>
  <si>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</si>
  <si>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State Grant - Public Safety</t>
  </si>
  <si>
    <t>State Grant - Transportation - Other Transportation</t>
  </si>
  <si>
    <t>Transportation (User Fees) - Other Transportation Charges</t>
  </si>
  <si>
    <t>Sale of Surplus Materials and Scrap</t>
  </si>
  <si>
    <t>2011 Municipal Population:</t>
  </si>
  <si>
    <t>Local Fiscal Year Ended September 30, 2012</t>
  </si>
  <si>
    <t>2012 Municipal Population:</t>
  </si>
  <si>
    <t>Local Fiscal Year Ended September 30, 2013</t>
  </si>
  <si>
    <t>First Local Option Fuel Tax (1 to 6 Cents)</t>
  </si>
  <si>
    <t>Communications Services Taxes (Chapter 202, F.S.)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</si>
  <si>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</si>
  <si>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</si>
  <si>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</si>
  <si>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</si>
  <si>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Transportation - Other Transportation Charges</t>
  </si>
  <si>
    <t>2013 Municipal Population:</t>
  </si>
  <si>
    <t>Local Fiscal Year Ended September 30, 2008</t>
  </si>
  <si>
    <t>Permits and Franchise Fees</t>
  </si>
  <si>
    <t>Other Permits and Fees</t>
  </si>
  <si>
    <t>Federal Grant - Physical Environment - Water Supply System</t>
  </si>
  <si>
    <t>State Grant - Physical Environment - Water Supply System</t>
  </si>
  <si>
    <t>2008 Municipal Population:</t>
  </si>
  <si>
    <t>Local Fiscal Year Ended September 30, 2014</t>
  </si>
  <si>
    <t>Grants from Other Local Units - Transportation</t>
  </si>
  <si>
    <t>Sales - Disposition of Fixed Assets</t>
  </si>
  <si>
    <t>Contributions and Donations from Private Sources</t>
  </si>
  <si>
    <t>2014 Municipal Population:</t>
  </si>
  <si>
    <t>Local Fiscal Year Ended September 30, 2015</t>
  </si>
  <si>
    <t>Culture / Recreation - Special Events</t>
  </si>
  <si>
    <t>2015 Municipal Population:</t>
  </si>
  <si>
    <t>Local Fiscal Year Ended September 30, 2016</t>
  </si>
  <si>
    <t>Proprietary Non-Operating - Capital Contributions from Other Public Source</t>
  </si>
  <si>
    <t>2016 Municipal Population:</t>
  </si>
  <si>
    <t>Local Fiscal Year Ended September 30, 2017</t>
  </si>
  <si>
    <t>State Grant - General Government</t>
  </si>
  <si>
    <t>Physical Environment - Water / Sewer Combination Utility</t>
  </si>
  <si>
    <t>2017 Municipal Population:</t>
  </si>
  <si>
    <t>Local Fiscal Year Ended September 30, 2018</t>
  </si>
  <si>
    <t>2018 Municipal Population:</t>
  </si>
  <si>
    <t>Local Fiscal Year Ended September 30, 2019</t>
  </si>
  <si>
    <t>Court-Ordered Judgments and Fines - As Decided by Circuit Court Criminal</t>
  </si>
  <si>
    <t>Proceeds of General Capital Asset Dispositions - Compensation for Loss</t>
  </si>
  <si>
    <t>Proprietary Non-Operating - Other Non-Operating Sources</t>
  </si>
  <si>
    <t>2019 Municipal Population:</t>
  </si>
  <si>
    <t>Local Fiscal Year Ended September 30, 2020</t>
  </si>
  <si>
    <t>Federal Grant - Public Safety</t>
  </si>
  <si>
    <t>Federal Grant - Economic Environment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</si>
  <si>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</si>
  <si>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</si>
  <si>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</si>
  <si>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</si>
  <si>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</si>
  <si>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</si>
  <si>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</si>
  <si>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State Communications Services Taxes</t>
  </si>
  <si>
    <t>Other General Taxes</t>
  </si>
  <si>
    <t>Other Fees and Special Assessments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</si>
  <si>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</si>
  <si>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</si>
  <si>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</si>
  <si>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State Shared Revenues - Transportation - Fuel Tax Refunds and Credits</t>
  </si>
  <si>
    <t>Other Charges for Services (Not Court-Related)</t>
  </si>
  <si>
    <t>2021 Municipal Population:</t>
  </si>
  <si>
    <t>Local Fiscal Year Ended September 30, 2022</t>
  </si>
  <si>
    <t>Federal Grant - American Rescue Plan Act Funds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</si>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</sst>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A1086-CC0C-41E3-BC5D-DD397C99582E}">
  <sheetPr>
    <pageSetUpPr fitToPage="1"/>
  </sheetPr>
  <dimension ref="A1:ED53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57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134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50</v>
      </c>
      <c r="B3" s="108"/>
      <c r="C3" s="109"/>
      <c r="D3" s="113" t="s">
        <v>30</v>
      </c>
      <c r="E3" s="114"/>
      <c r="F3" s="114"/>
      <c r="G3" s="114"/>
      <c r="H3" s="115"/>
      <c r="I3" s="113" t="s">
        <v>31</v>
      </c>
      <c r="J3" s="115"/>
      <c r="K3" s="113" t="s">
        <v>33</v>
      </c>
      <c r="L3" s="114"/>
      <c r="M3" s="115"/>
      <c r="N3" s="49"/>
      <c r="O3" s="50"/>
      <c r="P3" s="116" t="s">
        <v>117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51</v>
      </c>
      <c r="F4" s="52" t="s">
        <v>52</v>
      </c>
      <c r="G4" s="52" t="s">
        <v>53</v>
      </c>
      <c r="H4" s="52" t="s">
        <v>5</v>
      </c>
      <c r="I4" s="52" t="s">
        <v>6</v>
      </c>
      <c r="J4" s="53" t="s">
        <v>54</v>
      </c>
      <c r="K4" s="53" t="s">
        <v>7</v>
      </c>
      <c r="L4" s="53" t="s">
        <v>8</v>
      </c>
      <c r="M4" s="53" t="s">
        <v>118</v>
      </c>
      <c r="N4" s="53" t="s">
        <v>9</v>
      </c>
      <c r="O4" s="53" t="s">
        <v>119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120</v>
      </c>
      <c r="B5" s="57"/>
      <c r="C5" s="57"/>
      <c r="D5" s="58">
        <f t="shared" ref="D5:N5" si="0">SUM(D6:D12)</f>
        <v>604378</v>
      </c>
      <c r="E5" s="58">
        <f t="shared" si="0"/>
        <v>110913</v>
      </c>
      <c r="F5" s="58">
        <f t="shared" si="0"/>
        <v>0</v>
      </c>
      <c r="G5" s="58">
        <f t="shared" si="0"/>
        <v>0</v>
      </c>
      <c r="H5" s="58">
        <f t="shared" si="0"/>
        <v>0</v>
      </c>
      <c r="I5" s="58">
        <f t="shared" si="0"/>
        <v>0</v>
      </c>
      <c r="J5" s="58">
        <f t="shared" si="0"/>
        <v>0</v>
      </c>
      <c r="K5" s="58">
        <f t="shared" si="0"/>
        <v>0</v>
      </c>
      <c r="L5" s="58">
        <f t="shared" si="0"/>
        <v>0</v>
      </c>
      <c r="M5" s="58">
        <f t="shared" si="0"/>
        <v>0</v>
      </c>
      <c r="N5" s="58">
        <f t="shared" si="0"/>
        <v>0</v>
      </c>
      <c r="O5" s="59">
        <f>SUM(D5:N5)</f>
        <v>715291</v>
      </c>
      <c r="P5" s="60">
        <f t="shared" ref="P5:P49" si="1">(O5/P$51)</f>
        <v>424.00177830468289</v>
      </c>
      <c r="Q5" s="61"/>
    </row>
    <row r="6" spans="1:134">
      <c r="A6" s="63"/>
      <c r="B6" s="64">
        <v>311</v>
      </c>
      <c r="C6" s="65" t="s">
        <v>2</v>
      </c>
      <c r="D6" s="66">
        <v>99586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99586</v>
      </c>
      <c r="P6" s="67">
        <f t="shared" si="1"/>
        <v>59.031416716064022</v>
      </c>
      <c r="Q6" s="68"/>
    </row>
    <row r="7" spans="1:134">
      <c r="A7" s="63"/>
      <c r="B7" s="64">
        <v>312.3</v>
      </c>
      <c r="C7" s="65" t="s">
        <v>11</v>
      </c>
      <c r="D7" s="66">
        <v>0</v>
      </c>
      <c r="E7" s="66">
        <v>16813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1" si="2">SUM(D7:N7)</f>
        <v>16813</v>
      </c>
      <c r="P7" s="67">
        <f t="shared" si="1"/>
        <v>9.9662122110254892</v>
      </c>
      <c r="Q7" s="68"/>
    </row>
    <row r="8" spans="1:134">
      <c r="A8" s="63"/>
      <c r="B8" s="64">
        <v>312.41000000000003</v>
      </c>
      <c r="C8" s="65" t="s">
        <v>121</v>
      </c>
      <c r="D8" s="66">
        <v>0</v>
      </c>
      <c r="E8" s="66">
        <v>94100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2"/>
        <v>94100</v>
      </c>
      <c r="P8" s="67">
        <f t="shared" si="1"/>
        <v>55.779490219324245</v>
      </c>
      <c r="Q8" s="68"/>
    </row>
    <row r="9" spans="1:134">
      <c r="A9" s="63"/>
      <c r="B9" s="64">
        <v>314.10000000000002</v>
      </c>
      <c r="C9" s="65" t="s">
        <v>13</v>
      </c>
      <c r="D9" s="66">
        <v>200693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2"/>
        <v>200693</v>
      </c>
      <c r="P9" s="67">
        <f t="shared" si="1"/>
        <v>118.96443390634262</v>
      </c>
      <c r="Q9" s="68"/>
    </row>
    <row r="10" spans="1:134">
      <c r="A10" s="63"/>
      <c r="B10" s="64">
        <v>314.8</v>
      </c>
      <c r="C10" s="65" t="s">
        <v>14</v>
      </c>
      <c r="D10" s="66">
        <v>4440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2"/>
        <v>4440</v>
      </c>
      <c r="P10" s="67">
        <f t="shared" si="1"/>
        <v>2.6318909306461173</v>
      </c>
      <c r="Q10" s="68"/>
    </row>
    <row r="11" spans="1:134">
      <c r="A11" s="63"/>
      <c r="B11" s="64">
        <v>315.10000000000002</v>
      </c>
      <c r="C11" s="65" t="s">
        <v>122</v>
      </c>
      <c r="D11" s="66">
        <v>51975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2"/>
        <v>51975</v>
      </c>
      <c r="P11" s="67">
        <f t="shared" si="1"/>
        <v>30.809128630705395</v>
      </c>
      <c r="Q11" s="68"/>
    </row>
    <row r="12" spans="1:134">
      <c r="A12" s="63"/>
      <c r="B12" s="64">
        <v>319.89999999999998</v>
      </c>
      <c r="C12" s="65" t="s">
        <v>123</v>
      </c>
      <c r="D12" s="66">
        <v>247684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>SUM(D12:N12)</f>
        <v>247684</v>
      </c>
      <c r="P12" s="67">
        <f t="shared" si="1"/>
        <v>146.81920569057499</v>
      </c>
      <c r="Q12" s="68"/>
    </row>
    <row r="13" spans="1:134" ht="15.75">
      <c r="A13" s="69" t="s">
        <v>16</v>
      </c>
      <c r="B13" s="70"/>
      <c r="C13" s="71"/>
      <c r="D13" s="72">
        <f t="shared" ref="D13:N13" si="3">SUM(D14:D15)</f>
        <v>118381</v>
      </c>
      <c r="E13" s="72">
        <f t="shared" si="3"/>
        <v>0</v>
      </c>
      <c r="F13" s="72">
        <f t="shared" si="3"/>
        <v>0</v>
      </c>
      <c r="G13" s="72">
        <f t="shared" si="3"/>
        <v>0</v>
      </c>
      <c r="H13" s="72">
        <f t="shared" si="3"/>
        <v>0</v>
      </c>
      <c r="I13" s="72">
        <f t="shared" si="3"/>
        <v>0</v>
      </c>
      <c r="J13" s="72">
        <f t="shared" si="3"/>
        <v>0</v>
      </c>
      <c r="K13" s="72">
        <f t="shared" si="3"/>
        <v>0</v>
      </c>
      <c r="L13" s="72">
        <f t="shared" si="3"/>
        <v>0</v>
      </c>
      <c r="M13" s="72">
        <f t="shared" si="3"/>
        <v>0</v>
      </c>
      <c r="N13" s="72">
        <f t="shared" si="3"/>
        <v>0</v>
      </c>
      <c r="O13" s="73">
        <f>SUM(D13:N13)</f>
        <v>118381</v>
      </c>
      <c r="P13" s="74">
        <f t="shared" si="1"/>
        <v>70.172495554238296</v>
      </c>
      <c r="Q13" s="75"/>
    </row>
    <row r="14" spans="1:134">
      <c r="A14" s="63"/>
      <c r="B14" s="64">
        <v>323.10000000000002</v>
      </c>
      <c r="C14" s="65" t="s">
        <v>17</v>
      </c>
      <c r="D14" s="66">
        <v>111651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ref="O14:O15" si="4">SUM(D14:N14)</f>
        <v>111651</v>
      </c>
      <c r="P14" s="67">
        <f t="shared" si="1"/>
        <v>66.183165382335503</v>
      </c>
      <c r="Q14" s="68"/>
    </row>
    <row r="15" spans="1:134">
      <c r="A15" s="63"/>
      <c r="B15" s="64">
        <v>329.5</v>
      </c>
      <c r="C15" s="65" t="s">
        <v>124</v>
      </c>
      <c r="D15" s="66">
        <v>6730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4"/>
        <v>6730</v>
      </c>
      <c r="P15" s="67">
        <f t="shared" si="1"/>
        <v>3.989330171902786</v>
      </c>
      <c r="Q15" s="68"/>
    </row>
    <row r="16" spans="1:134" ht="15.75">
      <c r="A16" s="69" t="s">
        <v>125</v>
      </c>
      <c r="B16" s="70"/>
      <c r="C16" s="71"/>
      <c r="D16" s="72">
        <f t="shared" ref="D16:N16" si="5">SUM(D17:D28)</f>
        <v>710337</v>
      </c>
      <c r="E16" s="72">
        <f t="shared" si="5"/>
        <v>5097</v>
      </c>
      <c r="F16" s="72">
        <f t="shared" si="5"/>
        <v>0</v>
      </c>
      <c r="G16" s="72">
        <f t="shared" si="5"/>
        <v>20000</v>
      </c>
      <c r="H16" s="72">
        <f t="shared" si="5"/>
        <v>0</v>
      </c>
      <c r="I16" s="72">
        <f t="shared" si="5"/>
        <v>240000</v>
      </c>
      <c r="J16" s="72">
        <f t="shared" si="5"/>
        <v>0</v>
      </c>
      <c r="K16" s="72">
        <f t="shared" si="5"/>
        <v>0</v>
      </c>
      <c r="L16" s="72">
        <f t="shared" si="5"/>
        <v>0</v>
      </c>
      <c r="M16" s="72">
        <f t="shared" si="5"/>
        <v>0</v>
      </c>
      <c r="N16" s="72">
        <f t="shared" si="5"/>
        <v>0</v>
      </c>
      <c r="O16" s="73">
        <f>SUM(D16:N16)</f>
        <v>975434</v>
      </c>
      <c r="P16" s="74">
        <f t="shared" si="1"/>
        <v>578.20628334321282</v>
      </c>
      <c r="Q16" s="75"/>
    </row>
    <row r="17" spans="1:17">
      <c r="A17" s="63"/>
      <c r="B17" s="64">
        <v>331.2</v>
      </c>
      <c r="C17" s="65" t="s">
        <v>113</v>
      </c>
      <c r="D17" s="66">
        <v>77666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>SUM(D17:N17)</f>
        <v>77666</v>
      </c>
      <c r="P17" s="67">
        <f t="shared" si="1"/>
        <v>46.037937166567872</v>
      </c>
      <c r="Q17" s="68"/>
    </row>
    <row r="18" spans="1:17">
      <c r="A18" s="63"/>
      <c r="B18" s="64">
        <v>331.5</v>
      </c>
      <c r="C18" s="65" t="s">
        <v>114</v>
      </c>
      <c r="D18" s="66">
        <v>7320</v>
      </c>
      <c r="E18" s="66">
        <v>0</v>
      </c>
      <c r="F18" s="66">
        <v>0</v>
      </c>
      <c r="G18" s="66">
        <v>20000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ref="O18:O25" si="6">SUM(D18:N18)</f>
        <v>27320</v>
      </c>
      <c r="P18" s="67">
        <f t="shared" si="1"/>
        <v>16.194427978660343</v>
      </c>
      <c r="Q18" s="68"/>
    </row>
    <row r="19" spans="1:17">
      <c r="A19" s="63"/>
      <c r="B19" s="64">
        <v>331.51</v>
      </c>
      <c r="C19" s="65" t="s">
        <v>132</v>
      </c>
      <c r="D19" s="66">
        <v>242795</v>
      </c>
      <c r="E19" s="66">
        <v>5097</v>
      </c>
      <c r="F19" s="66">
        <v>0</v>
      </c>
      <c r="G19" s="66">
        <v>0</v>
      </c>
      <c r="H19" s="66">
        <v>0</v>
      </c>
      <c r="I19" s="66">
        <v>240000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6"/>
        <v>487892</v>
      </c>
      <c r="P19" s="67">
        <f t="shared" si="1"/>
        <v>289.20687611144041</v>
      </c>
      <c r="Q19" s="68"/>
    </row>
    <row r="20" spans="1:17">
      <c r="A20" s="63"/>
      <c r="B20" s="64">
        <v>334.1</v>
      </c>
      <c r="C20" s="65" t="s">
        <v>102</v>
      </c>
      <c r="D20" s="66">
        <v>13480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6"/>
        <v>13480</v>
      </c>
      <c r="P20" s="67">
        <f t="shared" si="1"/>
        <v>7.990515708358032</v>
      </c>
      <c r="Q20" s="68"/>
    </row>
    <row r="21" spans="1:17">
      <c r="A21" s="63"/>
      <c r="B21" s="64">
        <v>334.2</v>
      </c>
      <c r="C21" s="65" t="s">
        <v>68</v>
      </c>
      <c r="D21" s="66">
        <v>36025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6"/>
        <v>36025</v>
      </c>
      <c r="P21" s="67">
        <f t="shared" si="1"/>
        <v>21.354475400118552</v>
      </c>
      <c r="Q21" s="68"/>
    </row>
    <row r="22" spans="1:17">
      <c r="A22" s="63"/>
      <c r="B22" s="64">
        <v>335.125</v>
      </c>
      <c r="C22" s="65" t="s">
        <v>126</v>
      </c>
      <c r="D22" s="66">
        <v>136391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6"/>
        <v>136391</v>
      </c>
      <c r="P22" s="67">
        <f t="shared" si="1"/>
        <v>80.848251333728513</v>
      </c>
      <c r="Q22" s="68"/>
    </row>
    <row r="23" spans="1:17">
      <c r="A23" s="63"/>
      <c r="B23" s="64">
        <v>335.14</v>
      </c>
      <c r="C23" s="65" t="s">
        <v>79</v>
      </c>
      <c r="D23" s="66">
        <v>1109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6"/>
        <v>1109</v>
      </c>
      <c r="P23" s="67">
        <f t="shared" si="1"/>
        <v>0.65737996443390634</v>
      </c>
      <c r="Q23" s="68"/>
    </row>
    <row r="24" spans="1:17">
      <c r="A24" s="63"/>
      <c r="B24" s="64">
        <v>335.15</v>
      </c>
      <c r="C24" s="65" t="s">
        <v>80</v>
      </c>
      <c r="D24" s="66">
        <v>777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6"/>
        <v>777</v>
      </c>
      <c r="P24" s="67">
        <f t="shared" si="1"/>
        <v>0.46058091286307051</v>
      </c>
      <c r="Q24" s="68"/>
    </row>
    <row r="25" spans="1:17">
      <c r="A25" s="63"/>
      <c r="B25" s="64">
        <v>335.18</v>
      </c>
      <c r="C25" s="65" t="s">
        <v>127</v>
      </c>
      <c r="D25" s="66">
        <v>116434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6"/>
        <v>116434</v>
      </c>
      <c r="P25" s="67">
        <f t="shared" si="1"/>
        <v>69.018375815056316</v>
      </c>
      <c r="Q25" s="68"/>
    </row>
    <row r="26" spans="1:17">
      <c r="A26" s="63"/>
      <c r="B26" s="64">
        <v>335.45</v>
      </c>
      <c r="C26" s="65" t="s">
        <v>128</v>
      </c>
      <c r="D26" s="66">
        <v>1397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ref="O26:O28" si="7">SUM(D26:N26)</f>
        <v>1397</v>
      </c>
      <c r="P26" s="67">
        <f t="shared" si="1"/>
        <v>0.82809721398933012</v>
      </c>
      <c r="Q26" s="68"/>
    </row>
    <row r="27" spans="1:17">
      <c r="A27" s="63"/>
      <c r="B27" s="64">
        <v>337.2</v>
      </c>
      <c r="C27" s="65" t="s">
        <v>28</v>
      </c>
      <c r="D27" s="66">
        <v>51500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si="7"/>
        <v>51500</v>
      </c>
      <c r="P27" s="67">
        <f t="shared" si="1"/>
        <v>30.527563722584471</v>
      </c>
      <c r="Q27" s="68"/>
    </row>
    <row r="28" spans="1:17">
      <c r="A28" s="63"/>
      <c r="B28" s="64">
        <v>337.7</v>
      </c>
      <c r="C28" s="65" t="s">
        <v>29</v>
      </c>
      <c r="D28" s="66">
        <v>25443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7"/>
        <v>25443</v>
      </c>
      <c r="P28" s="67">
        <f t="shared" si="1"/>
        <v>15.081802015411974</v>
      </c>
      <c r="Q28" s="68"/>
    </row>
    <row r="29" spans="1:17" ht="15.75">
      <c r="A29" s="69" t="s">
        <v>34</v>
      </c>
      <c r="B29" s="70"/>
      <c r="C29" s="71"/>
      <c r="D29" s="72">
        <f t="shared" ref="D29:N29" si="8">SUM(D30:D38)</f>
        <v>86546</v>
      </c>
      <c r="E29" s="72">
        <f t="shared" si="8"/>
        <v>26070</v>
      </c>
      <c r="F29" s="72">
        <f t="shared" si="8"/>
        <v>0</v>
      </c>
      <c r="G29" s="72">
        <f t="shared" si="8"/>
        <v>0</v>
      </c>
      <c r="H29" s="72">
        <f t="shared" si="8"/>
        <v>0</v>
      </c>
      <c r="I29" s="72">
        <f t="shared" si="8"/>
        <v>1282097</v>
      </c>
      <c r="J29" s="72">
        <f t="shared" si="8"/>
        <v>0</v>
      </c>
      <c r="K29" s="72">
        <f t="shared" si="8"/>
        <v>0</v>
      </c>
      <c r="L29" s="72">
        <f t="shared" si="8"/>
        <v>0</v>
      </c>
      <c r="M29" s="72">
        <f t="shared" si="8"/>
        <v>0</v>
      </c>
      <c r="N29" s="72">
        <f t="shared" si="8"/>
        <v>0</v>
      </c>
      <c r="O29" s="72">
        <f>SUM(D29:N29)</f>
        <v>1394713</v>
      </c>
      <c r="P29" s="74">
        <f t="shared" si="1"/>
        <v>826.74155305275633</v>
      </c>
      <c r="Q29" s="75"/>
    </row>
    <row r="30" spans="1:17">
      <c r="A30" s="63"/>
      <c r="B30" s="64">
        <v>342.2</v>
      </c>
      <c r="C30" s="65" t="s">
        <v>60</v>
      </c>
      <c r="D30" s="66">
        <v>40231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ref="O30:O37" si="9">SUM(D30:N30)</f>
        <v>40231</v>
      </c>
      <c r="P30" s="67">
        <f t="shared" si="1"/>
        <v>23.84765856550089</v>
      </c>
      <c r="Q30" s="68"/>
    </row>
    <row r="31" spans="1:17">
      <c r="A31" s="63"/>
      <c r="B31" s="64">
        <v>343.4</v>
      </c>
      <c r="C31" s="65" t="s">
        <v>38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279659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9"/>
        <v>279659</v>
      </c>
      <c r="P31" s="67">
        <f t="shared" si="1"/>
        <v>165.77296976882039</v>
      </c>
      <c r="Q31" s="68"/>
    </row>
    <row r="32" spans="1:17">
      <c r="A32" s="63"/>
      <c r="B32" s="64">
        <v>343.6</v>
      </c>
      <c r="C32" s="65" t="s">
        <v>103</v>
      </c>
      <c r="D32" s="66">
        <v>0</v>
      </c>
      <c r="E32" s="66">
        <v>0</v>
      </c>
      <c r="F32" s="66">
        <v>0</v>
      </c>
      <c r="G32" s="66">
        <v>0</v>
      </c>
      <c r="H32" s="66">
        <v>0</v>
      </c>
      <c r="I32" s="66">
        <v>974799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si="9"/>
        <v>974799</v>
      </c>
      <c r="P32" s="67">
        <f t="shared" si="1"/>
        <v>577.82987551867222</v>
      </c>
      <c r="Q32" s="68"/>
    </row>
    <row r="33" spans="1:17">
      <c r="A33" s="63"/>
      <c r="B33" s="64">
        <v>343.9</v>
      </c>
      <c r="C33" s="65" t="s">
        <v>40</v>
      </c>
      <c r="D33" s="66">
        <v>0</v>
      </c>
      <c r="E33" s="66">
        <v>0</v>
      </c>
      <c r="F33" s="66">
        <v>0</v>
      </c>
      <c r="G33" s="66">
        <v>0</v>
      </c>
      <c r="H33" s="66">
        <v>0</v>
      </c>
      <c r="I33" s="66">
        <v>27639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9"/>
        <v>27639</v>
      </c>
      <c r="P33" s="67">
        <f t="shared" si="1"/>
        <v>16.383521043272079</v>
      </c>
      <c r="Q33" s="68"/>
    </row>
    <row r="34" spans="1:17">
      <c r="A34" s="63"/>
      <c r="B34" s="64">
        <v>344.9</v>
      </c>
      <c r="C34" s="65" t="s">
        <v>82</v>
      </c>
      <c r="D34" s="66">
        <v>15897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si="9"/>
        <v>15897</v>
      </c>
      <c r="P34" s="67">
        <f t="shared" si="1"/>
        <v>9.4232365145228218</v>
      </c>
      <c r="Q34" s="68"/>
    </row>
    <row r="35" spans="1:17">
      <c r="A35" s="63"/>
      <c r="B35" s="64">
        <v>346.4</v>
      </c>
      <c r="C35" s="65" t="s">
        <v>61</v>
      </c>
      <c r="D35" s="66">
        <v>9730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9"/>
        <v>9730</v>
      </c>
      <c r="P35" s="67">
        <f t="shared" si="1"/>
        <v>5.7676348547717842</v>
      </c>
      <c r="Q35" s="68"/>
    </row>
    <row r="36" spans="1:17">
      <c r="A36" s="63"/>
      <c r="B36" s="64">
        <v>347.2</v>
      </c>
      <c r="C36" s="65" t="s">
        <v>62</v>
      </c>
      <c r="D36" s="66">
        <v>3067</v>
      </c>
      <c r="E36" s="66">
        <v>26070</v>
      </c>
      <c r="F36" s="66">
        <v>0</v>
      </c>
      <c r="G36" s="66">
        <v>0</v>
      </c>
      <c r="H36" s="66">
        <v>0</v>
      </c>
      <c r="I36" s="66">
        <v>0</v>
      </c>
      <c r="J36" s="66">
        <v>0</v>
      </c>
      <c r="K36" s="66">
        <v>0</v>
      </c>
      <c r="L36" s="66">
        <v>0</v>
      </c>
      <c r="M36" s="66">
        <v>0</v>
      </c>
      <c r="N36" s="66">
        <v>0</v>
      </c>
      <c r="O36" s="66">
        <f t="shared" si="9"/>
        <v>29137</v>
      </c>
      <c r="P36" s="67">
        <f t="shared" si="1"/>
        <v>17.271487848251333</v>
      </c>
      <c r="Q36" s="68"/>
    </row>
    <row r="37" spans="1:17">
      <c r="A37" s="63"/>
      <c r="B37" s="64">
        <v>347.4</v>
      </c>
      <c r="C37" s="65" t="s">
        <v>96</v>
      </c>
      <c r="D37" s="66">
        <v>16958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9"/>
        <v>16958</v>
      </c>
      <c r="P37" s="67">
        <f t="shared" si="1"/>
        <v>10.052163604030824</v>
      </c>
      <c r="Q37" s="68"/>
    </row>
    <row r="38" spans="1:17">
      <c r="A38" s="63"/>
      <c r="B38" s="64">
        <v>349</v>
      </c>
      <c r="C38" s="65" t="s">
        <v>129</v>
      </c>
      <c r="D38" s="66">
        <v>663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f>SUM(D38:N38)</f>
        <v>663</v>
      </c>
      <c r="P38" s="67">
        <f t="shared" si="1"/>
        <v>0.3930053349140486</v>
      </c>
      <c r="Q38" s="68"/>
    </row>
    <row r="39" spans="1:17" ht="15.75">
      <c r="A39" s="69" t="s">
        <v>35</v>
      </c>
      <c r="B39" s="70"/>
      <c r="C39" s="71"/>
      <c r="D39" s="72">
        <f t="shared" ref="D39:N39" si="10">SUM(D40:D40)</f>
        <v>6709</v>
      </c>
      <c r="E39" s="72">
        <f t="shared" si="10"/>
        <v>0</v>
      </c>
      <c r="F39" s="72">
        <f t="shared" si="10"/>
        <v>0</v>
      </c>
      <c r="G39" s="72">
        <f t="shared" si="10"/>
        <v>0</v>
      </c>
      <c r="H39" s="72">
        <f t="shared" si="10"/>
        <v>0</v>
      </c>
      <c r="I39" s="72">
        <f t="shared" si="10"/>
        <v>0</v>
      </c>
      <c r="J39" s="72">
        <f t="shared" si="10"/>
        <v>0</v>
      </c>
      <c r="K39" s="72">
        <f t="shared" si="10"/>
        <v>0</v>
      </c>
      <c r="L39" s="72">
        <f t="shared" si="10"/>
        <v>0</v>
      </c>
      <c r="M39" s="72">
        <f t="shared" si="10"/>
        <v>0</v>
      </c>
      <c r="N39" s="72">
        <f t="shared" si="10"/>
        <v>0</v>
      </c>
      <c r="O39" s="72">
        <f>SUM(D39:N39)</f>
        <v>6709</v>
      </c>
      <c r="P39" s="74">
        <f t="shared" si="1"/>
        <v>3.9768820391227031</v>
      </c>
      <c r="Q39" s="75"/>
    </row>
    <row r="40" spans="1:17">
      <c r="A40" s="76"/>
      <c r="B40" s="77">
        <v>351.3</v>
      </c>
      <c r="C40" s="78" t="s">
        <v>43</v>
      </c>
      <c r="D40" s="66">
        <v>6709</v>
      </c>
      <c r="E40" s="66">
        <v>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ref="O40" si="11">SUM(D40:N40)</f>
        <v>6709</v>
      </c>
      <c r="P40" s="67">
        <f t="shared" si="1"/>
        <v>3.9768820391227031</v>
      </c>
      <c r="Q40" s="68"/>
    </row>
    <row r="41" spans="1:17" ht="15.75">
      <c r="A41" s="69" t="s">
        <v>3</v>
      </c>
      <c r="B41" s="70"/>
      <c r="C41" s="71"/>
      <c r="D41" s="72">
        <f t="shared" ref="D41:N41" si="12">SUM(D42:D46)</f>
        <v>67483</v>
      </c>
      <c r="E41" s="72">
        <f t="shared" si="12"/>
        <v>5260</v>
      </c>
      <c r="F41" s="72">
        <f t="shared" si="12"/>
        <v>0</v>
      </c>
      <c r="G41" s="72">
        <f t="shared" si="12"/>
        <v>0</v>
      </c>
      <c r="H41" s="72">
        <f t="shared" si="12"/>
        <v>0</v>
      </c>
      <c r="I41" s="72">
        <f t="shared" si="12"/>
        <v>3325</v>
      </c>
      <c r="J41" s="72">
        <f t="shared" si="12"/>
        <v>0</v>
      </c>
      <c r="K41" s="72">
        <f t="shared" si="12"/>
        <v>0</v>
      </c>
      <c r="L41" s="72">
        <f t="shared" si="12"/>
        <v>0</v>
      </c>
      <c r="M41" s="72">
        <f t="shared" si="12"/>
        <v>0</v>
      </c>
      <c r="N41" s="72">
        <f t="shared" si="12"/>
        <v>0</v>
      </c>
      <c r="O41" s="72">
        <f>SUM(D41:N41)</f>
        <v>76068</v>
      </c>
      <c r="P41" s="74">
        <f t="shared" si="1"/>
        <v>45.090693538826322</v>
      </c>
      <c r="Q41" s="75"/>
    </row>
    <row r="42" spans="1:17">
      <c r="A42" s="63"/>
      <c r="B42" s="64">
        <v>361.1</v>
      </c>
      <c r="C42" s="65" t="s">
        <v>44</v>
      </c>
      <c r="D42" s="66">
        <v>12253</v>
      </c>
      <c r="E42" s="66">
        <v>120</v>
      </c>
      <c r="F42" s="66">
        <v>0</v>
      </c>
      <c r="G42" s="66">
        <v>0</v>
      </c>
      <c r="H42" s="66">
        <v>0</v>
      </c>
      <c r="I42" s="66">
        <v>2568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f>SUM(D42:N42)</f>
        <v>14941</v>
      </c>
      <c r="P42" s="67">
        <f t="shared" si="1"/>
        <v>8.8565500889152347</v>
      </c>
      <c r="Q42" s="68"/>
    </row>
    <row r="43" spans="1:17">
      <c r="A43" s="63"/>
      <c r="B43" s="64">
        <v>362</v>
      </c>
      <c r="C43" s="65" t="s">
        <v>45</v>
      </c>
      <c r="D43" s="66">
        <v>32956</v>
      </c>
      <c r="E43" s="66">
        <v>0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 t="shared" ref="O43:O48" si="13">SUM(D43:N43)</f>
        <v>32956</v>
      </c>
      <c r="P43" s="67">
        <f t="shared" si="1"/>
        <v>19.53526970954357</v>
      </c>
      <c r="Q43" s="68"/>
    </row>
    <row r="44" spans="1:17">
      <c r="A44" s="63"/>
      <c r="B44" s="64">
        <v>364</v>
      </c>
      <c r="C44" s="65" t="s">
        <v>92</v>
      </c>
      <c r="D44" s="66">
        <v>8177</v>
      </c>
      <c r="E44" s="66">
        <v>0</v>
      </c>
      <c r="F44" s="66">
        <v>0</v>
      </c>
      <c r="G44" s="66">
        <v>0</v>
      </c>
      <c r="H44" s="66">
        <v>0</v>
      </c>
      <c r="I44" s="66">
        <v>757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f t="shared" si="13"/>
        <v>8934</v>
      </c>
      <c r="P44" s="67">
        <f t="shared" si="1"/>
        <v>5.2957913455838765</v>
      </c>
      <c r="Q44" s="68"/>
    </row>
    <row r="45" spans="1:17">
      <c r="A45" s="63"/>
      <c r="B45" s="64">
        <v>366</v>
      </c>
      <c r="C45" s="65" t="s">
        <v>93</v>
      </c>
      <c r="D45" s="66">
        <v>0</v>
      </c>
      <c r="E45" s="66">
        <v>5140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 t="shared" si="13"/>
        <v>5140</v>
      </c>
      <c r="P45" s="67">
        <f t="shared" si="1"/>
        <v>3.0468286899822168</v>
      </c>
      <c r="Q45" s="68"/>
    </row>
    <row r="46" spans="1:17">
      <c r="A46" s="63"/>
      <c r="B46" s="64">
        <v>369.9</v>
      </c>
      <c r="C46" s="65" t="s">
        <v>46</v>
      </c>
      <c r="D46" s="66">
        <v>14097</v>
      </c>
      <c r="E46" s="66">
        <v>0</v>
      </c>
      <c r="F46" s="66">
        <v>0</v>
      </c>
      <c r="G46" s="66">
        <v>0</v>
      </c>
      <c r="H46" s="66">
        <v>0</v>
      </c>
      <c r="I46" s="66">
        <v>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si="13"/>
        <v>14097</v>
      </c>
      <c r="P46" s="67">
        <f t="shared" si="1"/>
        <v>8.3562537048014232</v>
      </c>
      <c r="Q46" s="68"/>
    </row>
    <row r="47" spans="1:17" ht="15.75">
      <c r="A47" s="69" t="s">
        <v>36</v>
      </c>
      <c r="B47" s="70"/>
      <c r="C47" s="71"/>
      <c r="D47" s="72">
        <f t="shared" ref="D47:N47" si="14">SUM(D48:D48)</f>
        <v>0</v>
      </c>
      <c r="E47" s="72">
        <f t="shared" si="14"/>
        <v>109965</v>
      </c>
      <c r="F47" s="72">
        <f t="shared" si="14"/>
        <v>0</v>
      </c>
      <c r="G47" s="72">
        <f t="shared" si="14"/>
        <v>0</v>
      </c>
      <c r="H47" s="72">
        <f t="shared" si="14"/>
        <v>0</v>
      </c>
      <c r="I47" s="72">
        <f t="shared" si="14"/>
        <v>0</v>
      </c>
      <c r="J47" s="72">
        <f t="shared" si="14"/>
        <v>0</v>
      </c>
      <c r="K47" s="72">
        <f t="shared" si="14"/>
        <v>0</v>
      </c>
      <c r="L47" s="72">
        <f t="shared" si="14"/>
        <v>0</v>
      </c>
      <c r="M47" s="72">
        <f t="shared" si="14"/>
        <v>0</v>
      </c>
      <c r="N47" s="72">
        <f t="shared" si="14"/>
        <v>0</v>
      </c>
      <c r="O47" s="72">
        <f t="shared" si="13"/>
        <v>109965</v>
      </c>
      <c r="P47" s="74">
        <f t="shared" si="1"/>
        <v>65.183758150563136</v>
      </c>
      <c r="Q47" s="68"/>
    </row>
    <row r="48" spans="1:17" ht="15.75" thickBot="1">
      <c r="A48" s="63"/>
      <c r="B48" s="64">
        <v>381</v>
      </c>
      <c r="C48" s="65" t="s">
        <v>63</v>
      </c>
      <c r="D48" s="66">
        <v>0</v>
      </c>
      <c r="E48" s="66">
        <v>109965</v>
      </c>
      <c r="F48" s="66">
        <v>0</v>
      </c>
      <c r="G48" s="66">
        <v>0</v>
      </c>
      <c r="H48" s="66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 t="shared" si="13"/>
        <v>109965</v>
      </c>
      <c r="P48" s="67">
        <f t="shared" si="1"/>
        <v>65.183758150563136</v>
      </c>
      <c r="Q48" s="68"/>
    </row>
    <row r="49" spans="1:120" ht="16.5" thickBot="1">
      <c r="A49" s="79" t="s">
        <v>41</v>
      </c>
      <c r="B49" s="80"/>
      <c r="C49" s="81"/>
      <c r="D49" s="82">
        <f t="shared" ref="D49:N49" si="15">SUM(D5,D13,D16,D29,D39,D41,D47)</f>
        <v>1593834</v>
      </c>
      <c r="E49" s="82">
        <f t="shared" si="15"/>
        <v>257305</v>
      </c>
      <c r="F49" s="82">
        <f t="shared" si="15"/>
        <v>0</v>
      </c>
      <c r="G49" s="82">
        <f t="shared" si="15"/>
        <v>20000</v>
      </c>
      <c r="H49" s="82">
        <f t="shared" si="15"/>
        <v>0</v>
      </c>
      <c r="I49" s="82">
        <f t="shared" si="15"/>
        <v>1525422</v>
      </c>
      <c r="J49" s="82">
        <f t="shared" si="15"/>
        <v>0</v>
      </c>
      <c r="K49" s="82">
        <f t="shared" si="15"/>
        <v>0</v>
      </c>
      <c r="L49" s="82">
        <f t="shared" si="15"/>
        <v>0</v>
      </c>
      <c r="M49" s="82">
        <f t="shared" si="15"/>
        <v>0</v>
      </c>
      <c r="N49" s="82">
        <f t="shared" si="15"/>
        <v>0</v>
      </c>
      <c r="O49" s="82">
        <f>SUM(D49:N49)</f>
        <v>3396561</v>
      </c>
      <c r="P49" s="83">
        <f t="shared" si="1"/>
        <v>2013.3734439834025</v>
      </c>
      <c r="Q49" s="61"/>
      <c r="R49" s="84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51"/>
      <c r="BB49" s="51"/>
      <c r="BC49" s="51"/>
      <c r="BD49" s="51"/>
      <c r="BE49" s="51"/>
      <c r="BF49" s="51"/>
      <c r="BG49" s="51"/>
      <c r="BH49" s="51"/>
      <c r="BI49" s="51"/>
      <c r="BJ49" s="51"/>
      <c r="BK49" s="51"/>
      <c r="BL49" s="51"/>
      <c r="BM49" s="51"/>
      <c r="BN49" s="51"/>
      <c r="BO49" s="51"/>
      <c r="BP49" s="51"/>
      <c r="BQ49" s="51"/>
      <c r="BR49" s="51"/>
      <c r="BS49" s="51"/>
      <c r="BT49" s="51"/>
      <c r="BU49" s="51"/>
      <c r="BV49" s="51"/>
      <c r="BW49" s="51"/>
      <c r="BX49" s="51"/>
      <c r="BY49" s="51"/>
      <c r="BZ49" s="51"/>
      <c r="CA49" s="51"/>
      <c r="CB49" s="51"/>
      <c r="CC49" s="51"/>
      <c r="CD49" s="51"/>
      <c r="CE49" s="51"/>
      <c r="CF49" s="51"/>
      <c r="CG49" s="51"/>
      <c r="CH49" s="51"/>
      <c r="CI49" s="51"/>
      <c r="CJ49" s="51"/>
      <c r="CK49" s="51"/>
      <c r="CL49" s="51"/>
      <c r="CM49" s="51"/>
      <c r="CN49" s="51"/>
      <c r="CO49" s="51"/>
      <c r="CP49" s="51"/>
      <c r="CQ49" s="51"/>
      <c r="CR49" s="51"/>
      <c r="CS49" s="51"/>
      <c r="CT49" s="51"/>
      <c r="CU49" s="51"/>
      <c r="CV49" s="51"/>
      <c r="CW49" s="51"/>
      <c r="CX49" s="51"/>
      <c r="CY49" s="51"/>
      <c r="CZ49" s="51"/>
      <c r="DA49" s="51"/>
      <c r="DB49" s="51"/>
      <c r="DC49" s="51"/>
      <c r="DD49" s="51"/>
      <c r="DE49" s="51"/>
      <c r="DF49" s="51"/>
      <c r="DG49" s="51"/>
      <c r="DH49" s="51"/>
      <c r="DI49" s="51"/>
      <c r="DJ49" s="51"/>
      <c r="DK49" s="51"/>
      <c r="DL49" s="51"/>
      <c r="DM49" s="51"/>
      <c r="DN49" s="51"/>
      <c r="DO49" s="51"/>
      <c r="DP49" s="51"/>
    </row>
    <row r="50" spans="1:120">
      <c r="A50" s="85"/>
      <c r="B50" s="86"/>
      <c r="C50" s="86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8"/>
    </row>
    <row r="51" spans="1:120">
      <c r="A51" s="89"/>
      <c r="B51" s="90"/>
      <c r="C51" s="90"/>
      <c r="D51" s="91"/>
      <c r="E51" s="91"/>
      <c r="F51" s="91"/>
      <c r="G51" s="91"/>
      <c r="H51" s="91"/>
      <c r="I51" s="91"/>
      <c r="J51" s="91"/>
      <c r="K51" s="91"/>
      <c r="L51" s="91"/>
      <c r="M51" s="94" t="s">
        <v>135</v>
      </c>
      <c r="N51" s="94"/>
      <c r="O51" s="94"/>
      <c r="P51" s="92">
        <v>1687</v>
      </c>
    </row>
    <row r="52" spans="1:120">
      <c r="A52" s="95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7"/>
    </row>
    <row r="53" spans="1:120" ht="15.75" customHeight="1" thickBot="1">
      <c r="A53" s="98" t="s">
        <v>66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100"/>
    </row>
  </sheetData>
  <mergeCells count="10">
    <mergeCell ref="M51:O51"/>
    <mergeCell ref="A52:P52"/>
    <mergeCell ref="A53:P5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D84B7B-A464-4D43-B7E1-113A97CDF223}">
  <sheetPr>
    <pageSetUpPr fitToPage="1"/>
  </sheetPr>
  <dimension ref="A1:ED50"/>
  <sheetViews>
    <sheetView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57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131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50</v>
      </c>
      <c r="B3" s="108"/>
      <c r="C3" s="109"/>
      <c r="D3" s="113" t="s">
        <v>30</v>
      </c>
      <c r="E3" s="114"/>
      <c r="F3" s="114"/>
      <c r="G3" s="114"/>
      <c r="H3" s="115"/>
      <c r="I3" s="113" t="s">
        <v>31</v>
      </c>
      <c r="J3" s="115"/>
      <c r="K3" s="113" t="s">
        <v>33</v>
      </c>
      <c r="L3" s="114"/>
      <c r="M3" s="115"/>
      <c r="N3" s="49"/>
      <c r="O3" s="50"/>
      <c r="P3" s="116" t="s">
        <v>117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51</v>
      </c>
      <c r="F4" s="52" t="s">
        <v>52</v>
      </c>
      <c r="G4" s="52" t="s">
        <v>53</v>
      </c>
      <c r="H4" s="52" t="s">
        <v>5</v>
      </c>
      <c r="I4" s="52" t="s">
        <v>6</v>
      </c>
      <c r="J4" s="53" t="s">
        <v>54</v>
      </c>
      <c r="K4" s="53" t="s">
        <v>7</v>
      </c>
      <c r="L4" s="53" t="s">
        <v>8</v>
      </c>
      <c r="M4" s="53" t="s">
        <v>118</v>
      </c>
      <c r="N4" s="53" t="s">
        <v>9</v>
      </c>
      <c r="O4" s="53" t="s">
        <v>119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120</v>
      </c>
      <c r="B5" s="57"/>
      <c r="C5" s="57"/>
      <c r="D5" s="58">
        <f>SUM(D6:D12)</f>
        <v>567406</v>
      </c>
      <c r="E5" s="58">
        <f>SUM(E6:E12)</f>
        <v>108265</v>
      </c>
      <c r="F5" s="58">
        <f>SUM(F6:F12)</f>
        <v>0</v>
      </c>
      <c r="G5" s="58">
        <f>SUM(G6:G12)</f>
        <v>0</v>
      </c>
      <c r="H5" s="58">
        <f>SUM(H6:H12)</f>
        <v>0</v>
      </c>
      <c r="I5" s="58">
        <f>SUM(I6:I12)</f>
        <v>0</v>
      </c>
      <c r="J5" s="58">
        <f>SUM(J6:J12)</f>
        <v>0</v>
      </c>
      <c r="K5" s="58">
        <f>SUM(K6:K12)</f>
        <v>0</v>
      </c>
      <c r="L5" s="58">
        <f>SUM(L6:L12)</f>
        <v>0</v>
      </c>
      <c r="M5" s="58">
        <f>SUM(M6:M12)</f>
        <v>0</v>
      </c>
      <c r="N5" s="58">
        <f>SUM(N6:N12)</f>
        <v>0</v>
      </c>
      <c r="O5" s="59">
        <f>SUM(D5:N5)</f>
        <v>675671</v>
      </c>
      <c r="P5" s="60">
        <f>(O5/P$48)</f>
        <v>396.75337639459775</v>
      </c>
      <c r="Q5" s="61"/>
    </row>
    <row r="6" spans="1:134">
      <c r="A6" s="63"/>
      <c r="B6" s="64">
        <v>311</v>
      </c>
      <c r="C6" s="65" t="s">
        <v>2</v>
      </c>
      <c r="D6" s="66">
        <v>93429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93429</v>
      </c>
      <c r="P6" s="67">
        <f>(O6/P$48)</f>
        <v>54.861421021726365</v>
      </c>
      <c r="Q6" s="68"/>
    </row>
    <row r="7" spans="1:134">
      <c r="A7" s="63"/>
      <c r="B7" s="64">
        <v>312.3</v>
      </c>
      <c r="C7" s="65" t="s">
        <v>11</v>
      </c>
      <c r="D7" s="66">
        <v>0</v>
      </c>
      <c r="E7" s="66">
        <v>91975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1" si="0">SUM(D7:N7)</f>
        <v>91975</v>
      </c>
      <c r="P7" s="67">
        <f>(O7/P$48)</f>
        <v>54.007633587786259</v>
      </c>
      <c r="Q7" s="68"/>
    </row>
    <row r="8" spans="1:134">
      <c r="A8" s="63"/>
      <c r="B8" s="64">
        <v>312.41000000000003</v>
      </c>
      <c r="C8" s="65" t="s">
        <v>121</v>
      </c>
      <c r="D8" s="66">
        <v>0</v>
      </c>
      <c r="E8" s="66">
        <v>16290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16290</v>
      </c>
      <c r="P8" s="67">
        <f>(O8/P$48)</f>
        <v>9.5654726952436882</v>
      </c>
      <c r="Q8" s="68"/>
    </row>
    <row r="9" spans="1:134">
      <c r="A9" s="63"/>
      <c r="B9" s="64">
        <v>314.10000000000002</v>
      </c>
      <c r="C9" s="65" t="s">
        <v>13</v>
      </c>
      <c r="D9" s="66">
        <v>182640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182640</v>
      </c>
      <c r="P9" s="67">
        <f>(O9/P$48)</f>
        <v>107.24603640634174</v>
      </c>
      <c r="Q9" s="68"/>
    </row>
    <row r="10" spans="1:134">
      <c r="A10" s="63"/>
      <c r="B10" s="64">
        <v>314.8</v>
      </c>
      <c r="C10" s="65" t="s">
        <v>14</v>
      </c>
      <c r="D10" s="66">
        <v>5476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5476</v>
      </c>
      <c r="P10" s="67">
        <f>(O10/P$48)</f>
        <v>3.2155020551967115</v>
      </c>
      <c r="Q10" s="68"/>
    </row>
    <row r="11" spans="1:134">
      <c r="A11" s="63"/>
      <c r="B11" s="64">
        <v>315.10000000000002</v>
      </c>
      <c r="C11" s="65" t="s">
        <v>122</v>
      </c>
      <c r="D11" s="66">
        <v>45606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45606</v>
      </c>
      <c r="P11" s="67">
        <f>(O11/P$48)</f>
        <v>26.779800352319437</v>
      </c>
      <c r="Q11" s="68"/>
    </row>
    <row r="12" spans="1:134">
      <c r="A12" s="63"/>
      <c r="B12" s="64">
        <v>319.89999999999998</v>
      </c>
      <c r="C12" s="65" t="s">
        <v>123</v>
      </c>
      <c r="D12" s="66">
        <v>240255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>SUM(D12:N12)</f>
        <v>240255</v>
      </c>
      <c r="P12" s="67">
        <f>(O12/P$48)</f>
        <v>141.07751027598357</v>
      </c>
      <c r="Q12" s="68"/>
    </row>
    <row r="13" spans="1:134" ht="15.75">
      <c r="A13" s="69" t="s">
        <v>16</v>
      </c>
      <c r="B13" s="70"/>
      <c r="C13" s="71"/>
      <c r="D13" s="72">
        <f>SUM(D14:D15)</f>
        <v>108569</v>
      </c>
      <c r="E13" s="72">
        <f>SUM(E14:E15)</f>
        <v>0</v>
      </c>
      <c r="F13" s="72">
        <f>SUM(F14:F15)</f>
        <v>0</v>
      </c>
      <c r="G13" s="72">
        <f>SUM(G14:G15)</f>
        <v>0</v>
      </c>
      <c r="H13" s="72">
        <f>SUM(H14:H15)</f>
        <v>0</v>
      </c>
      <c r="I13" s="72">
        <f>SUM(I14:I15)</f>
        <v>0</v>
      </c>
      <c r="J13" s="72">
        <f>SUM(J14:J15)</f>
        <v>0</v>
      </c>
      <c r="K13" s="72">
        <f>SUM(K14:K15)</f>
        <v>0</v>
      </c>
      <c r="L13" s="72">
        <f>SUM(L14:L15)</f>
        <v>0</v>
      </c>
      <c r="M13" s="72">
        <f>SUM(M14:M15)</f>
        <v>0</v>
      </c>
      <c r="N13" s="72">
        <f>SUM(N14:N15)</f>
        <v>0</v>
      </c>
      <c r="O13" s="73">
        <f>SUM(D13:N13)</f>
        <v>108569</v>
      </c>
      <c r="P13" s="74">
        <f>(O13/P$48)</f>
        <v>63.751614797416323</v>
      </c>
      <c r="Q13" s="75"/>
    </row>
    <row r="14" spans="1:134">
      <c r="A14" s="63"/>
      <c r="B14" s="64">
        <v>323.10000000000002</v>
      </c>
      <c r="C14" s="65" t="s">
        <v>17</v>
      </c>
      <c r="D14" s="66">
        <v>102323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ref="O14:O15" si="1">SUM(D14:N14)</f>
        <v>102323</v>
      </c>
      <c r="P14" s="67">
        <f>(O14/P$48)</f>
        <v>60.083969465648856</v>
      </c>
      <c r="Q14" s="68"/>
    </row>
    <row r="15" spans="1:134">
      <c r="A15" s="63"/>
      <c r="B15" s="64">
        <v>329.5</v>
      </c>
      <c r="C15" s="65" t="s">
        <v>124</v>
      </c>
      <c r="D15" s="66">
        <v>6246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1"/>
        <v>6246</v>
      </c>
      <c r="P15" s="67">
        <f>(O15/P$48)</f>
        <v>3.6676453317674693</v>
      </c>
      <c r="Q15" s="68"/>
    </row>
    <row r="16" spans="1:134" ht="15.75">
      <c r="A16" s="69" t="s">
        <v>125</v>
      </c>
      <c r="B16" s="70"/>
      <c r="C16" s="71"/>
      <c r="D16" s="72">
        <f>SUM(D17:D25)</f>
        <v>419889</v>
      </c>
      <c r="E16" s="72">
        <f>SUM(E17:E25)</f>
        <v>15734</v>
      </c>
      <c r="F16" s="72">
        <f>SUM(F17:F25)</f>
        <v>0</v>
      </c>
      <c r="G16" s="72">
        <f>SUM(G17:G25)</f>
        <v>0</v>
      </c>
      <c r="H16" s="72">
        <f>SUM(H17:H25)</f>
        <v>0</v>
      </c>
      <c r="I16" s="72">
        <f>SUM(I17:I25)</f>
        <v>201667</v>
      </c>
      <c r="J16" s="72">
        <f>SUM(J17:J25)</f>
        <v>0</v>
      </c>
      <c r="K16" s="72">
        <f>SUM(K17:K25)</f>
        <v>0</v>
      </c>
      <c r="L16" s="72">
        <f>SUM(L17:L25)</f>
        <v>0</v>
      </c>
      <c r="M16" s="72">
        <f>SUM(M17:M25)</f>
        <v>0</v>
      </c>
      <c r="N16" s="72">
        <f>SUM(N17:N25)</f>
        <v>0</v>
      </c>
      <c r="O16" s="73">
        <f>SUM(D16:N16)</f>
        <v>637290</v>
      </c>
      <c r="P16" s="74">
        <f>(O16/P$48)</f>
        <v>374.21608925425721</v>
      </c>
      <c r="Q16" s="75"/>
    </row>
    <row r="17" spans="1:17">
      <c r="A17" s="63"/>
      <c r="B17" s="64">
        <v>331.5</v>
      </c>
      <c r="C17" s="65" t="s">
        <v>114</v>
      </c>
      <c r="D17" s="66">
        <v>3011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ref="O17:O22" si="2">SUM(D17:N17)</f>
        <v>3011</v>
      </c>
      <c r="P17" s="67">
        <f>(O17/P$48)</f>
        <v>1.7680563711098063</v>
      </c>
      <c r="Q17" s="68"/>
    </row>
    <row r="18" spans="1:17">
      <c r="A18" s="63"/>
      <c r="B18" s="64">
        <v>331.51</v>
      </c>
      <c r="C18" s="65" t="s">
        <v>132</v>
      </c>
      <c r="D18" s="66">
        <v>85787</v>
      </c>
      <c r="E18" s="66">
        <v>15734</v>
      </c>
      <c r="F18" s="66">
        <v>0</v>
      </c>
      <c r="G18" s="66">
        <v>0</v>
      </c>
      <c r="H18" s="66">
        <v>0</v>
      </c>
      <c r="I18" s="66">
        <v>201667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2"/>
        <v>303188</v>
      </c>
      <c r="P18" s="67">
        <f>(O18/P$48)</f>
        <v>178.03170874926599</v>
      </c>
      <c r="Q18" s="68"/>
    </row>
    <row r="19" spans="1:17">
      <c r="A19" s="63"/>
      <c r="B19" s="64">
        <v>335.125</v>
      </c>
      <c r="C19" s="65" t="s">
        <v>126</v>
      </c>
      <c r="D19" s="66">
        <v>134761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2"/>
        <v>134761</v>
      </c>
      <c r="P19" s="67">
        <f>(O19/P$48)</f>
        <v>79.131532589547859</v>
      </c>
      <c r="Q19" s="68"/>
    </row>
    <row r="20" spans="1:17">
      <c r="A20" s="63"/>
      <c r="B20" s="64">
        <v>335.14</v>
      </c>
      <c r="C20" s="65" t="s">
        <v>79</v>
      </c>
      <c r="D20" s="66">
        <v>970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2"/>
        <v>970</v>
      </c>
      <c r="P20" s="67">
        <f>(O20/P$48)</f>
        <v>0.56958308866705809</v>
      </c>
      <c r="Q20" s="68"/>
    </row>
    <row r="21" spans="1:17">
      <c r="A21" s="63"/>
      <c r="B21" s="64">
        <v>335.15</v>
      </c>
      <c r="C21" s="65" t="s">
        <v>80</v>
      </c>
      <c r="D21" s="66">
        <v>818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2"/>
        <v>818</v>
      </c>
      <c r="P21" s="67">
        <f>(O21/P$48)</f>
        <v>0.48032883147386962</v>
      </c>
      <c r="Q21" s="68"/>
    </row>
    <row r="22" spans="1:17">
      <c r="A22" s="63"/>
      <c r="B22" s="64">
        <v>335.18</v>
      </c>
      <c r="C22" s="65" t="s">
        <v>127</v>
      </c>
      <c r="D22" s="66">
        <v>114943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2"/>
        <v>114943</v>
      </c>
      <c r="P22" s="67">
        <f>(O22/P$48)</f>
        <v>67.494421608925421</v>
      </c>
      <c r="Q22" s="68"/>
    </row>
    <row r="23" spans="1:17">
      <c r="A23" s="63"/>
      <c r="B23" s="64">
        <v>335.45</v>
      </c>
      <c r="C23" s="65" t="s">
        <v>128</v>
      </c>
      <c r="D23" s="66">
        <v>1296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ref="O23:O25" si="3">SUM(D23:N23)</f>
        <v>1296</v>
      </c>
      <c r="P23" s="67">
        <f>(O23/P$48)</f>
        <v>0.76100998238402817</v>
      </c>
      <c r="Q23" s="68"/>
    </row>
    <row r="24" spans="1:17">
      <c r="A24" s="63"/>
      <c r="B24" s="64">
        <v>337.2</v>
      </c>
      <c r="C24" s="65" t="s">
        <v>28</v>
      </c>
      <c r="D24" s="66">
        <v>48500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3"/>
        <v>48500</v>
      </c>
      <c r="P24" s="67">
        <f>(O24/P$48)</f>
        <v>28.479154433352907</v>
      </c>
      <c r="Q24" s="68"/>
    </row>
    <row r="25" spans="1:17">
      <c r="A25" s="63"/>
      <c r="B25" s="64">
        <v>337.7</v>
      </c>
      <c r="C25" s="65" t="s">
        <v>29</v>
      </c>
      <c r="D25" s="66">
        <v>29803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3"/>
        <v>29803</v>
      </c>
      <c r="P25" s="67">
        <f>(O25/P$48)</f>
        <v>17.500293599530242</v>
      </c>
      <c r="Q25" s="68"/>
    </row>
    <row r="26" spans="1:17" ht="15.75">
      <c r="A26" s="69" t="s">
        <v>34</v>
      </c>
      <c r="B26" s="70"/>
      <c r="C26" s="71"/>
      <c r="D26" s="72">
        <f>SUM(D27:D35)</f>
        <v>89145</v>
      </c>
      <c r="E26" s="72">
        <f>SUM(E27:E35)</f>
        <v>26061</v>
      </c>
      <c r="F26" s="72">
        <f>SUM(F27:F35)</f>
        <v>0</v>
      </c>
      <c r="G26" s="72">
        <f>SUM(G27:G35)</f>
        <v>0</v>
      </c>
      <c r="H26" s="72">
        <f>SUM(H27:H35)</f>
        <v>0</v>
      </c>
      <c r="I26" s="72">
        <f>SUM(I27:I35)</f>
        <v>1311928</v>
      </c>
      <c r="J26" s="72">
        <f>SUM(J27:J35)</f>
        <v>0</v>
      </c>
      <c r="K26" s="72">
        <f>SUM(K27:K35)</f>
        <v>0</v>
      </c>
      <c r="L26" s="72">
        <f>SUM(L27:L35)</f>
        <v>0</v>
      </c>
      <c r="M26" s="72">
        <f>SUM(M27:M35)</f>
        <v>0</v>
      </c>
      <c r="N26" s="72">
        <f>SUM(N27:N35)</f>
        <v>0</v>
      </c>
      <c r="O26" s="72">
        <f>SUM(D26:N26)</f>
        <v>1427134</v>
      </c>
      <c r="P26" s="74">
        <f>(O26/P$48)</f>
        <v>838.01174398120963</v>
      </c>
      <c r="Q26" s="75"/>
    </row>
    <row r="27" spans="1:17">
      <c r="A27" s="63"/>
      <c r="B27" s="64">
        <v>342.2</v>
      </c>
      <c r="C27" s="65" t="s">
        <v>60</v>
      </c>
      <c r="D27" s="66">
        <v>40448</v>
      </c>
      <c r="E27" s="66">
        <v>0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ref="O27:O34" si="4">SUM(D27:N27)</f>
        <v>40448</v>
      </c>
      <c r="P27" s="67">
        <f>(O27/P$48)</f>
        <v>23.751027598355844</v>
      </c>
      <c r="Q27" s="68"/>
    </row>
    <row r="28" spans="1:17">
      <c r="A28" s="63"/>
      <c r="B28" s="64">
        <v>343.4</v>
      </c>
      <c r="C28" s="65" t="s">
        <v>38</v>
      </c>
      <c r="D28" s="66">
        <v>0</v>
      </c>
      <c r="E28" s="66">
        <v>0</v>
      </c>
      <c r="F28" s="66">
        <v>0</v>
      </c>
      <c r="G28" s="66">
        <v>0</v>
      </c>
      <c r="H28" s="66">
        <v>0</v>
      </c>
      <c r="I28" s="66">
        <v>275853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4"/>
        <v>275853</v>
      </c>
      <c r="P28" s="67">
        <f>(O28/P$48)</f>
        <v>161.98062243100412</v>
      </c>
      <c r="Q28" s="68"/>
    </row>
    <row r="29" spans="1:17">
      <c r="A29" s="63"/>
      <c r="B29" s="64">
        <v>343.6</v>
      </c>
      <c r="C29" s="65" t="s">
        <v>103</v>
      </c>
      <c r="D29" s="66">
        <v>0</v>
      </c>
      <c r="E29" s="66">
        <v>0</v>
      </c>
      <c r="F29" s="66">
        <v>0</v>
      </c>
      <c r="G29" s="66">
        <v>0</v>
      </c>
      <c r="H29" s="66">
        <v>0</v>
      </c>
      <c r="I29" s="66">
        <v>1009087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4"/>
        <v>1009087</v>
      </c>
      <c r="P29" s="67">
        <f>(O29/P$48)</f>
        <v>592.53493834409869</v>
      </c>
      <c r="Q29" s="68"/>
    </row>
    <row r="30" spans="1:17">
      <c r="A30" s="63"/>
      <c r="B30" s="64">
        <v>343.9</v>
      </c>
      <c r="C30" s="65" t="s">
        <v>40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26988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4"/>
        <v>26988</v>
      </c>
      <c r="P30" s="67">
        <f>(O30/P$48)</f>
        <v>15.847328244274809</v>
      </c>
      <c r="Q30" s="68"/>
    </row>
    <row r="31" spans="1:17">
      <c r="A31" s="63"/>
      <c r="B31" s="64">
        <v>344.9</v>
      </c>
      <c r="C31" s="65" t="s">
        <v>82</v>
      </c>
      <c r="D31" s="66">
        <v>15455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4"/>
        <v>15455</v>
      </c>
      <c r="P31" s="67">
        <f>(O31/P$48)</f>
        <v>9.0751614797416327</v>
      </c>
      <c r="Q31" s="68"/>
    </row>
    <row r="32" spans="1:17">
      <c r="A32" s="63"/>
      <c r="B32" s="64">
        <v>346.4</v>
      </c>
      <c r="C32" s="65" t="s">
        <v>61</v>
      </c>
      <c r="D32" s="66">
        <v>9829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si="4"/>
        <v>9829</v>
      </c>
      <c r="P32" s="67">
        <f>(O32/P$48)</f>
        <v>5.7715795654726954</v>
      </c>
      <c r="Q32" s="68"/>
    </row>
    <row r="33" spans="1:120">
      <c r="A33" s="63"/>
      <c r="B33" s="64">
        <v>347.2</v>
      </c>
      <c r="C33" s="65" t="s">
        <v>62</v>
      </c>
      <c r="D33" s="66">
        <v>2138</v>
      </c>
      <c r="E33" s="66">
        <v>26061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4"/>
        <v>28199</v>
      </c>
      <c r="P33" s="67">
        <f>(O33/P$48)</f>
        <v>16.558426306517909</v>
      </c>
      <c r="Q33" s="68"/>
    </row>
    <row r="34" spans="1:120">
      <c r="A34" s="63"/>
      <c r="B34" s="64">
        <v>347.4</v>
      </c>
      <c r="C34" s="65" t="s">
        <v>96</v>
      </c>
      <c r="D34" s="66">
        <v>20336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si="4"/>
        <v>20336</v>
      </c>
      <c r="P34" s="67">
        <f>(O34/P$48)</f>
        <v>11.94128009395185</v>
      </c>
      <c r="Q34" s="68"/>
    </row>
    <row r="35" spans="1:120">
      <c r="A35" s="63"/>
      <c r="B35" s="64">
        <v>349</v>
      </c>
      <c r="C35" s="65" t="s">
        <v>129</v>
      </c>
      <c r="D35" s="66">
        <v>939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>SUM(D35:N35)</f>
        <v>939</v>
      </c>
      <c r="P35" s="67">
        <f>(O35/P$48)</f>
        <v>0.55137991779213158</v>
      </c>
      <c r="Q35" s="68"/>
    </row>
    <row r="36" spans="1:120" ht="15.75">
      <c r="A36" s="69" t="s">
        <v>35</v>
      </c>
      <c r="B36" s="70"/>
      <c r="C36" s="71"/>
      <c r="D36" s="72">
        <f>SUM(D37:D37)</f>
        <v>9045</v>
      </c>
      <c r="E36" s="72">
        <f>SUM(E37:E37)</f>
        <v>0</v>
      </c>
      <c r="F36" s="72">
        <f>SUM(F37:F37)</f>
        <v>0</v>
      </c>
      <c r="G36" s="72">
        <f>SUM(G37:G37)</f>
        <v>0</v>
      </c>
      <c r="H36" s="72">
        <f>SUM(H37:H37)</f>
        <v>0</v>
      </c>
      <c r="I36" s="72">
        <f>SUM(I37:I37)</f>
        <v>0</v>
      </c>
      <c r="J36" s="72">
        <f>SUM(J37:J37)</f>
        <v>0</v>
      </c>
      <c r="K36" s="72">
        <f>SUM(K37:K37)</f>
        <v>0</v>
      </c>
      <c r="L36" s="72">
        <f>SUM(L37:L37)</f>
        <v>0</v>
      </c>
      <c r="M36" s="72">
        <f>SUM(M37:M37)</f>
        <v>0</v>
      </c>
      <c r="N36" s="72">
        <f>SUM(N37:N37)</f>
        <v>0</v>
      </c>
      <c r="O36" s="72">
        <f>SUM(D36:N36)</f>
        <v>9045</v>
      </c>
      <c r="P36" s="74">
        <f>(O36/P$48)</f>
        <v>5.3112155020551963</v>
      </c>
      <c r="Q36" s="75"/>
    </row>
    <row r="37" spans="1:120">
      <c r="A37" s="76"/>
      <c r="B37" s="77">
        <v>351.3</v>
      </c>
      <c r="C37" s="78" t="s">
        <v>43</v>
      </c>
      <c r="D37" s="66">
        <v>9045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ref="O37" si="5">SUM(D37:N37)</f>
        <v>9045</v>
      </c>
      <c r="P37" s="67">
        <f>(O37/P$48)</f>
        <v>5.3112155020551963</v>
      </c>
      <c r="Q37" s="68"/>
    </row>
    <row r="38" spans="1:120" ht="15.75">
      <c r="A38" s="69" t="s">
        <v>3</v>
      </c>
      <c r="B38" s="70"/>
      <c r="C38" s="71"/>
      <c r="D38" s="72">
        <f>SUM(D39:D43)</f>
        <v>62467</v>
      </c>
      <c r="E38" s="72">
        <f>SUM(E39:E43)</f>
        <v>4583</v>
      </c>
      <c r="F38" s="72">
        <f>SUM(F39:F43)</f>
        <v>0</v>
      </c>
      <c r="G38" s="72">
        <f>SUM(G39:G43)</f>
        <v>0</v>
      </c>
      <c r="H38" s="72">
        <f>SUM(H39:H43)</f>
        <v>0</v>
      </c>
      <c r="I38" s="72">
        <f>SUM(I39:I43)</f>
        <v>-2794</v>
      </c>
      <c r="J38" s="72">
        <f>SUM(J39:J43)</f>
        <v>0</v>
      </c>
      <c r="K38" s="72">
        <f>SUM(K39:K43)</f>
        <v>0</v>
      </c>
      <c r="L38" s="72">
        <f>SUM(L39:L43)</f>
        <v>0</v>
      </c>
      <c r="M38" s="72">
        <f>SUM(M39:M43)</f>
        <v>0</v>
      </c>
      <c r="N38" s="72">
        <f>SUM(N39:N43)</f>
        <v>0</v>
      </c>
      <c r="O38" s="72">
        <f>SUM(D38:N38)</f>
        <v>64256</v>
      </c>
      <c r="P38" s="74">
        <f>(O38/P$48)</f>
        <v>37.731062830299471</v>
      </c>
      <c r="Q38" s="75"/>
    </row>
    <row r="39" spans="1:120">
      <c r="A39" s="63"/>
      <c r="B39" s="64">
        <v>361.1</v>
      </c>
      <c r="C39" s="65" t="s">
        <v>44</v>
      </c>
      <c r="D39" s="66">
        <v>10201</v>
      </c>
      <c r="E39" s="66">
        <v>89</v>
      </c>
      <c r="F39" s="66">
        <v>0</v>
      </c>
      <c r="G39" s="66">
        <v>0</v>
      </c>
      <c r="H39" s="66">
        <v>0</v>
      </c>
      <c r="I39" s="66">
        <v>1379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f>SUM(D39:N39)</f>
        <v>11669</v>
      </c>
      <c r="P39" s="67">
        <f>(O39/P$48)</f>
        <v>6.8520258367586608</v>
      </c>
      <c r="Q39" s="68"/>
    </row>
    <row r="40" spans="1:120">
      <c r="A40" s="63"/>
      <c r="B40" s="64">
        <v>362</v>
      </c>
      <c r="C40" s="65" t="s">
        <v>45</v>
      </c>
      <c r="D40" s="66">
        <v>36185</v>
      </c>
      <c r="E40" s="66">
        <v>0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ref="O40:O45" si="6">SUM(D40:N40)</f>
        <v>36185</v>
      </c>
      <c r="P40" s="67">
        <f>(O40/P$48)</f>
        <v>21.247798003523194</v>
      </c>
      <c r="Q40" s="68"/>
    </row>
    <row r="41" spans="1:120">
      <c r="A41" s="63"/>
      <c r="B41" s="64">
        <v>364</v>
      </c>
      <c r="C41" s="65" t="s">
        <v>92</v>
      </c>
      <c r="D41" s="66">
        <v>7835</v>
      </c>
      <c r="E41" s="66">
        <v>0</v>
      </c>
      <c r="F41" s="66">
        <v>0</v>
      </c>
      <c r="G41" s="66">
        <v>0</v>
      </c>
      <c r="H41" s="66">
        <v>0</v>
      </c>
      <c r="I41" s="66">
        <v>-4173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6"/>
        <v>3662</v>
      </c>
      <c r="P41" s="67">
        <f>(O41/P$48)</f>
        <v>2.1503229594832649</v>
      </c>
      <c r="Q41" s="68"/>
    </row>
    <row r="42" spans="1:120">
      <c r="A42" s="63"/>
      <c r="B42" s="64">
        <v>366</v>
      </c>
      <c r="C42" s="65" t="s">
        <v>93</v>
      </c>
      <c r="D42" s="66">
        <v>0</v>
      </c>
      <c r="E42" s="66">
        <v>1500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f t="shared" si="6"/>
        <v>1500</v>
      </c>
      <c r="P42" s="67">
        <f>(O42/P$48)</f>
        <v>0.88079859072225486</v>
      </c>
      <c r="Q42" s="68"/>
    </row>
    <row r="43" spans="1:120">
      <c r="A43" s="63"/>
      <c r="B43" s="64">
        <v>369.9</v>
      </c>
      <c r="C43" s="65" t="s">
        <v>46</v>
      </c>
      <c r="D43" s="66">
        <v>8246</v>
      </c>
      <c r="E43" s="66">
        <v>2994</v>
      </c>
      <c r="F43" s="66">
        <v>0</v>
      </c>
      <c r="G43" s="66">
        <v>0</v>
      </c>
      <c r="H43" s="66">
        <v>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 t="shared" si="6"/>
        <v>11240</v>
      </c>
      <c r="P43" s="67">
        <f>(O43/P$48)</f>
        <v>6.6001174398120961</v>
      </c>
      <c r="Q43" s="68"/>
    </row>
    <row r="44" spans="1:120" ht="15.75">
      <c r="A44" s="69" t="s">
        <v>36</v>
      </c>
      <c r="B44" s="70"/>
      <c r="C44" s="71"/>
      <c r="D44" s="72">
        <f>SUM(D45:D45)</f>
        <v>0</v>
      </c>
      <c r="E44" s="72">
        <f>SUM(E45:E45)</f>
        <v>209150</v>
      </c>
      <c r="F44" s="72">
        <f>SUM(F45:F45)</f>
        <v>0</v>
      </c>
      <c r="G44" s="72">
        <f>SUM(G45:G45)</f>
        <v>0</v>
      </c>
      <c r="H44" s="72">
        <f>SUM(H45:H45)</f>
        <v>0</v>
      </c>
      <c r="I44" s="72">
        <f>SUM(I45:I45)</f>
        <v>0</v>
      </c>
      <c r="J44" s="72">
        <f>SUM(J45:J45)</f>
        <v>0</v>
      </c>
      <c r="K44" s="72">
        <f>SUM(K45:K45)</f>
        <v>0</v>
      </c>
      <c r="L44" s="72">
        <f>SUM(L45:L45)</f>
        <v>0</v>
      </c>
      <c r="M44" s="72">
        <f>SUM(M45:M45)</f>
        <v>0</v>
      </c>
      <c r="N44" s="72">
        <f>SUM(N45:N45)</f>
        <v>0</v>
      </c>
      <c r="O44" s="72">
        <f t="shared" si="6"/>
        <v>209150</v>
      </c>
      <c r="P44" s="74">
        <f>(O44/P$48)</f>
        <v>122.8126834997064</v>
      </c>
      <c r="Q44" s="68"/>
    </row>
    <row r="45" spans="1:120" ht="15.75" thickBot="1">
      <c r="A45" s="63"/>
      <c r="B45" s="64">
        <v>381</v>
      </c>
      <c r="C45" s="65" t="s">
        <v>63</v>
      </c>
      <c r="D45" s="66">
        <v>0</v>
      </c>
      <c r="E45" s="66">
        <v>209150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 t="shared" si="6"/>
        <v>209150</v>
      </c>
      <c r="P45" s="67">
        <f>(O45/P$48)</f>
        <v>122.8126834997064</v>
      </c>
      <c r="Q45" s="68"/>
    </row>
    <row r="46" spans="1:120" ht="16.5" thickBot="1">
      <c r="A46" s="79" t="s">
        <v>41</v>
      </c>
      <c r="B46" s="80"/>
      <c r="C46" s="81"/>
      <c r="D46" s="82">
        <f>SUM(D5,D13,D16,D26,D36,D38,D44)</f>
        <v>1256521</v>
      </c>
      <c r="E46" s="82">
        <f>SUM(E5,E13,E16,E26,E36,E38,E44)</f>
        <v>363793</v>
      </c>
      <c r="F46" s="82">
        <f>SUM(F5,F13,F16,F26,F36,F38,F44)</f>
        <v>0</v>
      </c>
      <c r="G46" s="82">
        <f>SUM(G5,G13,G16,G26,G36,G38,G44)</f>
        <v>0</v>
      </c>
      <c r="H46" s="82">
        <f>SUM(H5,H13,H16,H26,H36,H38,H44)</f>
        <v>0</v>
      </c>
      <c r="I46" s="82">
        <f>SUM(I5,I13,I16,I26,I36,I38,I44)</f>
        <v>1510801</v>
      </c>
      <c r="J46" s="82">
        <f>SUM(J5,J13,J16,J26,J36,J38,J44)</f>
        <v>0</v>
      </c>
      <c r="K46" s="82">
        <f>SUM(K5,K13,K16,K26,K36,K38,K44)</f>
        <v>0</v>
      </c>
      <c r="L46" s="82">
        <f>SUM(L5,L13,L16,L26,L36,L38,L44)</f>
        <v>0</v>
      </c>
      <c r="M46" s="82">
        <f>SUM(M5,M13,M16,M26,M36,M38,M44)</f>
        <v>0</v>
      </c>
      <c r="N46" s="82">
        <f>SUM(N5,N13,N16,N26,N36,N38,N44)</f>
        <v>0</v>
      </c>
      <c r="O46" s="82">
        <f>SUM(D46:N46)</f>
        <v>3131115</v>
      </c>
      <c r="P46" s="83">
        <f>(O46/P$48)</f>
        <v>1838.5877862595419</v>
      </c>
      <c r="Q46" s="61"/>
      <c r="R46" s="84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1"/>
      <c r="AM46" s="51"/>
      <c r="AN46" s="51"/>
      <c r="AO46" s="51"/>
      <c r="AP46" s="51"/>
      <c r="AQ46" s="51"/>
      <c r="AR46" s="51"/>
      <c r="AS46" s="51"/>
      <c r="AT46" s="51"/>
      <c r="AU46" s="51"/>
      <c r="AV46" s="51"/>
      <c r="AW46" s="51"/>
      <c r="AX46" s="51"/>
      <c r="AY46" s="51"/>
      <c r="AZ46" s="51"/>
      <c r="BA46" s="51"/>
      <c r="BB46" s="51"/>
      <c r="BC46" s="51"/>
      <c r="BD46" s="51"/>
      <c r="BE46" s="51"/>
      <c r="BF46" s="51"/>
      <c r="BG46" s="51"/>
      <c r="BH46" s="51"/>
      <c r="BI46" s="51"/>
      <c r="BJ46" s="51"/>
      <c r="BK46" s="51"/>
      <c r="BL46" s="51"/>
      <c r="BM46" s="51"/>
      <c r="BN46" s="51"/>
      <c r="BO46" s="51"/>
      <c r="BP46" s="51"/>
      <c r="BQ46" s="51"/>
      <c r="BR46" s="51"/>
      <c r="BS46" s="51"/>
      <c r="BT46" s="51"/>
      <c r="BU46" s="51"/>
      <c r="BV46" s="51"/>
      <c r="BW46" s="51"/>
      <c r="BX46" s="51"/>
      <c r="BY46" s="51"/>
      <c r="BZ46" s="51"/>
      <c r="CA46" s="51"/>
      <c r="CB46" s="51"/>
      <c r="CC46" s="51"/>
      <c r="CD46" s="51"/>
      <c r="CE46" s="51"/>
      <c r="CF46" s="51"/>
      <c r="CG46" s="51"/>
      <c r="CH46" s="51"/>
      <c r="CI46" s="51"/>
      <c r="CJ46" s="51"/>
      <c r="CK46" s="51"/>
      <c r="CL46" s="51"/>
      <c r="CM46" s="51"/>
      <c r="CN46" s="51"/>
      <c r="CO46" s="51"/>
      <c r="CP46" s="51"/>
      <c r="CQ46" s="51"/>
      <c r="CR46" s="51"/>
      <c r="CS46" s="51"/>
      <c r="CT46" s="51"/>
      <c r="CU46" s="51"/>
      <c r="CV46" s="51"/>
      <c r="CW46" s="51"/>
      <c r="CX46" s="51"/>
      <c r="CY46" s="51"/>
      <c r="CZ46" s="51"/>
      <c r="DA46" s="51"/>
      <c r="DB46" s="51"/>
      <c r="DC46" s="51"/>
      <c r="DD46" s="51"/>
      <c r="DE46" s="51"/>
      <c r="DF46" s="51"/>
      <c r="DG46" s="51"/>
      <c r="DH46" s="51"/>
      <c r="DI46" s="51"/>
      <c r="DJ46" s="51"/>
      <c r="DK46" s="51"/>
      <c r="DL46" s="51"/>
      <c r="DM46" s="51"/>
      <c r="DN46" s="51"/>
      <c r="DO46" s="51"/>
      <c r="DP46" s="51"/>
    </row>
    <row r="47" spans="1:120">
      <c r="A47" s="85"/>
      <c r="B47" s="86"/>
      <c r="C47" s="86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8"/>
    </row>
    <row r="48" spans="1:120">
      <c r="A48" s="89"/>
      <c r="B48" s="90"/>
      <c r="C48" s="90"/>
      <c r="D48" s="91"/>
      <c r="E48" s="91"/>
      <c r="F48" s="91"/>
      <c r="G48" s="91"/>
      <c r="H48" s="91"/>
      <c r="I48" s="91"/>
      <c r="J48" s="91"/>
      <c r="K48" s="91"/>
      <c r="L48" s="91"/>
      <c r="M48" s="94" t="s">
        <v>133</v>
      </c>
      <c r="N48" s="94"/>
      <c r="O48" s="94"/>
      <c r="P48" s="92">
        <v>1703</v>
      </c>
    </row>
    <row r="49" spans="1:16">
      <c r="A49" s="95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7"/>
    </row>
    <row r="50" spans="1:16" ht="15.75" customHeight="1" thickBot="1">
      <c r="A50" s="98" t="s">
        <v>66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100"/>
    </row>
  </sheetData>
  <mergeCells count="10">
    <mergeCell ref="M48:O48"/>
    <mergeCell ref="A49:P49"/>
    <mergeCell ref="A50:P5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51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116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29"/>
      <c r="M3" s="130"/>
      <c r="N3" s="36"/>
      <c r="O3" s="37"/>
      <c r="P3" s="131" t="s">
        <v>117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118</v>
      </c>
      <c r="N4" s="35" t="s">
        <v>9</v>
      </c>
      <c r="O4" s="35" t="s">
        <v>119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120</v>
      </c>
      <c r="B5" s="26"/>
      <c r="C5" s="26"/>
      <c r="D5" s="27">
        <f t="shared" ref="D5:N5" si="0">SUM(D6:D12)</f>
        <v>503223</v>
      </c>
      <c r="E5" s="27">
        <f t="shared" si="0"/>
        <v>119127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16" si="1">SUM(D5:N5)</f>
        <v>622350</v>
      </c>
      <c r="P5" s="33">
        <f t="shared" ref="P5:P47" si="2">(O5/P$49)</f>
        <v>364.58699472759224</v>
      </c>
      <c r="Q5" s="6"/>
    </row>
    <row r="6" spans="1:134">
      <c r="A6" s="12"/>
      <c r="B6" s="25">
        <v>311</v>
      </c>
      <c r="C6" s="20" t="s">
        <v>2</v>
      </c>
      <c r="D6" s="46">
        <v>69591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69591</v>
      </c>
      <c r="P6" s="47">
        <f t="shared" si="2"/>
        <v>40.768014059753952</v>
      </c>
      <c r="Q6" s="9"/>
    </row>
    <row r="7" spans="1:134">
      <c r="A7" s="12"/>
      <c r="B7" s="25">
        <v>312.3</v>
      </c>
      <c r="C7" s="20" t="s">
        <v>11</v>
      </c>
      <c r="D7" s="46">
        <v>0</v>
      </c>
      <c r="E7" s="46">
        <v>17945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17945</v>
      </c>
      <c r="P7" s="47">
        <f t="shared" si="2"/>
        <v>10.512595196250732</v>
      </c>
      <c r="Q7" s="9"/>
    </row>
    <row r="8" spans="1:134">
      <c r="A8" s="12"/>
      <c r="B8" s="25">
        <v>312.41000000000003</v>
      </c>
      <c r="C8" s="20" t="s">
        <v>121</v>
      </c>
      <c r="D8" s="46">
        <v>0</v>
      </c>
      <c r="E8" s="46">
        <v>101182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101182</v>
      </c>
      <c r="P8" s="47">
        <f t="shared" si="2"/>
        <v>59.27475102519039</v>
      </c>
      <c r="Q8" s="9"/>
    </row>
    <row r="9" spans="1:134">
      <c r="A9" s="12"/>
      <c r="B9" s="25">
        <v>314.10000000000002</v>
      </c>
      <c r="C9" s="20" t="s">
        <v>13</v>
      </c>
      <c r="D9" s="46">
        <v>164547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164547</v>
      </c>
      <c r="P9" s="47">
        <f t="shared" si="2"/>
        <v>96.395430579964852</v>
      </c>
      <c r="Q9" s="9"/>
    </row>
    <row r="10" spans="1:134">
      <c r="A10" s="12"/>
      <c r="B10" s="25">
        <v>314.8</v>
      </c>
      <c r="C10" s="20" t="s">
        <v>14</v>
      </c>
      <c r="D10" s="46">
        <v>4415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4415</v>
      </c>
      <c r="P10" s="47">
        <f t="shared" si="2"/>
        <v>2.5864089045108378</v>
      </c>
      <c r="Q10" s="9"/>
    </row>
    <row r="11" spans="1:134">
      <c r="A11" s="12"/>
      <c r="B11" s="25">
        <v>315.10000000000002</v>
      </c>
      <c r="C11" s="20" t="s">
        <v>122</v>
      </c>
      <c r="D11" s="46">
        <v>44703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44703</v>
      </c>
      <c r="P11" s="47">
        <f t="shared" si="2"/>
        <v>26.188049209138839</v>
      </c>
      <c r="Q11" s="9"/>
    </row>
    <row r="12" spans="1:134">
      <c r="A12" s="12"/>
      <c r="B12" s="25">
        <v>319.89999999999998</v>
      </c>
      <c r="C12" s="20" t="s">
        <v>123</v>
      </c>
      <c r="D12" s="46">
        <v>219967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1"/>
        <v>219967</v>
      </c>
      <c r="P12" s="47">
        <f t="shared" si="2"/>
        <v>128.86174575278267</v>
      </c>
      <c r="Q12" s="9"/>
    </row>
    <row r="13" spans="1:134" ht="15.75">
      <c r="A13" s="29" t="s">
        <v>16</v>
      </c>
      <c r="B13" s="30"/>
      <c r="C13" s="31"/>
      <c r="D13" s="32">
        <f t="shared" ref="D13:N13" si="3">SUM(D14:D15)</f>
        <v>98727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 t="shared" si="1"/>
        <v>98727</v>
      </c>
      <c r="P13" s="45">
        <f t="shared" si="2"/>
        <v>57.836555360281196</v>
      </c>
      <c r="Q13" s="10"/>
    </row>
    <row r="14" spans="1:134">
      <c r="A14" s="12"/>
      <c r="B14" s="25">
        <v>323.10000000000002</v>
      </c>
      <c r="C14" s="20" t="s">
        <v>17</v>
      </c>
      <c r="D14" s="46">
        <v>93759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93759</v>
      </c>
      <c r="P14" s="47">
        <f t="shared" si="2"/>
        <v>54.926186291739896</v>
      </c>
      <c r="Q14" s="9"/>
    </row>
    <row r="15" spans="1:134">
      <c r="A15" s="12"/>
      <c r="B15" s="25">
        <v>329.5</v>
      </c>
      <c r="C15" s="20" t="s">
        <v>124</v>
      </c>
      <c r="D15" s="46">
        <v>4968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1"/>
        <v>4968</v>
      </c>
      <c r="P15" s="47">
        <f t="shared" si="2"/>
        <v>2.9103690685413004</v>
      </c>
      <c r="Q15" s="9"/>
    </row>
    <row r="16" spans="1:134" ht="15.75">
      <c r="A16" s="29" t="s">
        <v>125</v>
      </c>
      <c r="B16" s="30"/>
      <c r="C16" s="31"/>
      <c r="D16" s="32">
        <f t="shared" ref="D16:N16" si="4">SUM(D17:D25)</f>
        <v>878693</v>
      </c>
      <c r="E16" s="32">
        <f t="shared" si="4"/>
        <v>916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367001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32">
        <f t="shared" si="4"/>
        <v>0</v>
      </c>
      <c r="O16" s="44">
        <f t="shared" si="1"/>
        <v>1246610</v>
      </c>
      <c r="P16" s="45">
        <f t="shared" si="2"/>
        <v>730.29291154071473</v>
      </c>
      <c r="Q16" s="10"/>
    </row>
    <row r="17" spans="1:17">
      <c r="A17" s="12"/>
      <c r="B17" s="25">
        <v>331.5</v>
      </c>
      <c r="C17" s="20" t="s">
        <v>114</v>
      </c>
      <c r="D17" s="46">
        <v>588617</v>
      </c>
      <c r="E17" s="46">
        <v>916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22" si="5">SUM(D17:N17)</f>
        <v>589533</v>
      </c>
      <c r="P17" s="47">
        <f t="shared" si="2"/>
        <v>345.36203866432339</v>
      </c>
      <c r="Q17" s="9"/>
    </row>
    <row r="18" spans="1:17">
      <c r="A18" s="12"/>
      <c r="B18" s="25">
        <v>334.35</v>
      </c>
      <c r="C18" s="20" t="s">
        <v>59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367001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5"/>
        <v>367001</v>
      </c>
      <c r="P18" s="47">
        <f t="shared" si="2"/>
        <v>214.99765670767428</v>
      </c>
      <c r="Q18" s="9"/>
    </row>
    <row r="19" spans="1:17">
      <c r="A19" s="12"/>
      <c r="B19" s="25">
        <v>335.125</v>
      </c>
      <c r="C19" s="20" t="s">
        <v>126</v>
      </c>
      <c r="D19" s="46">
        <v>121174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5"/>
        <v>121174</v>
      </c>
      <c r="P19" s="47">
        <f t="shared" si="2"/>
        <v>70.986526069127123</v>
      </c>
      <c r="Q19" s="9"/>
    </row>
    <row r="20" spans="1:17">
      <c r="A20" s="12"/>
      <c r="B20" s="25">
        <v>335.14</v>
      </c>
      <c r="C20" s="20" t="s">
        <v>79</v>
      </c>
      <c r="D20" s="46">
        <v>718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718</v>
      </c>
      <c r="P20" s="47">
        <f t="shared" si="2"/>
        <v>0.42062097246631519</v>
      </c>
      <c r="Q20" s="9"/>
    </row>
    <row r="21" spans="1:17">
      <c r="A21" s="12"/>
      <c r="B21" s="25">
        <v>335.15</v>
      </c>
      <c r="C21" s="20" t="s">
        <v>80</v>
      </c>
      <c r="D21" s="46">
        <v>826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5"/>
        <v>826</v>
      </c>
      <c r="P21" s="47">
        <f t="shared" si="2"/>
        <v>0.48388986526069128</v>
      </c>
      <c r="Q21" s="9"/>
    </row>
    <row r="22" spans="1:17">
      <c r="A22" s="12"/>
      <c r="B22" s="25">
        <v>335.18</v>
      </c>
      <c r="C22" s="20" t="s">
        <v>127</v>
      </c>
      <c r="D22" s="46">
        <v>113381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5"/>
        <v>113381</v>
      </c>
      <c r="P22" s="47">
        <f t="shared" si="2"/>
        <v>66.421206795547747</v>
      </c>
      <c r="Q22" s="9"/>
    </row>
    <row r="23" spans="1:17">
      <c r="A23" s="12"/>
      <c r="B23" s="25">
        <v>335.45</v>
      </c>
      <c r="C23" s="20" t="s">
        <v>128</v>
      </c>
      <c r="D23" s="46">
        <v>1310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>SUM(D23:N23)</f>
        <v>1310</v>
      </c>
      <c r="P23" s="47">
        <f t="shared" si="2"/>
        <v>0.76742823667252491</v>
      </c>
      <c r="Q23" s="9"/>
    </row>
    <row r="24" spans="1:17">
      <c r="A24" s="12"/>
      <c r="B24" s="25">
        <v>337.2</v>
      </c>
      <c r="C24" s="20" t="s">
        <v>28</v>
      </c>
      <c r="D24" s="46">
        <v>44448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>SUM(D24:N24)</f>
        <v>44448</v>
      </c>
      <c r="P24" s="47">
        <f t="shared" si="2"/>
        <v>26.038664323374341</v>
      </c>
      <c r="Q24" s="9"/>
    </row>
    <row r="25" spans="1:17">
      <c r="A25" s="12"/>
      <c r="B25" s="25">
        <v>337.7</v>
      </c>
      <c r="C25" s="20" t="s">
        <v>29</v>
      </c>
      <c r="D25" s="46">
        <v>8219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>SUM(D25:N25)</f>
        <v>8219</v>
      </c>
      <c r="P25" s="47">
        <f t="shared" si="2"/>
        <v>4.814879906268307</v>
      </c>
      <c r="Q25" s="9"/>
    </row>
    <row r="26" spans="1:17" ht="15.75">
      <c r="A26" s="29" t="s">
        <v>34</v>
      </c>
      <c r="B26" s="30"/>
      <c r="C26" s="31"/>
      <c r="D26" s="32">
        <f t="shared" ref="D26:N26" si="6">SUM(D27:D35)</f>
        <v>69668</v>
      </c>
      <c r="E26" s="32">
        <f t="shared" si="6"/>
        <v>17368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1317727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6"/>
        <v>0</v>
      </c>
      <c r="O26" s="32">
        <f>SUM(D26:N26)</f>
        <v>1404763</v>
      </c>
      <c r="P26" s="45">
        <f t="shared" si="2"/>
        <v>822.94258933801996</v>
      </c>
      <c r="Q26" s="10"/>
    </row>
    <row r="27" spans="1:17">
      <c r="A27" s="12"/>
      <c r="B27" s="25">
        <v>342.2</v>
      </c>
      <c r="C27" s="20" t="s">
        <v>60</v>
      </c>
      <c r="D27" s="46">
        <v>40434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ref="O27:O35" si="7">SUM(D27:N27)</f>
        <v>40434</v>
      </c>
      <c r="P27" s="47">
        <f t="shared" si="2"/>
        <v>23.687170474516694</v>
      </c>
      <c r="Q27" s="9"/>
    </row>
    <row r="28" spans="1:17">
      <c r="A28" s="12"/>
      <c r="B28" s="25">
        <v>343.4</v>
      </c>
      <c r="C28" s="20" t="s">
        <v>38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258449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7"/>
        <v>258449</v>
      </c>
      <c r="P28" s="47">
        <f t="shared" si="2"/>
        <v>151.40538957234915</v>
      </c>
      <c r="Q28" s="9"/>
    </row>
    <row r="29" spans="1:17">
      <c r="A29" s="12"/>
      <c r="B29" s="25">
        <v>343.6</v>
      </c>
      <c r="C29" s="20" t="s">
        <v>103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1049942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7"/>
        <v>1049942</v>
      </c>
      <c r="P29" s="47">
        <f t="shared" si="2"/>
        <v>615.08025776215584</v>
      </c>
      <c r="Q29" s="9"/>
    </row>
    <row r="30" spans="1:17">
      <c r="A30" s="12"/>
      <c r="B30" s="25">
        <v>343.9</v>
      </c>
      <c r="C30" s="20" t="s">
        <v>40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9336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7"/>
        <v>9336</v>
      </c>
      <c r="P30" s="47">
        <f t="shared" si="2"/>
        <v>5.4692442882249557</v>
      </c>
      <c r="Q30" s="9"/>
    </row>
    <row r="31" spans="1:17">
      <c r="A31" s="12"/>
      <c r="B31" s="25">
        <v>344.9</v>
      </c>
      <c r="C31" s="20" t="s">
        <v>82</v>
      </c>
      <c r="D31" s="46">
        <v>15285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7"/>
        <v>15285</v>
      </c>
      <c r="P31" s="47">
        <f t="shared" si="2"/>
        <v>8.9543057996485054</v>
      </c>
      <c r="Q31" s="9"/>
    </row>
    <row r="32" spans="1:17">
      <c r="A32" s="12"/>
      <c r="B32" s="25">
        <v>346.4</v>
      </c>
      <c r="C32" s="20" t="s">
        <v>61</v>
      </c>
      <c r="D32" s="46">
        <v>9815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7"/>
        <v>9815</v>
      </c>
      <c r="P32" s="47">
        <f t="shared" si="2"/>
        <v>5.7498535442296426</v>
      </c>
      <c r="Q32" s="9"/>
    </row>
    <row r="33" spans="1:120">
      <c r="A33" s="12"/>
      <c r="B33" s="25">
        <v>347.2</v>
      </c>
      <c r="C33" s="20" t="s">
        <v>62</v>
      </c>
      <c r="D33" s="46">
        <v>2959</v>
      </c>
      <c r="E33" s="46">
        <v>17368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7"/>
        <v>20327</v>
      </c>
      <c r="P33" s="47">
        <f t="shared" si="2"/>
        <v>11.908025776215583</v>
      </c>
      <c r="Q33" s="9"/>
    </row>
    <row r="34" spans="1:120">
      <c r="A34" s="12"/>
      <c r="B34" s="25">
        <v>347.4</v>
      </c>
      <c r="C34" s="20" t="s">
        <v>96</v>
      </c>
      <c r="D34" s="46">
        <v>151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7"/>
        <v>151</v>
      </c>
      <c r="P34" s="47">
        <f t="shared" si="2"/>
        <v>8.8459285295840656E-2</v>
      </c>
      <c r="Q34" s="9"/>
    </row>
    <row r="35" spans="1:120">
      <c r="A35" s="12"/>
      <c r="B35" s="25">
        <v>349</v>
      </c>
      <c r="C35" s="20" t="s">
        <v>129</v>
      </c>
      <c r="D35" s="46">
        <v>1024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7"/>
        <v>1024</v>
      </c>
      <c r="P35" s="47">
        <f t="shared" si="2"/>
        <v>0.59988283538371412</v>
      </c>
      <c r="Q35" s="9"/>
    </row>
    <row r="36" spans="1:120" ht="15.75">
      <c r="A36" s="29" t="s">
        <v>35</v>
      </c>
      <c r="B36" s="30"/>
      <c r="C36" s="31"/>
      <c r="D36" s="32">
        <f t="shared" ref="D36:N36" si="8">SUM(D37:D37)</f>
        <v>3820</v>
      </c>
      <c r="E36" s="32">
        <f t="shared" si="8"/>
        <v>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si="8"/>
        <v>0</v>
      </c>
      <c r="O36" s="32">
        <f t="shared" ref="O36:O47" si="9">SUM(D36:N36)</f>
        <v>3820</v>
      </c>
      <c r="P36" s="45">
        <f t="shared" si="2"/>
        <v>2.2378441710603396</v>
      </c>
      <c r="Q36" s="10"/>
    </row>
    <row r="37" spans="1:120">
      <c r="A37" s="13"/>
      <c r="B37" s="39">
        <v>351.3</v>
      </c>
      <c r="C37" s="21" t="s">
        <v>43</v>
      </c>
      <c r="D37" s="46">
        <v>3820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9"/>
        <v>3820</v>
      </c>
      <c r="P37" s="47">
        <f t="shared" si="2"/>
        <v>2.2378441710603396</v>
      </c>
      <c r="Q37" s="9"/>
    </row>
    <row r="38" spans="1:120" ht="15.75">
      <c r="A38" s="29" t="s">
        <v>3</v>
      </c>
      <c r="B38" s="30"/>
      <c r="C38" s="31"/>
      <c r="D38" s="32">
        <f t="shared" ref="D38:N38" si="10">SUM(D39:D43)</f>
        <v>62519</v>
      </c>
      <c r="E38" s="32">
        <f t="shared" si="10"/>
        <v>1135</v>
      </c>
      <c r="F38" s="32">
        <f t="shared" si="10"/>
        <v>0</v>
      </c>
      <c r="G38" s="32">
        <f t="shared" si="10"/>
        <v>0</v>
      </c>
      <c r="H38" s="32">
        <f t="shared" si="10"/>
        <v>0</v>
      </c>
      <c r="I38" s="32">
        <f t="shared" si="10"/>
        <v>126186</v>
      </c>
      <c r="J38" s="32">
        <f t="shared" si="10"/>
        <v>0</v>
      </c>
      <c r="K38" s="32">
        <f t="shared" si="10"/>
        <v>0</v>
      </c>
      <c r="L38" s="32">
        <f t="shared" si="10"/>
        <v>0</v>
      </c>
      <c r="M38" s="32">
        <f t="shared" si="10"/>
        <v>0</v>
      </c>
      <c r="N38" s="32">
        <f t="shared" si="10"/>
        <v>0</v>
      </c>
      <c r="O38" s="32">
        <f t="shared" si="9"/>
        <v>189840</v>
      </c>
      <c r="P38" s="45">
        <f t="shared" si="2"/>
        <v>111.21265377855887</v>
      </c>
      <c r="Q38" s="10"/>
    </row>
    <row r="39" spans="1:120">
      <c r="A39" s="12"/>
      <c r="B39" s="25">
        <v>361.1</v>
      </c>
      <c r="C39" s="20" t="s">
        <v>44</v>
      </c>
      <c r="D39" s="46">
        <v>1036</v>
      </c>
      <c r="E39" s="46">
        <v>108</v>
      </c>
      <c r="F39" s="46">
        <v>0</v>
      </c>
      <c r="G39" s="46">
        <v>0</v>
      </c>
      <c r="H39" s="46">
        <v>0</v>
      </c>
      <c r="I39" s="46">
        <v>2180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9"/>
        <v>3324</v>
      </c>
      <c r="P39" s="47">
        <f t="shared" si="2"/>
        <v>1.9472759226713532</v>
      </c>
      <c r="Q39" s="9"/>
    </row>
    <row r="40" spans="1:120">
      <c r="A40" s="12"/>
      <c r="B40" s="25">
        <v>362</v>
      </c>
      <c r="C40" s="20" t="s">
        <v>45</v>
      </c>
      <c r="D40" s="46">
        <v>33235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9"/>
        <v>33235</v>
      </c>
      <c r="P40" s="47">
        <f t="shared" si="2"/>
        <v>19.469830111306386</v>
      </c>
      <c r="Q40" s="9"/>
    </row>
    <row r="41" spans="1:120">
      <c r="A41" s="12"/>
      <c r="B41" s="25">
        <v>364</v>
      </c>
      <c r="C41" s="20" t="s">
        <v>92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124006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9"/>
        <v>124006</v>
      </c>
      <c r="P41" s="47">
        <f t="shared" si="2"/>
        <v>72.645577035735201</v>
      </c>
      <c r="Q41" s="9"/>
    </row>
    <row r="42" spans="1:120">
      <c r="A42" s="12"/>
      <c r="B42" s="25">
        <v>366</v>
      </c>
      <c r="C42" s="20" t="s">
        <v>93</v>
      </c>
      <c r="D42" s="46">
        <v>0</v>
      </c>
      <c r="E42" s="46">
        <v>1027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9"/>
        <v>1027</v>
      </c>
      <c r="P42" s="47">
        <f t="shared" si="2"/>
        <v>0.60164030462800233</v>
      </c>
      <c r="Q42" s="9"/>
    </row>
    <row r="43" spans="1:120">
      <c r="A43" s="12"/>
      <c r="B43" s="25">
        <v>369.9</v>
      </c>
      <c r="C43" s="20" t="s">
        <v>46</v>
      </c>
      <c r="D43" s="46">
        <v>28248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9"/>
        <v>28248</v>
      </c>
      <c r="P43" s="47">
        <f t="shared" si="2"/>
        <v>16.548330404217925</v>
      </c>
      <c r="Q43" s="9"/>
    </row>
    <row r="44" spans="1:120" ht="15.75">
      <c r="A44" s="29" t="s">
        <v>36</v>
      </c>
      <c r="B44" s="30"/>
      <c r="C44" s="31"/>
      <c r="D44" s="32">
        <f t="shared" ref="D44:N44" si="11">SUM(D45:D46)</f>
        <v>15728</v>
      </c>
      <c r="E44" s="32">
        <f t="shared" si="11"/>
        <v>289729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11"/>
        <v>0</v>
      </c>
      <c r="O44" s="32">
        <f t="shared" si="9"/>
        <v>305457</v>
      </c>
      <c r="P44" s="45">
        <f t="shared" si="2"/>
        <v>178.94376098418277</v>
      </c>
      <c r="Q44" s="9"/>
    </row>
    <row r="45" spans="1:120">
      <c r="A45" s="12"/>
      <c r="B45" s="25">
        <v>381</v>
      </c>
      <c r="C45" s="20" t="s">
        <v>63</v>
      </c>
      <c r="D45" s="46">
        <v>0</v>
      </c>
      <c r="E45" s="46">
        <v>289729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9"/>
        <v>289729</v>
      </c>
      <c r="P45" s="47">
        <f t="shared" si="2"/>
        <v>169.72993555946104</v>
      </c>
      <c r="Q45" s="9"/>
    </row>
    <row r="46" spans="1:120" ht="15.75" thickBot="1">
      <c r="A46" s="12"/>
      <c r="B46" s="25">
        <v>384</v>
      </c>
      <c r="C46" s="20" t="s">
        <v>64</v>
      </c>
      <c r="D46" s="46">
        <v>15728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9"/>
        <v>15728</v>
      </c>
      <c r="P46" s="47">
        <f t="shared" si="2"/>
        <v>9.2138254247217333</v>
      </c>
      <c r="Q46" s="9"/>
    </row>
    <row r="47" spans="1:120" ht="16.5" thickBot="1">
      <c r="A47" s="14" t="s">
        <v>41</v>
      </c>
      <c r="B47" s="23"/>
      <c r="C47" s="22"/>
      <c r="D47" s="15">
        <f t="shared" ref="D47:N47" si="12">SUM(D5,D13,D16,D26,D36,D38,D44)</f>
        <v>1632378</v>
      </c>
      <c r="E47" s="15">
        <f t="shared" si="12"/>
        <v>428275</v>
      </c>
      <c r="F47" s="15">
        <f t="shared" si="12"/>
        <v>0</v>
      </c>
      <c r="G47" s="15">
        <f t="shared" si="12"/>
        <v>0</v>
      </c>
      <c r="H47" s="15">
        <f t="shared" si="12"/>
        <v>0</v>
      </c>
      <c r="I47" s="15">
        <f t="shared" si="12"/>
        <v>1810914</v>
      </c>
      <c r="J47" s="15">
        <f t="shared" si="12"/>
        <v>0</v>
      </c>
      <c r="K47" s="15">
        <f t="shared" si="12"/>
        <v>0</v>
      </c>
      <c r="L47" s="15">
        <f t="shared" si="12"/>
        <v>0</v>
      </c>
      <c r="M47" s="15">
        <f t="shared" si="12"/>
        <v>0</v>
      </c>
      <c r="N47" s="15">
        <f t="shared" si="12"/>
        <v>0</v>
      </c>
      <c r="O47" s="15">
        <f t="shared" si="9"/>
        <v>3871567</v>
      </c>
      <c r="P47" s="38">
        <f t="shared" si="2"/>
        <v>2268.0533099004101</v>
      </c>
      <c r="Q47" s="6"/>
      <c r="R47" s="2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</row>
    <row r="48" spans="1:120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9"/>
    </row>
    <row r="49" spans="1:16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42"/>
      <c r="M49" s="118" t="s">
        <v>130</v>
      </c>
      <c r="N49" s="118"/>
      <c r="O49" s="118"/>
      <c r="P49" s="43">
        <v>1707</v>
      </c>
    </row>
    <row r="50" spans="1:16">
      <c r="A50" s="119"/>
      <c r="B50" s="96"/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7"/>
    </row>
    <row r="51" spans="1:16" ht="15.75" customHeight="1" thickBot="1">
      <c r="A51" s="120" t="s">
        <v>66</v>
      </c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100"/>
    </row>
  </sheetData>
  <mergeCells count="10">
    <mergeCell ref="M49:O49"/>
    <mergeCell ref="A50:P50"/>
    <mergeCell ref="A51:P5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112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469900</v>
      </c>
      <c r="E5" s="27">
        <f t="shared" si="0"/>
        <v>113648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583548</v>
      </c>
      <c r="O5" s="33">
        <f t="shared" ref="O5:O49" si="1">(N5/O$51)</f>
        <v>343.06172839506172</v>
      </c>
      <c r="P5" s="6"/>
    </row>
    <row r="6" spans="1:133">
      <c r="A6" s="12"/>
      <c r="B6" s="25">
        <v>311</v>
      </c>
      <c r="C6" s="20" t="s">
        <v>2</v>
      </c>
      <c r="D6" s="46">
        <v>51774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51774</v>
      </c>
      <c r="O6" s="47">
        <f t="shared" si="1"/>
        <v>30.437389770723104</v>
      </c>
      <c r="P6" s="9"/>
    </row>
    <row r="7" spans="1:133">
      <c r="A7" s="12"/>
      <c r="B7" s="25">
        <v>312.3</v>
      </c>
      <c r="C7" s="20" t="s">
        <v>11</v>
      </c>
      <c r="D7" s="46">
        <v>0</v>
      </c>
      <c r="E7" s="46">
        <v>17891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17891</v>
      </c>
      <c r="O7" s="47">
        <f t="shared" si="1"/>
        <v>10.517930629041739</v>
      </c>
      <c r="P7" s="9"/>
    </row>
    <row r="8" spans="1:133">
      <c r="A8" s="12"/>
      <c r="B8" s="25">
        <v>312.41000000000003</v>
      </c>
      <c r="C8" s="20" t="s">
        <v>76</v>
      </c>
      <c r="D8" s="46">
        <v>0</v>
      </c>
      <c r="E8" s="46">
        <v>95757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95757</v>
      </c>
      <c r="O8" s="47">
        <f t="shared" si="1"/>
        <v>56.294532627865962</v>
      </c>
      <c r="P8" s="9"/>
    </row>
    <row r="9" spans="1:133">
      <c r="A9" s="12"/>
      <c r="B9" s="25">
        <v>312.60000000000002</v>
      </c>
      <c r="C9" s="20" t="s">
        <v>12</v>
      </c>
      <c r="D9" s="46">
        <v>201773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201773</v>
      </c>
      <c r="O9" s="47">
        <f t="shared" si="1"/>
        <v>118.62022339800117</v>
      </c>
      <c r="P9" s="9"/>
    </row>
    <row r="10" spans="1:133">
      <c r="A10" s="12"/>
      <c r="B10" s="25">
        <v>314.10000000000002</v>
      </c>
      <c r="C10" s="20" t="s">
        <v>13</v>
      </c>
      <c r="D10" s="46">
        <v>169216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169216</v>
      </c>
      <c r="O10" s="47">
        <f t="shared" si="1"/>
        <v>99.480305702527929</v>
      </c>
      <c r="P10" s="9"/>
    </row>
    <row r="11" spans="1:133">
      <c r="A11" s="12"/>
      <c r="B11" s="25">
        <v>314.8</v>
      </c>
      <c r="C11" s="20" t="s">
        <v>14</v>
      </c>
      <c r="D11" s="46">
        <v>2613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2613</v>
      </c>
      <c r="O11" s="47">
        <f t="shared" si="1"/>
        <v>1.5361552028218695</v>
      </c>
      <c r="P11" s="9"/>
    </row>
    <row r="12" spans="1:133">
      <c r="A12" s="12"/>
      <c r="B12" s="25">
        <v>315</v>
      </c>
      <c r="C12" s="20" t="s">
        <v>77</v>
      </c>
      <c r="D12" s="46">
        <v>44524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44524</v>
      </c>
      <c r="O12" s="47">
        <f t="shared" si="1"/>
        <v>26.175191064079954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101485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0" si="4">SUM(D13:M13)</f>
        <v>101485</v>
      </c>
      <c r="O13" s="45">
        <f t="shared" si="1"/>
        <v>59.661963550852441</v>
      </c>
      <c r="P13" s="10"/>
    </row>
    <row r="14" spans="1:133">
      <c r="A14" s="12"/>
      <c r="B14" s="25">
        <v>323.10000000000002</v>
      </c>
      <c r="C14" s="20" t="s">
        <v>17</v>
      </c>
      <c r="D14" s="46">
        <v>95301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95301</v>
      </c>
      <c r="O14" s="47">
        <f t="shared" si="1"/>
        <v>56.026455026455025</v>
      </c>
      <c r="P14" s="9"/>
    </row>
    <row r="15" spans="1:133">
      <c r="A15" s="12"/>
      <c r="B15" s="25">
        <v>329</v>
      </c>
      <c r="C15" s="20" t="s">
        <v>18</v>
      </c>
      <c r="D15" s="46">
        <v>6184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6184</v>
      </c>
      <c r="O15" s="47">
        <f t="shared" si="1"/>
        <v>3.6355085243974132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SUM(D17:D28)</f>
        <v>1484905</v>
      </c>
      <c r="E16" s="32">
        <f t="shared" si="5"/>
        <v>412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155180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1640497</v>
      </c>
      <c r="O16" s="45">
        <f t="shared" si="1"/>
        <v>964.43092298647855</v>
      </c>
      <c r="P16" s="10"/>
    </row>
    <row r="17" spans="1:16">
      <c r="A17" s="12"/>
      <c r="B17" s="25">
        <v>331.2</v>
      </c>
      <c r="C17" s="20" t="s">
        <v>113</v>
      </c>
      <c r="D17" s="46">
        <v>10971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10971</v>
      </c>
      <c r="O17" s="47">
        <f t="shared" si="1"/>
        <v>6.4497354497354493</v>
      </c>
      <c r="P17" s="9"/>
    </row>
    <row r="18" spans="1:16">
      <c r="A18" s="12"/>
      <c r="B18" s="25">
        <v>331.5</v>
      </c>
      <c r="C18" s="20" t="s">
        <v>114</v>
      </c>
      <c r="D18" s="46">
        <v>251642</v>
      </c>
      <c r="E18" s="46">
        <v>412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252054</v>
      </c>
      <c r="O18" s="47">
        <f t="shared" si="1"/>
        <v>148.17989417989418</v>
      </c>
      <c r="P18" s="9"/>
    </row>
    <row r="19" spans="1:16">
      <c r="A19" s="12"/>
      <c r="B19" s="25">
        <v>334.31</v>
      </c>
      <c r="C19" s="20" t="s">
        <v>88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44289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44289</v>
      </c>
      <c r="O19" s="47">
        <f t="shared" si="1"/>
        <v>26.037037037037038</v>
      </c>
      <c r="P19" s="9"/>
    </row>
    <row r="20" spans="1:16">
      <c r="A20" s="12"/>
      <c r="B20" s="25">
        <v>334.35</v>
      </c>
      <c r="C20" s="20" t="s">
        <v>59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110891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110891</v>
      </c>
      <c r="O20" s="47">
        <f t="shared" si="1"/>
        <v>65.191651969429742</v>
      </c>
      <c r="P20" s="9"/>
    </row>
    <row r="21" spans="1:16">
      <c r="A21" s="12"/>
      <c r="B21" s="25">
        <v>334.49</v>
      </c>
      <c r="C21" s="20" t="s">
        <v>69</v>
      </c>
      <c r="D21" s="46">
        <v>756020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6" si="6">SUM(D21:M21)</f>
        <v>756020</v>
      </c>
      <c r="O21" s="47">
        <f t="shared" si="1"/>
        <v>444.45620223398004</v>
      </c>
      <c r="P21" s="9"/>
    </row>
    <row r="22" spans="1:16">
      <c r="A22" s="12"/>
      <c r="B22" s="25">
        <v>335.12</v>
      </c>
      <c r="C22" s="20" t="s">
        <v>78</v>
      </c>
      <c r="D22" s="46">
        <v>107128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107128</v>
      </c>
      <c r="O22" s="47">
        <f t="shared" si="1"/>
        <v>62.979423868312757</v>
      </c>
      <c r="P22" s="9"/>
    </row>
    <row r="23" spans="1:16">
      <c r="A23" s="12"/>
      <c r="B23" s="25">
        <v>335.14</v>
      </c>
      <c r="C23" s="20" t="s">
        <v>79</v>
      </c>
      <c r="D23" s="46">
        <v>1294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1294</v>
      </c>
      <c r="O23" s="47">
        <f t="shared" si="1"/>
        <v>0.76072898295120517</v>
      </c>
      <c r="P23" s="9"/>
    </row>
    <row r="24" spans="1:16">
      <c r="A24" s="12"/>
      <c r="B24" s="25">
        <v>335.15</v>
      </c>
      <c r="C24" s="20" t="s">
        <v>80</v>
      </c>
      <c r="D24" s="46">
        <v>1309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1309</v>
      </c>
      <c r="O24" s="47">
        <f t="shared" si="1"/>
        <v>0.76954732510288071</v>
      </c>
      <c r="P24" s="9"/>
    </row>
    <row r="25" spans="1:16">
      <c r="A25" s="12"/>
      <c r="B25" s="25">
        <v>335.18</v>
      </c>
      <c r="C25" s="20" t="s">
        <v>81</v>
      </c>
      <c r="D25" s="46">
        <v>105839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105839</v>
      </c>
      <c r="O25" s="47">
        <f t="shared" si="1"/>
        <v>62.221634332745445</v>
      </c>
      <c r="P25" s="9"/>
    </row>
    <row r="26" spans="1:16">
      <c r="A26" s="12"/>
      <c r="B26" s="25">
        <v>335.49</v>
      </c>
      <c r="C26" s="20" t="s">
        <v>27</v>
      </c>
      <c r="D26" s="46">
        <v>1624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1624</v>
      </c>
      <c r="O26" s="47">
        <f t="shared" si="1"/>
        <v>0.95473251028806583</v>
      </c>
      <c r="P26" s="9"/>
    </row>
    <row r="27" spans="1:16">
      <c r="A27" s="12"/>
      <c r="B27" s="25">
        <v>337.2</v>
      </c>
      <c r="C27" s="20" t="s">
        <v>28</v>
      </c>
      <c r="D27" s="46">
        <v>236000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236000</v>
      </c>
      <c r="O27" s="47">
        <f t="shared" si="1"/>
        <v>138.74191651969429</v>
      </c>
      <c r="P27" s="9"/>
    </row>
    <row r="28" spans="1:16">
      <c r="A28" s="12"/>
      <c r="B28" s="25">
        <v>337.7</v>
      </c>
      <c r="C28" s="20" t="s">
        <v>29</v>
      </c>
      <c r="D28" s="46">
        <v>13078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13078</v>
      </c>
      <c r="O28" s="47">
        <f t="shared" si="1"/>
        <v>7.6884185773074663</v>
      </c>
      <c r="P28" s="9"/>
    </row>
    <row r="29" spans="1:16" ht="15.75">
      <c r="A29" s="29" t="s">
        <v>34</v>
      </c>
      <c r="B29" s="30"/>
      <c r="C29" s="31"/>
      <c r="D29" s="32">
        <f t="shared" ref="D29:M29" si="7">SUM(D30:D38)</f>
        <v>73506</v>
      </c>
      <c r="E29" s="32">
        <f t="shared" si="7"/>
        <v>5390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1326807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>SUM(D29:M29)</f>
        <v>1405703</v>
      </c>
      <c r="O29" s="45">
        <f t="shared" si="1"/>
        <v>826.39800117577897</v>
      </c>
      <c r="P29" s="10"/>
    </row>
    <row r="30" spans="1:16">
      <c r="A30" s="12"/>
      <c r="B30" s="25">
        <v>342.2</v>
      </c>
      <c r="C30" s="20" t="s">
        <v>60</v>
      </c>
      <c r="D30" s="46">
        <v>40079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8" si="8">SUM(D30:M30)</f>
        <v>40079</v>
      </c>
      <c r="O30" s="47">
        <f t="shared" si="1"/>
        <v>23.562022339800116</v>
      </c>
      <c r="P30" s="9"/>
    </row>
    <row r="31" spans="1:16">
      <c r="A31" s="12"/>
      <c r="B31" s="25">
        <v>343.4</v>
      </c>
      <c r="C31" s="20" t="s">
        <v>38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247548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247548</v>
      </c>
      <c r="O31" s="47">
        <f t="shared" si="1"/>
        <v>145.53086419753086</v>
      </c>
      <c r="P31" s="9"/>
    </row>
    <row r="32" spans="1:16">
      <c r="A32" s="12"/>
      <c r="B32" s="25">
        <v>343.6</v>
      </c>
      <c r="C32" s="20" t="s">
        <v>103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1051313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1051313</v>
      </c>
      <c r="O32" s="47">
        <f t="shared" si="1"/>
        <v>618.0558495002939</v>
      </c>
      <c r="P32" s="9"/>
    </row>
    <row r="33" spans="1:16">
      <c r="A33" s="12"/>
      <c r="B33" s="25">
        <v>343.9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27946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27946</v>
      </c>
      <c r="O33" s="47">
        <f t="shared" si="1"/>
        <v>16.429159318048207</v>
      </c>
      <c r="P33" s="9"/>
    </row>
    <row r="34" spans="1:16">
      <c r="A34" s="12"/>
      <c r="B34" s="25">
        <v>344.9</v>
      </c>
      <c r="C34" s="20" t="s">
        <v>82</v>
      </c>
      <c r="D34" s="46">
        <v>15120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15120</v>
      </c>
      <c r="O34" s="47">
        <f t="shared" si="1"/>
        <v>8.8888888888888893</v>
      </c>
      <c r="P34" s="9"/>
    </row>
    <row r="35" spans="1:16">
      <c r="A35" s="12"/>
      <c r="B35" s="25">
        <v>346.4</v>
      </c>
      <c r="C35" s="20" t="s">
        <v>61</v>
      </c>
      <c r="D35" s="46">
        <v>9706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9706</v>
      </c>
      <c r="O35" s="47">
        <f t="shared" si="1"/>
        <v>5.7060552616108176</v>
      </c>
      <c r="P35" s="9"/>
    </row>
    <row r="36" spans="1:16">
      <c r="A36" s="12"/>
      <c r="B36" s="25">
        <v>347.2</v>
      </c>
      <c r="C36" s="20" t="s">
        <v>62</v>
      </c>
      <c r="D36" s="46">
        <v>3133</v>
      </c>
      <c r="E36" s="46">
        <v>5390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8523</v>
      </c>
      <c r="O36" s="47">
        <f t="shared" si="1"/>
        <v>5.0105820105820102</v>
      </c>
      <c r="P36" s="9"/>
    </row>
    <row r="37" spans="1:16">
      <c r="A37" s="12"/>
      <c r="B37" s="25">
        <v>347.4</v>
      </c>
      <c r="C37" s="20" t="s">
        <v>96</v>
      </c>
      <c r="D37" s="46">
        <v>4602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4602</v>
      </c>
      <c r="O37" s="47">
        <f t="shared" si="1"/>
        <v>2.7054673721340388</v>
      </c>
      <c r="P37" s="9"/>
    </row>
    <row r="38" spans="1:16">
      <c r="A38" s="12"/>
      <c r="B38" s="25">
        <v>349</v>
      </c>
      <c r="C38" s="20" t="s">
        <v>0</v>
      </c>
      <c r="D38" s="46">
        <v>866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866</v>
      </c>
      <c r="O38" s="47">
        <f t="shared" si="1"/>
        <v>0.50911228689006471</v>
      </c>
      <c r="P38" s="9"/>
    </row>
    <row r="39" spans="1:16" ht="15.75">
      <c r="A39" s="29" t="s">
        <v>35</v>
      </c>
      <c r="B39" s="30"/>
      <c r="C39" s="31"/>
      <c r="D39" s="32">
        <f t="shared" ref="D39:M39" si="9">SUM(D40:D40)</f>
        <v>2165</v>
      </c>
      <c r="E39" s="32">
        <f t="shared" si="9"/>
        <v>0</v>
      </c>
      <c r="F39" s="32">
        <f t="shared" si="9"/>
        <v>0</v>
      </c>
      <c r="G39" s="32">
        <f t="shared" si="9"/>
        <v>0</v>
      </c>
      <c r="H39" s="32">
        <f t="shared" si="9"/>
        <v>0</v>
      </c>
      <c r="I39" s="32">
        <f t="shared" si="9"/>
        <v>0</v>
      </c>
      <c r="J39" s="32">
        <f t="shared" si="9"/>
        <v>0</v>
      </c>
      <c r="K39" s="32">
        <f t="shared" si="9"/>
        <v>0</v>
      </c>
      <c r="L39" s="32">
        <f t="shared" si="9"/>
        <v>0</v>
      </c>
      <c r="M39" s="32">
        <f t="shared" si="9"/>
        <v>0</v>
      </c>
      <c r="N39" s="32">
        <f t="shared" ref="N39:N49" si="10">SUM(D39:M39)</f>
        <v>2165</v>
      </c>
      <c r="O39" s="45">
        <f t="shared" si="1"/>
        <v>1.2727807172251617</v>
      </c>
      <c r="P39" s="10"/>
    </row>
    <row r="40" spans="1:16">
      <c r="A40" s="13"/>
      <c r="B40" s="39">
        <v>351.3</v>
      </c>
      <c r="C40" s="21" t="s">
        <v>43</v>
      </c>
      <c r="D40" s="46">
        <v>2165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2165</v>
      </c>
      <c r="O40" s="47">
        <f t="shared" si="1"/>
        <v>1.2727807172251617</v>
      </c>
      <c r="P40" s="9"/>
    </row>
    <row r="41" spans="1:16" ht="15.75">
      <c r="A41" s="29" t="s">
        <v>3</v>
      </c>
      <c r="B41" s="30"/>
      <c r="C41" s="31"/>
      <c r="D41" s="32">
        <f t="shared" ref="D41:M41" si="11">SUM(D42:D45)</f>
        <v>33047</v>
      </c>
      <c r="E41" s="32">
        <f t="shared" si="11"/>
        <v>93</v>
      </c>
      <c r="F41" s="32">
        <f t="shared" si="11"/>
        <v>0</v>
      </c>
      <c r="G41" s="32">
        <f t="shared" si="11"/>
        <v>0</v>
      </c>
      <c r="H41" s="32">
        <f t="shared" si="11"/>
        <v>0</v>
      </c>
      <c r="I41" s="32">
        <f t="shared" si="11"/>
        <v>25829</v>
      </c>
      <c r="J41" s="32">
        <f t="shared" si="11"/>
        <v>0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10"/>
        <v>58969</v>
      </c>
      <c r="O41" s="45">
        <f t="shared" si="1"/>
        <v>34.667254556143448</v>
      </c>
      <c r="P41" s="10"/>
    </row>
    <row r="42" spans="1:16">
      <c r="A42" s="12"/>
      <c r="B42" s="25">
        <v>361.1</v>
      </c>
      <c r="C42" s="20" t="s">
        <v>44</v>
      </c>
      <c r="D42" s="46">
        <v>1557</v>
      </c>
      <c r="E42" s="46">
        <v>93</v>
      </c>
      <c r="F42" s="46">
        <v>0</v>
      </c>
      <c r="G42" s="46">
        <v>0</v>
      </c>
      <c r="H42" s="46">
        <v>0</v>
      </c>
      <c r="I42" s="46">
        <v>3135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4785</v>
      </c>
      <c r="O42" s="47">
        <f t="shared" si="1"/>
        <v>2.8130511463844798</v>
      </c>
      <c r="P42" s="9"/>
    </row>
    <row r="43" spans="1:16">
      <c r="A43" s="12"/>
      <c r="B43" s="25">
        <v>362</v>
      </c>
      <c r="C43" s="20" t="s">
        <v>45</v>
      </c>
      <c r="D43" s="46">
        <v>17763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17763</v>
      </c>
      <c r="O43" s="47">
        <f t="shared" si="1"/>
        <v>10.442680776014109</v>
      </c>
      <c r="P43" s="9"/>
    </row>
    <row r="44" spans="1:16">
      <c r="A44" s="12"/>
      <c r="B44" s="25">
        <v>364</v>
      </c>
      <c r="C44" s="20" t="s">
        <v>92</v>
      </c>
      <c r="D44" s="46">
        <v>5506</v>
      </c>
      <c r="E44" s="46">
        <v>0</v>
      </c>
      <c r="F44" s="46">
        <v>0</v>
      </c>
      <c r="G44" s="46">
        <v>0</v>
      </c>
      <c r="H44" s="46">
        <v>0</v>
      </c>
      <c r="I44" s="46">
        <v>22694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28200</v>
      </c>
      <c r="O44" s="47">
        <f t="shared" si="1"/>
        <v>16.578483245149911</v>
      </c>
      <c r="P44" s="9"/>
    </row>
    <row r="45" spans="1:16">
      <c r="A45" s="12"/>
      <c r="B45" s="25">
        <v>369.9</v>
      </c>
      <c r="C45" s="20" t="s">
        <v>46</v>
      </c>
      <c r="D45" s="46">
        <v>8221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8221</v>
      </c>
      <c r="O45" s="47">
        <f t="shared" si="1"/>
        <v>4.8330393885949441</v>
      </c>
      <c r="P45" s="9"/>
    </row>
    <row r="46" spans="1:16" ht="15.75">
      <c r="A46" s="29" t="s">
        <v>36</v>
      </c>
      <c r="B46" s="30"/>
      <c r="C46" s="31"/>
      <c r="D46" s="32">
        <f t="shared" ref="D46:M46" si="12">SUM(D47:D48)</f>
        <v>161877</v>
      </c>
      <c r="E46" s="32">
        <f t="shared" si="12"/>
        <v>244212</v>
      </c>
      <c r="F46" s="32">
        <f t="shared" si="12"/>
        <v>0</v>
      </c>
      <c r="G46" s="32">
        <f t="shared" si="12"/>
        <v>0</v>
      </c>
      <c r="H46" s="32">
        <f t="shared" si="12"/>
        <v>0</v>
      </c>
      <c r="I46" s="32">
        <f t="shared" si="12"/>
        <v>256257</v>
      </c>
      <c r="J46" s="32">
        <f t="shared" si="12"/>
        <v>0</v>
      </c>
      <c r="K46" s="32">
        <f t="shared" si="12"/>
        <v>0</v>
      </c>
      <c r="L46" s="32">
        <f t="shared" si="12"/>
        <v>0</v>
      </c>
      <c r="M46" s="32">
        <f t="shared" si="12"/>
        <v>0</v>
      </c>
      <c r="N46" s="32">
        <f t="shared" si="10"/>
        <v>662346</v>
      </c>
      <c r="O46" s="45">
        <f t="shared" si="1"/>
        <v>389.38624338624339</v>
      </c>
      <c r="P46" s="9"/>
    </row>
    <row r="47" spans="1:16">
      <c r="A47" s="12"/>
      <c r="B47" s="25">
        <v>381</v>
      </c>
      <c r="C47" s="20" t="s">
        <v>63</v>
      </c>
      <c r="D47" s="46">
        <v>51270</v>
      </c>
      <c r="E47" s="46">
        <v>244212</v>
      </c>
      <c r="F47" s="46">
        <v>0</v>
      </c>
      <c r="G47" s="46">
        <v>0</v>
      </c>
      <c r="H47" s="46">
        <v>0</v>
      </c>
      <c r="I47" s="46">
        <v>77845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373327</v>
      </c>
      <c r="O47" s="47">
        <f t="shared" si="1"/>
        <v>219.47501469723693</v>
      </c>
      <c r="P47" s="9"/>
    </row>
    <row r="48" spans="1:16" ht="15.75" thickBot="1">
      <c r="A48" s="12"/>
      <c r="B48" s="25">
        <v>388.2</v>
      </c>
      <c r="C48" s="20" t="s">
        <v>109</v>
      </c>
      <c r="D48" s="46">
        <v>110607</v>
      </c>
      <c r="E48" s="46">
        <v>0</v>
      </c>
      <c r="F48" s="46">
        <v>0</v>
      </c>
      <c r="G48" s="46">
        <v>0</v>
      </c>
      <c r="H48" s="46">
        <v>0</v>
      </c>
      <c r="I48" s="46">
        <v>178412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289019</v>
      </c>
      <c r="O48" s="47">
        <f t="shared" si="1"/>
        <v>169.91122868900646</v>
      </c>
      <c r="P48" s="9"/>
    </row>
    <row r="49" spans="1:119" ht="16.5" thickBot="1">
      <c r="A49" s="14" t="s">
        <v>41</v>
      </c>
      <c r="B49" s="23"/>
      <c r="C49" s="22"/>
      <c r="D49" s="15">
        <f t="shared" ref="D49:M49" si="13">SUM(D5,D13,D16,D29,D39,D41,D46)</f>
        <v>2326885</v>
      </c>
      <c r="E49" s="15">
        <f t="shared" si="13"/>
        <v>363755</v>
      </c>
      <c r="F49" s="15">
        <f t="shared" si="13"/>
        <v>0</v>
      </c>
      <c r="G49" s="15">
        <f t="shared" si="13"/>
        <v>0</v>
      </c>
      <c r="H49" s="15">
        <f t="shared" si="13"/>
        <v>0</v>
      </c>
      <c r="I49" s="15">
        <f t="shared" si="13"/>
        <v>1764073</v>
      </c>
      <c r="J49" s="15">
        <f t="shared" si="13"/>
        <v>0</v>
      </c>
      <c r="K49" s="15">
        <f t="shared" si="13"/>
        <v>0</v>
      </c>
      <c r="L49" s="15">
        <f t="shared" si="13"/>
        <v>0</v>
      </c>
      <c r="M49" s="15">
        <f t="shared" si="13"/>
        <v>0</v>
      </c>
      <c r="N49" s="15">
        <f t="shared" si="10"/>
        <v>4454713</v>
      </c>
      <c r="O49" s="38">
        <f t="shared" si="1"/>
        <v>2618.8788947677835</v>
      </c>
      <c r="P49" s="6"/>
      <c r="Q49" s="2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</row>
    <row r="50" spans="1:119">
      <c r="A50" s="16"/>
      <c r="B50" s="18"/>
      <c r="C50" s="18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9"/>
    </row>
    <row r="51" spans="1:119">
      <c r="A51" s="40"/>
      <c r="B51" s="41"/>
      <c r="C51" s="41"/>
      <c r="D51" s="42"/>
      <c r="E51" s="42"/>
      <c r="F51" s="42"/>
      <c r="G51" s="42"/>
      <c r="H51" s="42"/>
      <c r="I51" s="42"/>
      <c r="J51" s="42"/>
      <c r="K51" s="42"/>
      <c r="L51" s="118" t="s">
        <v>115</v>
      </c>
      <c r="M51" s="118"/>
      <c r="N51" s="118"/>
      <c r="O51" s="43">
        <v>1701</v>
      </c>
    </row>
    <row r="52" spans="1:119">
      <c r="A52" s="119"/>
      <c r="B52" s="96"/>
      <c r="C52" s="96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7"/>
    </row>
    <row r="53" spans="1:119" ht="15.75" customHeight="1" thickBot="1">
      <c r="A53" s="120" t="s">
        <v>66</v>
      </c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100"/>
    </row>
  </sheetData>
  <mergeCells count="10">
    <mergeCell ref="L51:N51"/>
    <mergeCell ref="A52:O52"/>
    <mergeCell ref="A53:O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438694</v>
      </c>
      <c r="E5" s="27">
        <f t="shared" si="0"/>
        <v>119893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558587</v>
      </c>
      <c r="O5" s="33">
        <f t="shared" ref="O5:O46" si="1">(N5/O$48)</f>
        <v>309.98168701442842</v>
      </c>
      <c r="P5" s="6"/>
    </row>
    <row r="6" spans="1:133">
      <c r="A6" s="12"/>
      <c r="B6" s="25">
        <v>311</v>
      </c>
      <c r="C6" s="20" t="s">
        <v>2</v>
      </c>
      <c r="D6" s="46">
        <v>21074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21074</v>
      </c>
      <c r="O6" s="47">
        <f t="shared" si="1"/>
        <v>11.69478357380688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101660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101660</v>
      </c>
      <c r="O7" s="47">
        <f t="shared" si="1"/>
        <v>56.415094339622641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18233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18233</v>
      </c>
      <c r="O8" s="47">
        <f t="shared" si="1"/>
        <v>10.118201997780243</v>
      </c>
      <c r="P8" s="9"/>
    </row>
    <row r="9" spans="1:133">
      <c r="A9" s="12"/>
      <c r="B9" s="25">
        <v>312.60000000000002</v>
      </c>
      <c r="C9" s="20" t="s">
        <v>12</v>
      </c>
      <c r="D9" s="46">
        <v>213933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213933</v>
      </c>
      <c r="O9" s="47">
        <f t="shared" si="1"/>
        <v>118.71975582685904</v>
      </c>
      <c r="P9" s="9"/>
    </row>
    <row r="10" spans="1:133">
      <c r="A10" s="12"/>
      <c r="B10" s="25">
        <v>314.10000000000002</v>
      </c>
      <c r="C10" s="20" t="s">
        <v>13</v>
      </c>
      <c r="D10" s="46">
        <v>160872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160872</v>
      </c>
      <c r="O10" s="47">
        <f t="shared" si="1"/>
        <v>89.274139844617096</v>
      </c>
      <c r="P10" s="9"/>
    </row>
    <row r="11" spans="1:133">
      <c r="A11" s="12"/>
      <c r="B11" s="25">
        <v>314.8</v>
      </c>
      <c r="C11" s="20" t="s">
        <v>14</v>
      </c>
      <c r="D11" s="46">
        <v>4122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4122</v>
      </c>
      <c r="O11" s="47">
        <f t="shared" si="1"/>
        <v>2.2874583795782466</v>
      </c>
      <c r="P11" s="9"/>
    </row>
    <row r="12" spans="1:133">
      <c r="A12" s="12"/>
      <c r="B12" s="25">
        <v>315</v>
      </c>
      <c r="C12" s="20" t="s">
        <v>77</v>
      </c>
      <c r="D12" s="46">
        <v>38693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38693</v>
      </c>
      <c r="O12" s="47">
        <f t="shared" si="1"/>
        <v>21.472253052164262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101185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101185</v>
      </c>
      <c r="O13" s="45">
        <f t="shared" si="1"/>
        <v>56.151498335183128</v>
      </c>
      <c r="P13" s="10"/>
    </row>
    <row r="14" spans="1:133">
      <c r="A14" s="12"/>
      <c r="B14" s="25">
        <v>323.10000000000002</v>
      </c>
      <c r="C14" s="20" t="s">
        <v>17</v>
      </c>
      <c r="D14" s="46">
        <v>93716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93716</v>
      </c>
      <c r="O14" s="47">
        <f t="shared" si="1"/>
        <v>52.006659267480579</v>
      </c>
      <c r="P14" s="9"/>
    </row>
    <row r="15" spans="1:133">
      <c r="A15" s="12"/>
      <c r="B15" s="25">
        <v>329</v>
      </c>
      <c r="C15" s="20" t="s">
        <v>18</v>
      </c>
      <c r="D15" s="46">
        <v>7469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7469</v>
      </c>
      <c r="O15" s="47">
        <f t="shared" si="1"/>
        <v>4.1448390677025531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SUM(D17:D24)</f>
        <v>398377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398377</v>
      </c>
      <c r="O16" s="45">
        <f t="shared" si="1"/>
        <v>221.07491675915648</v>
      </c>
      <c r="P16" s="10"/>
    </row>
    <row r="17" spans="1:16">
      <c r="A17" s="12"/>
      <c r="B17" s="25">
        <v>334.2</v>
      </c>
      <c r="C17" s="20" t="s">
        <v>68</v>
      </c>
      <c r="D17" s="46">
        <v>129250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129250</v>
      </c>
      <c r="O17" s="47">
        <f t="shared" si="1"/>
        <v>71.725860155382904</v>
      </c>
      <c r="P17" s="9"/>
    </row>
    <row r="18" spans="1:16">
      <c r="A18" s="12"/>
      <c r="B18" s="25">
        <v>335.12</v>
      </c>
      <c r="C18" s="20" t="s">
        <v>78</v>
      </c>
      <c r="D18" s="46">
        <v>111425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111425</v>
      </c>
      <c r="O18" s="47">
        <f t="shared" si="1"/>
        <v>61.834073251942286</v>
      </c>
      <c r="P18" s="9"/>
    </row>
    <row r="19" spans="1:16">
      <c r="A19" s="12"/>
      <c r="B19" s="25">
        <v>335.14</v>
      </c>
      <c r="C19" s="20" t="s">
        <v>79</v>
      </c>
      <c r="D19" s="46">
        <v>774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774</v>
      </c>
      <c r="O19" s="47">
        <f t="shared" si="1"/>
        <v>0.42952275249722532</v>
      </c>
      <c r="P19" s="9"/>
    </row>
    <row r="20" spans="1:16">
      <c r="A20" s="12"/>
      <c r="B20" s="25">
        <v>335.15</v>
      </c>
      <c r="C20" s="20" t="s">
        <v>80</v>
      </c>
      <c r="D20" s="46">
        <v>463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463</v>
      </c>
      <c r="O20" s="47">
        <f t="shared" si="1"/>
        <v>0.25693673695893454</v>
      </c>
      <c r="P20" s="9"/>
    </row>
    <row r="21" spans="1:16">
      <c r="A21" s="12"/>
      <c r="B21" s="25">
        <v>335.18</v>
      </c>
      <c r="C21" s="20" t="s">
        <v>81</v>
      </c>
      <c r="D21" s="46">
        <v>117567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117567</v>
      </c>
      <c r="O21" s="47">
        <f t="shared" si="1"/>
        <v>65.242508324084355</v>
      </c>
      <c r="P21" s="9"/>
    </row>
    <row r="22" spans="1:16">
      <c r="A22" s="12"/>
      <c r="B22" s="25">
        <v>335.49</v>
      </c>
      <c r="C22" s="20" t="s">
        <v>27</v>
      </c>
      <c r="D22" s="46">
        <v>1365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1365</v>
      </c>
      <c r="O22" s="47">
        <f t="shared" si="1"/>
        <v>0.75749167591564925</v>
      </c>
      <c r="P22" s="9"/>
    </row>
    <row r="23" spans="1:16">
      <c r="A23" s="12"/>
      <c r="B23" s="25">
        <v>337.2</v>
      </c>
      <c r="C23" s="20" t="s">
        <v>28</v>
      </c>
      <c r="D23" s="46">
        <v>29080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29080</v>
      </c>
      <c r="O23" s="47">
        <f t="shared" si="1"/>
        <v>16.137624861265262</v>
      </c>
      <c r="P23" s="9"/>
    </row>
    <row r="24" spans="1:16">
      <c r="A24" s="12"/>
      <c r="B24" s="25">
        <v>337.7</v>
      </c>
      <c r="C24" s="20" t="s">
        <v>29</v>
      </c>
      <c r="D24" s="46">
        <v>8453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8453</v>
      </c>
      <c r="O24" s="47">
        <f t="shared" si="1"/>
        <v>4.6908990011098783</v>
      </c>
      <c r="P24" s="9"/>
    </row>
    <row r="25" spans="1:16" ht="15.75">
      <c r="A25" s="29" t="s">
        <v>34</v>
      </c>
      <c r="B25" s="30"/>
      <c r="C25" s="31"/>
      <c r="D25" s="32">
        <f t="shared" ref="D25:M25" si="6">SUM(D26:D34)</f>
        <v>64910</v>
      </c>
      <c r="E25" s="32">
        <f t="shared" si="6"/>
        <v>10948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1389448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1465306</v>
      </c>
      <c r="O25" s="45">
        <f t="shared" si="1"/>
        <v>813.15538290788015</v>
      </c>
      <c r="P25" s="10"/>
    </row>
    <row r="26" spans="1:16">
      <c r="A26" s="12"/>
      <c r="B26" s="25">
        <v>342.2</v>
      </c>
      <c r="C26" s="20" t="s">
        <v>60</v>
      </c>
      <c r="D26" s="46">
        <v>32113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4" si="7">SUM(D26:M26)</f>
        <v>32113</v>
      </c>
      <c r="O26" s="47">
        <f t="shared" si="1"/>
        <v>17.820754716981131</v>
      </c>
      <c r="P26" s="9"/>
    </row>
    <row r="27" spans="1:16">
      <c r="A27" s="12"/>
      <c r="B27" s="25">
        <v>343.4</v>
      </c>
      <c r="C27" s="20" t="s">
        <v>38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238519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238519</v>
      </c>
      <c r="O27" s="47">
        <f t="shared" si="1"/>
        <v>132.36348501664816</v>
      </c>
      <c r="P27" s="9"/>
    </row>
    <row r="28" spans="1:16">
      <c r="A28" s="12"/>
      <c r="B28" s="25">
        <v>343.6</v>
      </c>
      <c r="C28" s="20" t="s">
        <v>103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1119687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1119687</v>
      </c>
      <c r="O28" s="47">
        <f t="shared" si="1"/>
        <v>621.35793562708102</v>
      </c>
      <c r="P28" s="9"/>
    </row>
    <row r="29" spans="1:16">
      <c r="A29" s="12"/>
      <c r="B29" s="25">
        <v>343.9</v>
      </c>
      <c r="C29" s="20" t="s">
        <v>40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31242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31242</v>
      </c>
      <c r="O29" s="47">
        <f t="shared" si="1"/>
        <v>17.337402885682575</v>
      </c>
      <c r="P29" s="9"/>
    </row>
    <row r="30" spans="1:16">
      <c r="A30" s="12"/>
      <c r="B30" s="25">
        <v>344.9</v>
      </c>
      <c r="C30" s="20" t="s">
        <v>82</v>
      </c>
      <c r="D30" s="46">
        <v>15108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15108</v>
      </c>
      <c r="O30" s="47">
        <f t="shared" si="1"/>
        <v>8.3840177580466158</v>
      </c>
      <c r="P30" s="9"/>
    </row>
    <row r="31" spans="1:16">
      <c r="A31" s="12"/>
      <c r="B31" s="25">
        <v>346.4</v>
      </c>
      <c r="C31" s="20" t="s">
        <v>61</v>
      </c>
      <c r="D31" s="46">
        <v>9752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9752</v>
      </c>
      <c r="O31" s="47">
        <f t="shared" si="1"/>
        <v>5.4117647058823533</v>
      </c>
      <c r="P31" s="9"/>
    </row>
    <row r="32" spans="1:16">
      <c r="A32" s="12"/>
      <c r="B32" s="25">
        <v>347.2</v>
      </c>
      <c r="C32" s="20" t="s">
        <v>62</v>
      </c>
      <c r="D32" s="46">
        <v>1763</v>
      </c>
      <c r="E32" s="46">
        <v>10948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12711</v>
      </c>
      <c r="O32" s="47">
        <f t="shared" si="1"/>
        <v>7.053829078801332</v>
      </c>
      <c r="P32" s="9"/>
    </row>
    <row r="33" spans="1:119">
      <c r="A33" s="12"/>
      <c r="B33" s="25">
        <v>347.4</v>
      </c>
      <c r="C33" s="20" t="s">
        <v>96</v>
      </c>
      <c r="D33" s="46">
        <v>5446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5446</v>
      </c>
      <c r="O33" s="47">
        <f t="shared" si="1"/>
        <v>3.0221975582685903</v>
      </c>
      <c r="P33" s="9"/>
    </row>
    <row r="34" spans="1:119">
      <c r="A34" s="12"/>
      <c r="B34" s="25">
        <v>349</v>
      </c>
      <c r="C34" s="20" t="s">
        <v>0</v>
      </c>
      <c r="D34" s="46">
        <v>728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728</v>
      </c>
      <c r="O34" s="47">
        <f t="shared" si="1"/>
        <v>0.40399556048834628</v>
      </c>
      <c r="P34" s="9"/>
    </row>
    <row r="35" spans="1:119" ht="15.75">
      <c r="A35" s="29" t="s">
        <v>35</v>
      </c>
      <c r="B35" s="30"/>
      <c r="C35" s="31"/>
      <c r="D35" s="32">
        <f t="shared" ref="D35:M35" si="8">SUM(D36:D36)</f>
        <v>3252</v>
      </c>
      <c r="E35" s="32">
        <f t="shared" si="8"/>
        <v>0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ref="N35:N46" si="9">SUM(D35:M35)</f>
        <v>3252</v>
      </c>
      <c r="O35" s="45">
        <f t="shared" si="1"/>
        <v>1.804661487236404</v>
      </c>
      <c r="P35" s="10"/>
    </row>
    <row r="36" spans="1:119">
      <c r="A36" s="13"/>
      <c r="B36" s="39">
        <v>351.2</v>
      </c>
      <c r="C36" s="21" t="s">
        <v>108</v>
      </c>
      <c r="D36" s="46">
        <v>3252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3252</v>
      </c>
      <c r="O36" s="47">
        <f t="shared" si="1"/>
        <v>1.804661487236404</v>
      </c>
      <c r="P36" s="9"/>
    </row>
    <row r="37" spans="1:119" ht="15.75">
      <c r="A37" s="29" t="s">
        <v>3</v>
      </c>
      <c r="B37" s="30"/>
      <c r="C37" s="31"/>
      <c r="D37" s="32">
        <f t="shared" ref="D37:M37" si="10">SUM(D38:D41)</f>
        <v>722881</v>
      </c>
      <c r="E37" s="32">
        <f t="shared" si="10"/>
        <v>72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37368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9"/>
        <v>760321</v>
      </c>
      <c r="O37" s="45">
        <f t="shared" si="1"/>
        <v>421.93174250832408</v>
      </c>
      <c r="P37" s="10"/>
    </row>
    <row r="38" spans="1:119">
      <c r="A38" s="12"/>
      <c r="B38" s="25">
        <v>361.1</v>
      </c>
      <c r="C38" s="20" t="s">
        <v>44</v>
      </c>
      <c r="D38" s="46">
        <v>1333</v>
      </c>
      <c r="E38" s="46">
        <v>72</v>
      </c>
      <c r="F38" s="46">
        <v>0</v>
      </c>
      <c r="G38" s="46">
        <v>0</v>
      </c>
      <c r="H38" s="46">
        <v>0</v>
      </c>
      <c r="I38" s="46">
        <v>4615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6020</v>
      </c>
      <c r="O38" s="47">
        <f t="shared" si="1"/>
        <v>3.3407325194228634</v>
      </c>
      <c r="P38" s="9"/>
    </row>
    <row r="39" spans="1:119">
      <c r="A39" s="12"/>
      <c r="B39" s="25">
        <v>362</v>
      </c>
      <c r="C39" s="20" t="s">
        <v>45</v>
      </c>
      <c r="D39" s="46">
        <v>17051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17051</v>
      </c>
      <c r="O39" s="47">
        <f t="shared" si="1"/>
        <v>9.4622641509433958</v>
      </c>
      <c r="P39" s="9"/>
    </row>
    <row r="40" spans="1:119">
      <c r="A40" s="12"/>
      <c r="B40" s="25">
        <v>364</v>
      </c>
      <c r="C40" s="20" t="s">
        <v>92</v>
      </c>
      <c r="D40" s="46">
        <v>696378</v>
      </c>
      <c r="E40" s="46">
        <v>0</v>
      </c>
      <c r="F40" s="46">
        <v>0</v>
      </c>
      <c r="G40" s="46">
        <v>0</v>
      </c>
      <c r="H40" s="46">
        <v>0</v>
      </c>
      <c r="I40" s="46">
        <v>32753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729131</v>
      </c>
      <c r="O40" s="47">
        <f t="shared" si="1"/>
        <v>404.62319644839067</v>
      </c>
      <c r="P40" s="9"/>
    </row>
    <row r="41" spans="1:119">
      <c r="A41" s="12"/>
      <c r="B41" s="25">
        <v>369.9</v>
      </c>
      <c r="C41" s="20" t="s">
        <v>46</v>
      </c>
      <c r="D41" s="46">
        <v>8119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8119</v>
      </c>
      <c r="O41" s="47">
        <f t="shared" si="1"/>
        <v>4.5055493895671477</v>
      </c>
      <c r="P41" s="9"/>
    </row>
    <row r="42" spans="1:119" ht="15.75">
      <c r="A42" s="29" t="s">
        <v>36</v>
      </c>
      <c r="B42" s="30"/>
      <c r="C42" s="31"/>
      <c r="D42" s="32">
        <f t="shared" ref="D42:M42" si="11">SUM(D43:D45)</f>
        <v>142223</v>
      </c>
      <c r="E42" s="32">
        <f t="shared" si="11"/>
        <v>96194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213264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9"/>
        <v>451681</v>
      </c>
      <c r="O42" s="45">
        <f t="shared" si="1"/>
        <v>250.65538290788012</v>
      </c>
      <c r="P42" s="9"/>
    </row>
    <row r="43" spans="1:119">
      <c r="A43" s="12"/>
      <c r="B43" s="25">
        <v>381</v>
      </c>
      <c r="C43" s="20" t="s">
        <v>63</v>
      </c>
      <c r="D43" s="46">
        <v>4210</v>
      </c>
      <c r="E43" s="46">
        <v>96194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100404</v>
      </c>
      <c r="O43" s="47">
        <f t="shared" si="1"/>
        <v>55.718091009988903</v>
      </c>
      <c r="P43" s="9"/>
    </row>
    <row r="44" spans="1:119">
      <c r="A44" s="12"/>
      <c r="B44" s="25">
        <v>388.2</v>
      </c>
      <c r="C44" s="20" t="s">
        <v>109</v>
      </c>
      <c r="D44" s="46">
        <v>138013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138013</v>
      </c>
      <c r="O44" s="47">
        <f t="shared" si="1"/>
        <v>76.588790233074363</v>
      </c>
      <c r="P44" s="9"/>
    </row>
    <row r="45" spans="1:119" ht="15.75" thickBot="1">
      <c r="A45" s="12"/>
      <c r="B45" s="25">
        <v>389.9</v>
      </c>
      <c r="C45" s="20" t="s">
        <v>110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213264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213264</v>
      </c>
      <c r="O45" s="47">
        <f t="shared" si="1"/>
        <v>118.34850166481687</v>
      </c>
      <c r="P45" s="9"/>
    </row>
    <row r="46" spans="1:119" ht="16.5" thickBot="1">
      <c r="A46" s="14" t="s">
        <v>41</v>
      </c>
      <c r="B46" s="23"/>
      <c r="C46" s="22"/>
      <c r="D46" s="15">
        <f t="shared" ref="D46:M46" si="12">SUM(D5,D13,D16,D25,D35,D37,D42)</f>
        <v>1871522</v>
      </c>
      <c r="E46" s="15">
        <f t="shared" si="12"/>
        <v>227107</v>
      </c>
      <c r="F46" s="15">
        <f t="shared" si="12"/>
        <v>0</v>
      </c>
      <c r="G46" s="15">
        <f t="shared" si="12"/>
        <v>0</v>
      </c>
      <c r="H46" s="15">
        <f t="shared" si="12"/>
        <v>0</v>
      </c>
      <c r="I46" s="15">
        <f t="shared" si="12"/>
        <v>1640080</v>
      </c>
      <c r="J46" s="15">
        <f t="shared" si="12"/>
        <v>0</v>
      </c>
      <c r="K46" s="15">
        <f t="shared" si="12"/>
        <v>0</v>
      </c>
      <c r="L46" s="15">
        <f t="shared" si="12"/>
        <v>0</v>
      </c>
      <c r="M46" s="15">
        <f t="shared" si="12"/>
        <v>0</v>
      </c>
      <c r="N46" s="15">
        <f t="shared" si="9"/>
        <v>3738709</v>
      </c>
      <c r="O46" s="38">
        <f t="shared" si="1"/>
        <v>2074.7552719200889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18" t="s">
        <v>111</v>
      </c>
      <c r="M48" s="118"/>
      <c r="N48" s="118"/>
      <c r="O48" s="43">
        <v>1802</v>
      </c>
    </row>
    <row r="49" spans="1:15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7"/>
    </row>
    <row r="50" spans="1:15" ht="15.75" customHeight="1" thickBot="1">
      <c r="A50" s="120" t="s">
        <v>66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355622</v>
      </c>
      <c r="E5" s="27">
        <f t="shared" si="0"/>
        <v>116884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472506</v>
      </c>
      <c r="O5" s="33">
        <f t="shared" ref="O5:O44" si="1">(N5/O$46)</f>
        <v>249.6069730586371</v>
      </c>
      <c r="P5" s="6"/>
    </row>
    <row r="6" spans="1:133">
      <c r="A6" s="12"/>
      <c r="B6" s="25">
        <v>311</v>
      </c>
      <c r="C6" s="20" t="s">
        <v>2</v>
      </c>
      <c r="D6" s="46">
        <v>20644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20644</v>
      </c>
      <c r="O6" s="47">
        <f t="shared" si="1"/>
        <v>10.905441098784998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97352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97352</v>
      </c>
      <c r="O7" s="47">
        <f t="shared" si="1"/>
        <v>51.427363972530372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19532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19532</v>
      </c>
      <c r="O8" s="47">
        <f t="shared" si="1"/>
        <v>10.318013734812467</v>
      </c>
      <c r="P8" s="9"/>
    </row>
    <row r="9" spans="1:133">
      <c r="A9" s="12"/>
      <c r="B9" s="25">
        <v>312.60000000000002</v>
      </c>
      <c r="C9" s="20" t="s">
        <v>12</v>
      </c>
      <c r="D9" s="46">
        <v>175542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175542</v>
      </c>
      <c r="O9" s="47">
        <f t="shared" si="1"/>
        <v>92.732171156893813</v>
      </c>
      <c r="P9" s="9"/>
    </row>
    <row r="10" spans="1:133">
      <c r="A10" s="12"/>
      <c r="B10" s="25">
        <v>314.10000000000002</v>
      </c>
      <c r="C10" s="20" t="s">
        <v>13</v>
      </c>
      <c r="D10" s="46">
        <v>112047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112047</v>
      </c>
      <c r="O10" s="47">
        <f t="shared" si="1"/>
        <v>59.190174326465929</v>
      </c>
      <c r="P10" s="9"/>
    </row>
    <row r="11" spans="1:133">
      <c r="A11" s="12"/>
      <c r="B11" s="25">
        <v>314.8</v>
      </c>
      <c r="C11" s="20" t="s">
        <v>14</v>
      </c>
      <c r="D11" s="46">
        <v>3763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3763</v>
      </c>
      <c r="O11" s="47">
        <f t="shared" si="1"/>
        <v>1.9878499735868991</v>
      </c>
      <c r="P11" s="9"/>
    </row>
    <row r="12" spans="1:133">
      <c r="A12" s="12"/>
      <c r="B12" s="25">
        <v>315</v>
      </c>
      <c r="C12" s="20" t="s">
        <v>77</v>
      </c>
      <c r="D12" s="46">
        <v>43626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43626</v>
      </c>
      <c r="O12" s="47">
        <f t="shared" si="1"/>
        <v>23.045958795562598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101311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101311</v>
      </c>
      <c r="O13" s="45">
        <f t="shared" si="1"/>
        <v>53.518753301637609</v>
      </c>
      <c r="P13" s="10"/>
    </row>
    <row r="14" spans="1:133">
      <c r="A14" s="12"/>
      <c r="B14" s="25">
        <v>323.10000000000002</v>
      </c>
      <c r="C14" s="20" t="s">
        <v>17</v>
      </c>
      <c r="D14" s="46">
        <v>95320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95320</v>
      </c>
      <c r="O14" s="47">
        <f t="shared" si="1"/>
        <v>50.353935552033811</v>
      </c>
      <c r="P14" s="9"/>
    </row>
    <row r="15" spans="1:133">
      <c r="A15" s="12"/>
      <c r="B15" s="25">
        <v>329</v>
      </c>
      <c r="C15" s="20" t="s">
        <v>18</v>
      </c>
      <c r="D15" s="46">
        <v>5991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5991</v>
      </c>
      <c r="O15" s="47">
        <f t="shared" si="1"/>
        <v>3.1648177496038037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SUM(D17:D24)</f>
        <v>271151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271151</v>
      </c>
      <c r="O16" s="45">
        <f t="shared" si="1"/>
        <v>143.23877443211833</v>
      </c>
      <c r="P16" s="10"/>
    </row>
    <row r="17" spans="1:16">
      <c r="A17" s="12"/>
      <c r="B17" s="25">
        <v>334.2</v>
      </c>
      <c r="C17" s="20" t="s">
        <v>68</v>
      </c>
      <c r="D17" s="46">
        <v>31563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31563</v>
      </c>
      <c r="O17" s="47">
        <f t="shared" si="1"/>
        <v>16.673534072900157</v>
      </c>
      <c r="P17" s="9"/>
    </row>
    <row r="18" spans="1:16">
      <c r="A18" s="12"/>
      <c r="B18" s="25">
        <v>335.12</v>
      </c>
      <c r="C18" s="20" t="s">
        <v>78</v>
      </c>
      <c r="D18" s="46">
        <v>106575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106575</v>
      </c>
      <c r="O18" s="47">
        <f t="shared" si="1"/>
        <v>56.299524564183834</v>
      </c>
      <c r="P18" s="9"/>
    </row>
    <row r="19" spans="1:16">
      <c r="A19" s="12"/>
      <c r="B19" s="25">
        <v>335.14</v>
      </c>
      <c r="C19" s="20" t="s">
        <v>79</v>
      </c>
      <c r="D19" s="46">
        <v>-19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-19</v>
      </c>
      <c r="O19" s="47">
        <f t="shared" si="1"/>
        <v>-1.0036978341257264E-2</v>
      </c>
      <c r="P19" s="9"/>
    </row>
    <row r="20" spans="1:16">
      <c r="A20" s="12"/>
      <c r="B20" s="25">
        <v>335.15</v>
      </c>
      <c r="C20" s="20" t="s">
        <v>80</v>
      </c>
      <c r="D20" s="46">
        <v>654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654</v>
      </c>
      <c r="O20" s="47">
        <f t="shared" si="1"/>
        <v>0.34548335974643424</v>
      </c>
      <c r="P20" s="9"/>
    </row>
    <row r="21" spans="1:16">
      <c r="A21" s="12"/>
      <c r="B21" s="25">
        <v>335.18</v>
      </c>
      <c r="C21" s="20" t="s">
        <v>81</v>
      </c>
      <c r="D21" s="46">
        <v>96300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96300</v>
      </c>
      <c r="O21" s="47">
        <f t="shared" si="1"/>
        <v>50.871632329635496</v>
      </c>
      <c r="P21" s="9"/>
    </row>
    <row r="22" spans="1:16">
      <c r="A22" s="12"/>
      <c r="B22" s="25">
        <v>335.49</v>
      </c>
      <c r="C22" s="20" t="s">
        <v>27</v>
      </c>
      <c r="D22" s="46">
        <v>619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619</v>
      </c>
      <c r="O22" s="47">
        <f t="shared" si="1"/>
        <v>0.32699418911780243</v>
      </c>
      <c r="P22" s="9"/>
    </row>
    <row r="23" spans="1:16">
      <c r="A23" s="12"/>
      <c r="B23" s="25">
        <v>337.2</v>
      </c>
      <c r="C23" s="20" t="s">
        <v>28</v>
      </c>
      <c r="D23" s="46">
        <v>20000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20000</v>
      </c>
      <c r="O23" s="47">
        <f t="shared" si="1"/>
        <v>10.565240359218173</v>
      </c>
      <c r="P23" s="9"/>
    </row>
    <row r="24" spans="1:16">
      <c r="A24" s="12"/>
      <c r="B24" s="25">
        <v>337.7</v>
      </c>
      <c r="C24" s="20" t="s">
        <v>29</v>
      </c>
      <c r="D24" s="46">
        <v>15459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15459</v>
      </c>
      <c r="O24" s="47">
        <f t="shared" si="1"/>
        <v>8.1664025356576868</v>
      </c>
      <c r="P24" s="9"/>
    </row>
    <row r="25" spans="1:16" ht="15.75">
      <c r="A25" s="29" t="s">
        <v>34</v>
      </c>
      <c r="B25" s="30"/>
      <c r="C25" s="31"/>
      <c r="D25" s="32">
        <f t="shared" ref="D25:M25" si="6">SUM(D26:D34)</f>
        <v>66908</v>
      </c>
      <c r="E25" s="32">
        <f t="shared" si="6"/>
        <v>55000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1321457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1443365</v>
      </c>
      <c r="O25" s="45">
        <f t="shared" si="1"/>
        <v>762.47490755414685</v>
      </c>
      <c r="P25" s="10"/>
    </row>
    <row r="26" spans="1:16">
      <c r="A26" s="12"/>
      <c r="B26" s="25">
        <v>342.2</v>
      </c>
      <c r="C26" s="20" t="s">
        <v>60</v>
      </c>
      <c r="D26" s="46">
        <v>31241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4" si="7">SUM(D26:M26)</f>
        <v>31241</v>
      </c>
      <c r="O26" s="47">
        <f t="shared" si="1"/>
        <v>16.503433703116745</v>
      </c>
      <c r="P26" s="9"/>
    </row>
    <row r="27" spans="1:16">
      <c r="A27" s="12"/>
      <c r="B27" s="25">
        <v>343.4</v>
      </c>
      <c r="C27" s="20" t="s">
        <v>38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237997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237997</v>
      </c>
      <c r="O27" s="47">
        <f t="shared" si="1"/>
        <v>125.72477548864236</v>
      </c>
      <c r="P27" s="9"/>
    </row>
    <row r="28" spans="1:16">
      <c r="A28" s="12"/>
      <c r="B28" s="25">
        <v>343.6</v>
      </c>
      <c r="C28" s="20" t="s">
        <v>103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1060797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1060797</v>
      </c>
      <c r="O28" s="47">
        <f t="shared" si="1"/>
        <v>560.37876386687799</v>
      </c>
      <c r="P28" s="9"/>
    </row>
    <row r="29" spans="1:16">
      <c r="A29" s="12"/>
      <c r="B29" s="25">
        <v>343.9</v>
      </c>
      <c r="C29" s="20" t="s">
        <v>40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22663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22663</v>
      </c>
      <c r="O29" s="47">
        <f t="shared" si="1"/>
        <v>11.972002113048072</v>
      </c>
      <c r="P29" s="9"/>
    </row>
    <row r="30" spans="1:16">
      <c r="A30" s="12"/>
      <c r="B30" s="25">
        <v>344.9</v>
      </c>
      <c r="C30" s="20" t="s">
        <v>82</v>
      </c>
      <c r="D30" s="46">
        <v>14953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14953</v>
      </c>
      <c r="O30" s="47">
        <f t="shared" si="1"/>
        <v>7.8991019545694661</v>
      </c>
      <c r="P30" s="9"/>
    </row>
    <row r="31" spans="1:16">
      <c r="A31" s="12"/>
      <c r="B31" s="25">
        <v>346.4</v>
      </c>
      <c r="C31" s="20" t="s">
        <v>61</v>
      </c>
      <c r="D31" s="46">
        <v>10021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10021</v>
      </c>
      <c r="O31" s="47">
        <f t="shared" si="1"/>
        <v>5.2937136819862651</v>
      </c>
      <c r="P31" s="9"/>
    </row>
    <row r="32" spans="1:16">
      <c r="A32" s="12"/>
      <c r="B32" s="25">
        <v>347.2</v>
      </c>
      <c r="C32" s="20" t="s">
        <v>62</v>
      </c>
      <c r="D32" s="46">
        <v>3291</v>
      </c>
      <c r="E32" s="46">
        <v>55000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58291</v>
      </c>
      <c r="O32" s="47">
        <f t="shared" si="1"/>
        <v>30.792921288959324</v>
      </c>
      <c r="P32" s="9"/>
    </row>
    <row r="33" spans="1:119">
      <c r="A33" s="12"/>
      <c r="B33" s="25">
        <v>347.4</v>
      </c>
      <c r="C33" s="20" t="s">
        <v>96</v>
      </c>
      <c r="D33" s="46">
        <v>6734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6734</v>
      </c>
      <c r="O33" s="47">
        <f t="shared" si="1"/>
        <v>3.5573164289487584</v>
      </c>
      <c r="P33" s="9"/>
    </row>
    <row r="34" spans="1:119">
      <c r="A34" s="12"/>
      <c r="B34" s="25">
        <v>349</v>
      </c>
      <c r="C34" s="20" t="s">
        <v>0</v>
      </c>
      <c r="D34" s="46">
        <v>668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668</v>
      </c>
      <c r="O34" s="47">
        <f t="shared" si="1"/>
        <v>0.35287902799788695</v>
      </c>
      <c r="P34" s="9"/>
    </row>
    <row r="35" spans="1:119" ht="15.75">
      <c r="A35" s="29" t="s">
        <v>35</v>
      </c>
      <c r="B35" s="30"/>
      <c r="C35" s="31"/>
      <c r="D35" s="32">
        <f t="shared" ref="D35:M35" si="8">SUM(D36:D36)</f>
        <v>2352</v>
      </c>
      <c r="E35" s="32">
        <f t="shared" si="8"/>
        <v>0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ref="N35:N44" si="9">SUM(D35:M35)</f>
        <v>2352</v>
      </c>
      <c r="O35" s="45">
        <f t="shared" si="1"/>
        <v>1.242472266244057</v>
      </c>
      <c r="P35" s="10"/>
    </row>
    <row r="36" spans="1:119">
      <c r="A36" s="13"/>
      <c r="B36" s="39">
        <v>351.3</v>
      </c>
      <c r="C36" s="21" t="s">
        <v>43</v>
      </c>
      <c r="D36" s="46">
        <v>2352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2352</v>
      </c>
      <c r="O36" s="47">
        <f t="shared" si="1"/>
        <v>1.242472266244057</v>
      </c>
      <c r="P36" s="9"/>
    </row>
    <row r="37" spans="1:119" ht="15.75">
      <c r="A37" s="29" t="s">
        <v>3</v>
      </c>
      <c r="B37" s="30"/>
      <c r="C37" s="31"/>
      <c r="D37" s="32">
        <f t="shared" ref="D37:M37" si="10">SUM(D38:D41)</f>
        <v>31198</v>
      </c>
      <c r="E37" s="32">
        <f t="shared" si="10"/>
        <v>641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3907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9"/>
        <v>35746</v>
      </c>
      <c r="O37" s="45">
        <f t="shared" si="1"/>
        <v>18.88325409403064</v>
      </c>
      <c r="P37" s="10"/>
    </row>
    <row r="38" spans="1:119">
      <c r="A38" s="12"/>
      <c r="B38" s="25">
        <v>361.1</v>
      </c>
      <c r="C38" s="20" t="s">
        <v>44</v>
      </c>
      <c r="D38" s="46">
        <v>826</v>
      </c>
      <c r="E38" s="46">
        <v>33</v>
      </c>
      <c r="F38" s="46">
        <v>0</v>
      </c>
      <c r="G38" s="46">
        <v>0</v>
      </c>
      <c r="H38" s="46">
        <v>0</v>
      </c>
      <c r="I38" s="46">
        <v>3907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4766</v>
      </c>
      <c r="O38" s="47">
        <f t="shared" si="1"/>
        <v>2.5176967776016905</v>
      </c>
      <c r="P38" s="9"/>
    </row>
    <row r="39" spans="1:119">
      <c r="A39" s="12"/>
      <c r="B39" s="25">
        <v>362</v>
      </c>
      <c r="C39" s="20" t="s">
        <v>45</v>
      </c>
      <c r="D39" s="46">
        <v>19141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19141</v>
      </c>
      <c r="O39" s="47">
        <f t="shared" si="1"/>
        <v>10.111463285789752</v>
      </c>
      <c r="P39" s="9"/>
    </row>
    <row r="40" spans="1:119">
      <c r="A40" s="12"/>
      <c r="B40" s="25">
        <v>366</v>
      </c>
      <c r="C40" s="20" t="s">
        <v>93</v>
      </c>
      <c r="D40" s="46">
        <v>100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100</v>
      </c>
      <c r="O40" s="47">
        <f t="shared" si="1"/>
        <v>5.2826201796090863E-2</v>
      </c>
      <c r="P40" s="9"/>
    </row>
    <row r="41" spans="1:119">
      <c r="A41" s="12"/>
      <c r="B41" s="25">
        <v>369.9</v>
      </c>
      <c r="C41" s="20" t="s">
        <v>46</v>
      </c>
      <c r="D41" s="46">
        <v>11131</v>
      </c>
      <c r="E41" s="46">
        <v>608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11739</v>
      </c>
      <c r="O41" s="47">
        <f t="shared" si="1"/>
        <v>6.2012678288431058</v>
      </c>
      <c r="P41" s="9"/>
    </row>
    <row r="42" spans="1:119" ht="15.75">
      <c r="A42" s="29" t="s">
        <v>36</v>
      </c>
      <c r="B42" s="30"/>
      <c r="C42" s="31"/>
      <c r="D42" s="32">
        <f t="shared" ref="D42:M42" si="11">SUM(D43:D43)</f>
        <v>20000</v>
      </c>
      <c r="E42" s="32">
        <f t="shared" si="11"/>
        <v>75206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9"/>
        <v>95206</v>
      </c>
      <c r="O42" s="45">
        <f t="shared" si="1"/>
        <v>50.293713681986269</v>
      </c>
      <c r="P42" s="9"/>
    </row>
    <row r="43" spans="1:119" ht="15.75" thickBot="1">
      <c r="A43" s="12"/>
      <c r="B43" s="25">
        <v>381</v>
      </c>
      <c r="C43" s="20" t="s">
        <v>63</v>
      </c>
      <c r="D43" s="46">
        <v>20000</v>
      </c>
      <c r="E43" s="46">
        <v>75206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95206</v>
      </c>
      <c r="O43" s="47">
        <f t="shared" si="1"/>
        <v>50.293713681986269</v>
      </c>
      <c r="P43" s="9"/>
    </row>
    <row r="44" spans="1:119" ht="16.5" thickBot="1">
      <c r="A44" s="14" t="s">
        <v>41</v>
      </c>
      <c r="B44" s="23"/>
      <c r="C44" s="22"/>
      <c r="D44" s="15">
        <f t="shared" ref="D44:M44" si="12">SUM(D5,D13,D16,D25,D35,D37,D42)</f>
        <v>848542</v>
      </c>
      <c r="E44" s="15">
        <f t="shared" si="12"/>
        <v>247731</v>
      </c>
      <c r="F44" s="15">
        <f t="shared" si="12"/>
        <v>0</v>
      </c>
      <c r="G44" s="15">
        <f t="shared" si="12"/>
        <v>0</v>
      </c>
      <c r="H44" s="15">
        <f t="shared" si="12"/>
        <v>0</v>
      </c>
      <c r="I44" s="15">
        <f t="shared" si="12"/>
        <v>1325364</v>
      </c>
      <c r="J44" s="15">
        <f t="shared" si="12"/>
        <v>0</v>
      </c>
      <c r="K44" s="15">
        <f t="shared" si="12"/>
        <v>0</v>
      </c>
      <c r="L44" s="15">
        <f t="shared" si="12"/>
        <v>0</v>
      </c>
      <c r="M44" s="15">
        <f t="shared" si="12"/>
        <v>0</v>
      </c>
      <c r="N44" s="15">
        <f t="shared" si="9"/>
        <v>2421637</v>
      </c>
      <c r="O44" s="38">
        <f t="shared" si="1"/>
        <v>1279.2588483888007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106</v>
      </c>
      <c r="M46" s="118"/>
      <c r="N46" s="118"/>
      <c r="O46" s="43">
        <v>1893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customHeight="1" thickBot="1">
      <c r="A48" s="120" t="s">
        <v>66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360052</v>
      </c>
      <c r="E5" s="27">
        <f t="shared" si="0"/>
        <v>116409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476461</v>
      </c>
      <c r="O5" s="33">
        <f t="shared" ref="O5:O45" si="1">(N5/O$47)</f>
        <v>248.02758979698075</v>
      </c>
      <c r="P5" s="6"/>
    </row>
    <row r="6" spans="1:133">
      <c r="A6" s="12"/>
      <c r="B6" s="25">
        <v>311</v>
      </c>
      <c r="C6" s="20" t="s">
        <v>2</v>
      </c>
      <c r="D6" s="46">
        <v>20592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20592</v>
      </c>
      <c r="O6" s="47">
        <f t="shared" si="1"/>
        <v>10.719416970327954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100201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100201</v>
      </c>
      <c r="O7" s="47">
        <f t="shared" si="1"/>
        <v>52.16085372201978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16208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16208</v>
      </c>
      <c r="O8" s="47">
        <f t="shared" si="1"/>
        <v>8.4372722540343563</v>
      </c>
      <c r="P8" s="9"/>
    </row>
    <row r="9" spans="1:133">
      <c r="A9" s="12"/>
      <c r="B9" s="25">
        <v>312.60000000000002</v>
      </c>
      <c r="C9" s="20" t="s">
        <v>12</v>
      </c>
      <c r="D9" s="46">
        <v>182734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182734</v>
      </c>
      <c r="O9" s="47">
        <f t="shared" si="1"/>
        <v>95.12441436751692</v>
      </c>
      <c r="P9" s="9"/>
    </row>
    <row r="10" spans="1:133">
      <c r="A10" s="12"/>
      <c r="B10" s="25">
        <v>314.10000000000002</v>
      </c>
      <c r="C10" s="20" t="s">
        <v>13</v>
      </c>
      <c r="D10" s="46">
        <v>107096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107096</v>
      </c>
      <c r="O10" s="47">
        <f t="shared" si="1"/>
        <v>55.750130140551796</v>
      </c>
      <c r="P10" s="9"/>
    </row>
    <row r="11" spans="1:133">
      <c r="A11" s="12"/>
      <c r="B11" s="25">
        <v>314.8</v>
      </c>
      <c r="C11" s="20" t="s">
        <v>14</v>
      </c>
      <c r="D11" s="46">
        <v>3490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3490</v>
      </c>
      <c r="O11" s="47">
        <f t="shared" si="1"/>
        <v>1.816762103071317</v>
      </c>
      <c r="P11" s="9"/>
    </row>
    <row r="12" spans="1:133">
      <c r="A12" s="12"/>
      <c r="B12" s="25">
        <v>315</v>
      </c>
      <c r="C12" s="20" t="s">
        <v>77</v>
      </c>
      <c r="D12" s="46">
        <v>46140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46140</v>
      </c>
      <c r="O12" s="47">
        <f t="shared" si="1"/>
        <v>24.018740239458616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100604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6" si="4">SUM(D13:M13)</f>
        <v>100604</v>
      </c>
      <c r="O13" s="45">
        <f t="shared" si="1"/>
        <v>52.370640291514839</v>
      </c>
      <c r="P13" s="10"/>
    </row>
    <row r="14" spans="1:133">
      <c r="A14" s="12"/>
      <c r="B14" s="25">
        <v>323.10000000000002</v>
      </c>
      <c r="C14" s="20" t="s">
        <v>17</v>
      </c>
      <c r="D14" s="46">
        <v>94203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94203</v>
      </c>
      <c r="O14" s="47">
        <f t="shared" si="1"/>
        <v>49.038521603331596</v>
      </c>
      <c r="P14" s="9"/>
    </row>
    <row r="15" spans="1:133">
      <c r="A15" s="12"/>
      <c r="B15" s="25">
        <v>329</v>
      </c>
      <c r="C15" s="20" t="s">
        <v>18</v>
      </c>
      <c r="D15" s="46">
        <v>6401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6401</v>
      </c>
      <c r="O15" s="47">
        <f t="shared" si="1"/>
        <v>3.3321186881832379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SUM(D17:D25)</f>
        <v>281387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281387</v>
      </c>
      <c r="O16" s="45">
        <f t="shared" si="1"/>
        <v>146.47943779281624</v>
      </c>
      <c r="P16" s="10"/>
    </row>
    <row r="17" spans="1:16">
      <c r="A17" s="12"/>
      <c r="B17" s="25">
        <v>334.1</v>
      </c>
      <c r="C17" s="20" t="s">
        <v>102</v>
      </c>
      <c r="D17" s="46">
        <v>34566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34566</v>
      </c>
      <c r="O17" s="47">
        <f t="shared" si="1"/>
        <v>17.993753253513795</v>
      </c>
      <c r="P17" s="9"/>
    </row>
    <row r="18" spans="1:16">
      <c r="A18" s="12"/>
      <c r="B18" s="25">
        <v>334.2</v>
      </c>
      <c r="C18" s="20" t="s">
        <v>68</v>
      </c>
      <c r="D18" s="46">
        <v>9848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9848</v>
      </c>
      <c r="O18" s="47">
        <f t="shared" si="1"/>
        <v>5.1264966163456531</v>
      </c>
      <c r="P18" s="9"/>
    </row>
    <row r="19" spans="1:16">
      <c r="A19" s="12"/>
      <c r="B19" s="25">
        <v>335.12</v>
      </c>
      <c r="C19" s="20" t="s">
        <v>78</v>
      </c>
      <c r="D19" s="46">
        <v>103575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103575</v>
      </c>
      <c r="O19" s="47">
        <f t="shared" si="1"/>
        <v>53.917230609057782</v>
      </c>
      <c r="P19" s="9"/>
    </row>
    <row r="20" spans="1:16">
      <c r="A20" s="12"/>
      <c r="B20" s="25">
        <v>335.14</v>
      </c>
      <c r="C20" s="20" t="s">
        <v>79</v>
      </c>
      <c r="D20" s="46">
        <v>805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805</v>
      </c>
      <c r="O20" s="47">
        <f t="shared" si="1"/>
        <v>0.41905257678292557</v>
      </c>
      <c r="P20" s="9"/>
    </row>
    <row r="21" spans="1:16">
      <c r="A21" s="12"/>
      <c r="B21" s="25">
        <v>335.15</v>
      </c>
      <c r="C21" s="20" t="s">
        <v>80</v>
      </c>
      <c r="D21" s="46">
        <v>572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572</v>
      </c>
      <c r="O21" s="47">
        <f t="shared" si="1"/>
        <v>0.29776158250910983</v>
      </c>
      <c r="P21" s="9"/>
    </row>
    <row r="22" spans="1:16">
      <c r="A22" s="12"/>
      <c r="B22" s="25">
        <v>335.18</v>
      </c>
      <c r="C22" s="20" t="s">
        <v>81</v>
      </c>
      <c r="D22" s="46">
        <v>93188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93188</v>
      </c>
      <c r="O22" s="47">
        <f t="shared" si="1"/>
        <v>48.510150963040083</v>
      </c>
      <c r="P22" s="9"/>
    </row>
    <row r="23" spans="1:16">
      <c r="A23" s="12"/>
      <c r="B23" s="25">
        <v>335.49</v>
      </c>
      <c r="C23" s="20" t="s">
        <v>27</v>
      </c>
      <c r="D23" s="46">
        <v>712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712</v>
      </c>
      <c r="O23" s="47">
        <f t="shared" si="1"/>
        <v>0.37064029151483602</v>
      </c>
      <c r="P23" s="9"/>
    </row>
    <row r="24" spans="1:16">
      <c r="A24" s="12"/>
      <c r="B24" s="25">
        <v>337.2</v>
      </c>
      <c r="C24" s="20" t="s">
        <v>28</v>
      </c>
      <c r="D24" s="46">
        <v>22750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22750</v>
      </c>
      <c r="O24" s="47">
        <f t="shared" si="1"/>
        <v>11.842790213430504</v>
      </c>
      <c r="P24" s="9"/>
    </row>
    <row r="25" spans="1:16">
      <c r="A25" s="12"/>
      <c r="B25" s="25">
        <v>337.7</v>
      </c>
      <c r="C25" s="20" t="s">
        <v>29</v>
      </c>
      <c r="D25" s="46">
        <v>15371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15371</v>
      </c>
      <c r="O25" s="47">
        <f t="shared" si="1"/>
        <v>8.0015616866215513</v>
      </c>
      <c r="P25" s="9"/>
    </row>
    <row r="26" spans="1:16" ht="15.75">
      <c r="A26" s="29" t="s">
        <v>34</v>
      </c>
      <c r="B26" s="30"/>
      <c r="C26" s="31"/>
      <c r="D26" s="32">
        <f t="shared" ref="D26:M26" si="6">SUM(D27:D35)</f>
        <v>81229</v>
      </c>
      <c r="E26" s="32">
        <f t="shared" si="6"/>
        <v>25262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1248361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4"/>
        <v>1354852</v>
      </c>
      <c r="O26" s="45">
        <f t="shared" si="1"/>
        <v>705.2847475273295</v>
      </c>
      <c r="P26" s="10"/>
    </row>
    <row r="27" spans="1:16">
      <c r="A27" s="12"/>
      <c r="B27" s="25">
        <v>342.2</v>
      </c>
      <c r="C27" s="20" t="s">
        <v>60</v>
      </c>
      <c r="D27" s="46">
        <v>31848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5" si="7">SUM(D27:M27)</f>
        <v>31848</v>
      </c>
      <c r="O27" s="47">
        <f t="shared" si="1"/>
        <v>16.578865174388341</v>
      </c>
      <c r="P27" s="9"/>
    </row>
    <row r="28" spans="1:16">
      <c r="A28" s="12"/>
      <c r="B28" s="25">
        <v>343.4</v>
      </c>
      <c r="C28" s="20" t="s">
        <v>38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222055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222055</v>
      </c>
      <c r="O28" s="47">
        <f t="shared" si="1"/>
        <v>115.59344091618948</v>
      </c>
      <c r="P28" s="9"/>
    </row>
    <row r="29" spans="1:16">
      <c r="A29" s="12"/>
      <c r="B29" s="25">
        <v>343.6</v>
      </c>
      <c r="C29" s="20" t="s">
        <v>103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1003969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1003969</v>
      </c>
      <c r="O29" s="47">
        <f t="shared" si="1"/>
        <v>522.62831858407083</v>
      </c>
      <c r="P29" s="9"/>
    </row>
    <row r="30" spans="1:16">
      <c r="A30" s="12"/>
      <c r="B30" s="25">
        <v>343.9</v>
      </c>
      <c r="C30" s="20" t="s">
        <v>40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22337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22337</v>
      </c>
      <c r="O30" s="47">
        <f t="shared" si="1"/>
        <v>11.627798021863613</v>
      </c>
      <c r="P30" s="9"/>
    </row>
    <row r="31" spans="1:16">
      <c r="A31" s="12"/>
      <c r="B31" s="25">
        <v>344.9</v>
      </c>
      <c r="C31" s="20" t="s">
        <v>82</v>
      </c>
      <c r="D31" s="46">
        <v>15584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15584</v>
      </c>
      <c r="O31" s="47">
        <f t="shared" si="1"/>
        <v>8.1124414367516913</v>
      </c>
      <c r="P31" s="9"/>
    </row>
    <row r="32" spans="1:16">
      <c r="A32" s="12"/>
      <c r="B32" s="25">
        <v>346.4</v>
      </c>
      <c r="C32" s="20" t="s">
        <v>61</v>
      </c>
      <c r="D32" s="46">
        <v>10165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10165</v>
      </c>
      <c r="O32" s="47">
        <f t="shared" si="1"/>
        <v>5.2915148360229045</v>
      </c>
      <c r="P32" s="9"/>
    </row>
    <row r="33" spans="1:119">
      <c r="A33" s="12"/>
      <c r="B33" s="25">
        <v>347.2</v>
      </c>
      <c r="C33" s="20" t="s">
        <v>62</v>
      </c>
      <c r="D33" s="46">
        <v>2888</v>
      </c>
      <c r="E33" s="46">
        <v>25262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28150</v>
      </c>
      <c r="O33" s="47">
        <f t="shared" si="1"/>
        <v>14.6538261322228</v>
      </c>
      <c r="P33" s="9"/>
    </row>
    <row r="34" spans="1:119">
      <c r="A34" s="12"/>
      <c r="B34" s="25">
        <v>347.4</v>
      </c>
      <c r="C34" s="20" t="s">
        <v>96</v>
      </c>
      <c r="D34" s="46">
        <v>19022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19022</v>
      </c>
      <c r="O34" s="47">
        <f t="shared" si="1"/>
        <v>9.9021343050494526</v>
      </c>
      <c r="P34" s="9"/>
    </row>
    <row r="35" spans="1:119">
      <c r="A35" s="12"/>
      <c r="B35" s="25">
        <v>349</v>
      </c>
      <c r="C35" s="20" t="s">
        <v>0</v>
      </c>
      <c r="D35" s="46">
        <v>1722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1722</v>
      </c>
      <c r="O35" s="47">
        <f t="shared" si="1"/>
        <v>0.89640812077043208</v>
      </c>
      <c r="P35" s="9"/>
    </row>
    <row r="36" spans="1:119" ht="15.75">
      <c r="A36" s="29" t="s">
        <v>35</v>
      </c>
      <c r="B36" s="30"/>
      <c r="C36" s="31"/>
      <c r="D36" s="32">
        <f t="shared" ref="D36:M36" si="8">SUM(D37:D37)</f>
        <v>2006</v>
      </c>
      <c r="E36" s="32">
        <f t="shared" si="8"/>
        <v>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ref="N36:N45" si="9">SUM(D36:M36)</f>
        <v>2006</v>
      </c>
      <c r="O36" s="45">
        <f t="shared" si="1"/>
        <v>1.0442477876106195</v>
      </c>
      <c r="P36" s="10"/>
    </row>
    <row r="37" spans="1:119">
      <c r="A37" s="13"/>
      <c r="B37" s="39">
        <v>351.3</v>
      </c>
      <c r="C37" s="21" t="s">
        <v>43</v>
      </c>
      <c r="D37" s="46">
        <v>2006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2006</v>
      </c>
      <c r="O37" s="47">
        <f t="shared" si="1"/>
        <v>1.0442477876106195</v>
      </c>
      <c r="P37" s="9"/>
    </row>
    <row r="38" spans="1:119" ht="15.75">
      <c r="A38" s="29" t="s">
        <v>3</v>
      </c>
      <c r="B38" s="30"/>
      <c r="C38" s="31"/>
      <c r="D38" s="32">
        <f t="shared" ref="D38:M38" si="10">SUM(D39:D42)</f>
        <v>28416</v>
      </c>
      <c r="E38" s="32">
        <f t="shared" si="10"/>
        <v>1363</v>
      </c>
      <c r="F38" s="32">
        <f t="shared" si="10"/>
        <v>0</v>
      </c>
      <c r="G38" s="32">
        <f t="shared" si="10"/>
        <v>0</v>
      </c>
      <c r="H38" s="32">
        <f t="shared" si="10"/>
        <v>0</v>
      </c>
      <c r="I38" s="32">
        <f t="shared" si="10"/>
        <v>1140</v>
      </c>
      <c r="J38" s="32">
        <f t="shared" si="10"/>
        <v>0</v>
      </c>
      <c r="K38" s="32">
        <f t="shared" si="10"/>
        <v>0</v>
      </c>
      <c r="L38" s="32">
        <f t="shared" si="10"/>
        <v>0</v>
      </c>
      <c r="M38" s="32">
        <f t="shared" si="10"/>
        <v>0</v>
      </c>
      <c r="N38" s="32">
        <f t="shared" si="9"/>
        <v>30919</v>
      </c>
      <c r="O38" s="45">
        <f t="shared" si="1"/>
        <v>16.095262883914629</v>
      </c>
      <c r="P38" s="10"/>
    </row>
    <row r="39" spans="1:119">
      <c r="A39" s="12"/>
      <c r="B39" s="25">
        <v>361.1</v>
      </c>
      <c r="C39" s="20" t="s">
        <v>44</v>
      </c>
      <c r="D39" s="46">
        <v>226</v>
      </c>
      <c r="E39" s="46">
        <v>10</v>
      </c>
      <c r="F39" s="46">
        <v>0</v>
      </c>
      <c r="G39" s="46">
        <v>0</v>
      </c>
      <c r="H39" s="46">
        <v>0</v>
      </c>
      <c r="I39" s="46">
        <v>1140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1376</v>
      </c>
      <c r="O39" s="47">
        <f t="shared" si="1"/>
        <v>0.71629359708485163</v>
      </c>
      <c r="P39" s="9"/>
    </row>
    <row r="40" spans="1:119">
      <c r="A40" s="12"/>
      <c r="B40" s="25">
        <v>362</v>
      </c>
      <c r="C40" s="20" t="s">
        <v>45</v>
      </c>
      <c r="D40" s="46">
        <v>17636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17636</v>
      </c>
      <c r="O40" s="47">
        <f t="shared" si="1"/>
        <v>9.1806350858927637</v>
      </c>
      <c r="P40" s="9"/>
    </row>
    <row r="41" spans="1:119">
      <c r="A41" s="12"/>
      <c r="B41" s="25">
        <v>366</v>
      </c>
      <c r="C41" s="20" t="s">
        <v>93</v>
      </c>
      <c r="D41" s="46">
        <v>300</v>
      </c>
      <c r="E41" s="46">
        <v>1353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1653</v>
      </c>
      <c r="O41" s="47">
        <f t="shared" si="1"/>
        <v>0.86048932847475268</v>
      </c>
      <c r="P41" s="9"/>
    </row>
    <row r="42" spans="1:119">
      <c r="A42" s="12"/>
      <c r="B42" s="25">
        <v>369.9</v>
      </c>
      <c r="C42" s="20" t="s">
        <v>46</v>
      </c>
      <c r="D42" s="46">
        <v>10254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10254</v>
      </c>
      <c r="O42" s="47">
        <f t="shared" si="1"/>
        <v>5.3378448724622594</v>
      </c>
      <c r="P42" s="9"/>
    </row>
    <row r="43" spans="1:119" ht="15.75">
      <c r="A43" s="29" t="s">
        <v>36</v>
      </c>
      <c r="B43" s="30"/>
      <c r="C43" s="31"/>
      <c r="D43" s="32">
        <f t="shared" ref="D43:M43" si="11">SUM(D44:D44)</f>
        <v>0</v>
      </c>
      <c r="E43" s="32">
        <f t="shared" si="11"/>
        <v>63161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9"/>
        <v>63161</v>
      </c>
      <c r="O43" s="45">
        <f t="shared" si="1"/>
        <v>32.879229567933365</v>
      </c>
      <c r="P43" s="9"/>
    </row>
    <row r="44" spans="1:119" ht="15.75" thickBot="1">
      <c r="A44" s="12"/>
      <c r="B44" s="25">
        <v>381</v>
      </c>
      <c r="C44" s="20" t="s">
        <v>63</v>
      </c>
      <c r="D44" s="46">
        <v>0</v>
      </c>
      <c r="E44" s="46">
        <v>63161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63161</v>
      </c>
      <c r="O44" s="47">
        <f t="shared" si="1"/>
        <v>32.879229567933365</v>
      </c>
      <c r="P44" s="9"/>
    </row>
    <row r="45" spans="1:119" ht="16.5" thickBot="1">
      <c r="A45" s="14" t="s">
        <v>41</v>
      </c>
      <c r="B45" s="23"/>
      <c r="C45" s="22"/>
      <c r="D45" s="15">
        <f t="shared" ref="D45:M45" si="12">SUM(D5,D13,D16,D26,D36,D38,D43)</f>
        <v>853694</v>
      </c>
      <c r="E45" s="15">
        <f t="shared" si="12"/>
        <v>206195</v>
      </c>
      <c r="F45" s="15">
        <f t="shared" si="12"/>
        <v>0</v>
      </c>
      <c r="G45" s="15">
        <f t="shared" si="12"/>
        <v>0</v>
      </c>
      <c r="H45" s="15">
        <f t="shared" si="12"/>
        <v>0</v>
      </c>
      <c r="I45" s="15">
        <f t="shared" si="12"/>
        <v>1249501</v>
      </c>
      <c r="J45" s="15">
        <f t="shared" si="12"/>
        <v>0</v>
      </c>
      <c r="K45" s="15">
        <f t="shared" si="12"/>
        <v>0</v>
      </c>
      <c r="L45" s="15">
        <f t="shared" si="12"/>
        <v>0</v>
      </c>
      <c r="M45" s="15">
        <f t="shared" si="12"/>
        <v>0</v>
      </c>
      <c r="N45" s="15">
        <f t="shared" si="9"/>
        <v>2309390</v>
      </c>
      <c r="O45" s="38">
        <f t="shared" si="1"/>
        <v>1202.1811556481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118" t="s">
        <v>104</v>
      </c>
      <c r="M47" s="118"/>
      <c r="N47" s="118"/>
      <c r="O47" s="43">
        <v>1921</v>
      </c>
    </row>
    <row r="48" spans="1:119">
      <c r="A48" s="119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7"/>
    </row>
    <row r="49" spans="1:15" ht="15.75" customHeight="1" thickBot="1">
      <c r="A49" s="120" t="s">
        <v>66</v>
      </c>
      <c r="B49" s="99"/>
      <c r="C49" s="99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100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351811</v>
      </c>
      <c r="E5" s="27">
        <f t="shared" si="0"/>
        <v>122674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474485</v>
      </c>
      <c r="O5" s="33">
        <f t="shared" ref="O5:O47" si="1">(N5/O$49)</f>
        <v>246.22989102231449</v>
      </c>
      <c r="P5" s="6"/>
    </row>
    <row r="6" spans="1:133">
      <c r="A6" s="12"/>
      <c r="B6" s="25">
        <v>311</v>
      </c>
      <c r="C6" s="20" t="s">
        <v>2</v>
      </c>
      <c r="D6" s="46">
        <v>20728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20728</v>
      </c>
      <c r="O6" s="47">
        <f t="shared" si="1"/>
        <v>10.756616502335236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103908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103908</v>
      </c>
      <c r="O7" s="47">
        <f t="shared" si="1"/>
        <v>53.922158796056046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18766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18766</v>
      </c>
      <c r="O8" s="47">
        <f t="shared" si="1"/>
        <v>9.7384535547483129</v>
      </c>
      <c r="P8" s="9"/>
    </row>
    <row r="9" spans="1:133">
      <c r="A9" s="12"/>
      <c r="B9" s="25">
        <v>312.60000000000002</v>
      </c>
      <c r="C9" s="20" t="s">
        <v>12</v>
      </c>
      <c r="D9" s="46">
        <v>170549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170549</v>
      </c>
      <c r="O9" s="47">
        <f t="shared" si="1"/>
        <v>88.504929942916448</v>
      </c>
      <c r="P9" s="9"/>
    </row>
    <row r="10" spans="1:133">
      <c r="A10" s="12"/>
      <c r="B10" s="25">
        <v>314.10000000000002</v>
      </c>
      <c r="C10" s="20" t="s">
        <v>13</v>
      </c>
      <c r="D10" s="46">
        <v>109921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109921</v>
      </c>
      <c r="O10" s="47">
        <f t="shared" si="1"/>
        <v>57.042553191489361</v>
      </c>
      <c r="P10" s="9"/>
    </row>
    <row r="11" spans="1:133">
      <c r="A11" s="12"/>
      <c r="B11" s="25">
        <v>314.8</v>
      </c>
      <c r="C11" s="20" t="s">
        <v>14</v>
      </c>
      <c r="D11" s="46">
        <v>3870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3870</v>
      </c>
      <c r="O11" s="47">
        <f t="shared" si="1"/>
        <v>2.0083030617540216</v>
      </c>
      <c r="P11" s="9"/>
    </row>
    <row r="12" spans="1:133">
      <c r="A12" s="12"/>
      <c r="B12" s="25">
        <v>315</v>
      </c>
      <c r="C12" s="20" t="s">
        <v>77</v>
      </c>
      <c r="D12" s="46">
        <v>46743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46743</v>
      </c>
      <c r="O12" s="47">
        <f t="shared" si="1"/>
        <v>24.256875973015049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103465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103465</v>
      </c>
      <c r="O13" s="45">
        <f t="shared" si="1"/>
        <v>53.69226777374157</v>
      </c>
      <c r="P13" s="10"/>
    </row>
    <row r="14" spans="1:133">
      <c r="A14" s="12"/>
      <c r="B14" s="25">
        <v>323.10000000000002</v>
      </c>
      <c r="C14" s="20" t="s">
        <v>17</v>
      </c>
      <c r="D14" s="46">
        <v>97955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97955</v>
      </c>
      <c r="O14" s="47">
        <f t="shared" si="1"/>
        <v>50.832900882200313</v>
      </c>
      <c r="P14" s="9"/>
    </row>
    <row r="15" spans="1:133">
      <c r="A15" s="12"/>
      <c r="B15" s="25">
        <v>329</v>
      </c>
      <c r="C15" s="20" t="s">
        <v>18</v>
      </c>
      <c r="D15" s="46">
        <v>5510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5510</v>
      </c>
      <c r="O15" s="47">
        <f t="shared" si="1"/>
        <v>2.859366891541256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SUM(D17:D24)</f>
        <v>309814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309814</v>
      </c>
      <c r="O16" s="45">
        <f t="shared" si="1"/>
        <v>160.77529839128178</v>
      </c>
      <c r="P16" s="10"/>
    </row>
    <row r="17" spans="1:16">
      <c r="A17" s="12"/>
      <c r="B17" s="25">
        <v>334.2</v>
      </c>
      <c r="C17" s="20" t="s">
        <v>68</v>
      </c>
      <c r="D17" s="46">
        <v>75318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75318</v>
      </c>
      <c r="O17" s="47">
        <f t="shared" si="1"/>
        <v>39.085625324338352</v>
      </c>
      <c r="P17" s="9"/>
    </row>
    <row r="18" spans="1:16">
      <c r="A18" s="12"/>
      <c r="B18" s="25">
        <v>335.12</v>
      </c>
      <c r="C18" s="20" t="s">
        <v>78</v>
      </c>
      <c r="D18" s="46">
        <v>103294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103294</v>
      </c>
      <c r="O18" s="47">
        <f t="shared" si="1"/>
        <v>53.60352880124546</v>
      </c>
      <c r="P18" s="9"/>
    </row>
    <row r="19" spans="1:16">
      <c r="A19" s="12"/>
      <c r="B19" s="25">
        <v>335.14</v>
      </c>
      <c r="C19" s="20" t="s">
        <v>79</v>
      </c>
      <c r="D19" s="46">
        <v>899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899</v>
      </c>
      <c r="O19" s="47">
        <f t="shared" si="1"/>
        <v>0.46652828230409965</v>
      </c>
      <c r="P19" s="9"/>
    </row>
    <row r="20" spans="1:16">
      <c r="A20" s="12"/>
      <c r="B20" s="25">
        <v>335.15</v>
      </c>
      <c r="C20" s="20" t="s">
        <v>80</v>
      </c>
      <c r="D20" s="46">
        <v>729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729</v>
      </c>
      <c r="O20" s="47">
        <f t="shared" si="1"/>
        <v>0.37830825116761807</v>
      </c>
      <c r="P20" s="9"/>
    </row>
    <row r="21" spans="1:16">
      <c r="A21" s="12"/>
      <c r="B21" s="25">
        <v>335.18</v>
      </c>
      <c r="C21" s="20" t="s">
        <v>81</v>
      </c>
      <c r="D21" s="46">
        <v>93044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93044</v>
      </c>
      <c r="O21" s="47">
        <f t="shared" si="1"/>
        <v>48.284379865075245</v>
      </c>
      <c r="P21" s="9"/>
    </row>
    <row r="22" spans="1:16">
      <c r="A22" s="12"/>
      <c r="B22" s="25">
        <v>335.49</v>
      </c>
      <c r="C22" s="20" t="s">
        <v>27</v>
      </c>
      <c r="D22" s="46">
        <v>640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640</v>
      </c>
      <c r="O22" s="47">
        <f t="shared" si="1"/>
        <v>0.33212247016087182</v>
      </c>
      <c r="P22" s="9"/>
    </row>
    <row r="23" spans="1:16">
      <c r="A23" s="12"/>
      <c r="B23" s="25">
        <v>337.2</v>
      </c>
      <c r="C23" s="20" t="s">
        <v>28</v>
      </c>
      <c r="D23" s="46">
        <v>20500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20500</v>
      </c>
      <c r="O23" s="47">
        <f t="shared" si="1"/>
        <v>10.638297872340425</v>
      </c>
      <c r="P23" s="9"/>
    </row>
    <row r="24" spans="1:16">
      <c r="A24" s="12"/>
      <c r="B24" s="25">
        <v>337.7</v>
      </c>
      <c r="C24" s="20" t="s">
        <v>29</v>
      </c>
      <c r="D24" s="46">
        <v>15390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15390</v>
      </c>
      <c r="O24" s="47">
        <f t="shared" si="1"/>
        <v>7.9865075246497144</v>
      </c>
      <c r="P24" s="9"/>
    </row>
    <row r="25" spans="1:16" ht="15.75">
      <c r="A25" s="29" t="s">
        <v>34</v>
      </c>
      <c r="B25" s="30"/>
      <c r="C25" s="31"/>
      <c r="D25" s="32">
        <f t="shared" ref="D25:M25" si="6">SUM(D26:D35)</f>
        <v>74776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1237707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1312483</v>
      </c>
      <c r="O25" s="45">
        <f t="shared" si="1"/>
        <v>681.10171250648682</v>
      </c>
      <c r="P25" s="10"/>
    </row>
    <row r="26" spans="1:16">
      <c r="A26" s="12"/>
      <c r="B26" s="25">
        <v>342.2</v>
      </c>
      <c r="C26" s="20" t="s">
        <v>60</v>
      </c>
      <c r="D26" s="46">
        <v>32051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5" si="7">SUM(D26:M26)</f>
        <v>32051</v>
      </c>
      <c r="O26" s="47">
        <f t="shared" si="1"/>
        <v>16.632589517384535</v>
      </c>
      <c r="P26" s="9"/>
    </row>
    <row r="27" spans="1:16">
      <c r="A27" s="12"/>
      <c r="B27" s="25">
        <v>343.3</v>
      </c>
      <c r="C27" s="20" t="s">
        <v>37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263038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263038</v>
      </c>
      <c r="O27" s="47">
        <f t="shared" si="1"/>
        <v>136.50129735339905</v>
      </c>
      <c r="P27" s="9"/>
    </row>
    <row r="28" spans="1:16">
      <c r="A28" s="12"/>
      <c r="B28" s="25">
        <v>343.4</v>
      </c>
      <c r="C28" s="20" t="s">
        <v>38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216442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216442</v>
      </c>
      <c r="O28" s="47">
        <f t="shared" si="1"/>
        <v>112.3207057602491</v>
      </c>
      <c r="P28" s="9"/>
    </row>
    <row r="29" spans="1:16">
      <c r="A29" s="12"/>
      <c r="B29" s="25">
        <v>343.5</v>
      </c>
      <c r="C29" s="20" t="s">
        <v>39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742276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742276</v>
      </c>
      <c r="O29" s="47">
        <f t="shared" si="1"/>
        <v>385.19771665801767</v>
      </c>
      <c r="P29" s="9"/>
    </row>
    <row r="30" spans="1:16">
      <c r="A30" s="12"/>
      <c r="B30" s="25">
        <v>343.9</v>
      </c>
      <c r="C30" s="20" t="s">
        <v>40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15951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15951</v>
      </c>
      <c r="O30" s="47">
        <f t="shared" si="1"/>
        <v>8.2776336274001032</v>
      </c>
      <c r="P30" s="9"/>
    </row>
    <row r="31" spans="1:16">
      <c r="A31" s="12"/>
      <c r="B31" s="25">
        <v>344.9</v>
      </c>
      <c r="C31" s="20" t="s">
        <v>82</v>
      </c>
      <c r="D31" s="46">
        <v>15414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15414</v>
      </c>
      <c r="O31" s="47">
        <f t="shared" si="1"/>
        <v>7.9989621172807475</v>
      </c>
      <c r="P31" s="9"/>
    </row>
    <row r="32" spans="1:16">
      <c r="A32" s="12"/>
      <c r="B32" s="25">
        <v>346.4</v>
      </c>
      <c r="C32" s="20" t="s">
        <v>61</v>
      </c>
      <c r="D32" s="46">
        <v>10219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10219</v>
      </c>
      <c r="O32" s="47">
        <f t="shared" si="1"/>
        <v>5.3030617540217957</v>
      </c>
      <c r="P32" s="9"/>
    </row>
    <row r="33" spans="1:119">
      <c r="A33" s="12"/>
      <c r="B33" s="25">
        <v>347.2</v>
      </c>
      <c r="C33" s="20" t="s">
        <v>62</v>
      </c>
      <c r="D33" s="46">
        <v>2699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2699</v>
      </c>
      <c r="O33" s="47">
        <f t="shared" si="1"/>
        <v>1.4006227296315517</v>
      </c>
      <c r="P33" s="9"/>
    </row>
    <row r="34" spans="1:119">
      <c r="A34" s="12"/>
      <c r="B34" s="25">
        <v>347.4</v>
      </c>
      <c r="C34" s="20" t="s">
        <v>96</v>
      </c>
      <c r="D34" s="46">
        <v>13923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13923</v>
      </c>
      <c r="O34" s="47">
        <f t="shared" si="1"/>
        <v>7.2252205500778413</v>
      </c>
      <c r="P34" s="9"/>
    </row>
    <row r="35" spans="1:119">
      <c r="A35" s="12"/>
      <c r="B35" s="25">
        <v>349</v>
      </c>
      <c r="C35" s="20" t="s">
        <v>0</v>
      </c>
      <c r="D35" s="46">
        <v>470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470</v>
      </c>
      <c r="O35" s="47">
        <f t="shared" si="1"/>
        <v>0.24390243902439024</v>
      </c>
      <c r="P35" s="9"/>
    </row>
    <row r="36" spans="1:119" ht="15.75">
      <c r="A36" s="29" t="s">
        <v>35</v>
      </c>
      <c r="B36" s="30"/>
      <c r="C36" s="31"/>
      <c r="D36" s="32">
        <f t="shared" ref="D36:M36" si="8">SUM(D37:D37)</f>
        <v>1323</v>
      </c>
      <c r="E36" s="32">
        <f t="shared" si="8"/>
        <v>0</v>
      </c>
      <c r="F36" s="32">
        <f t="shared" si="8"/>
        <v>0</v>
      </c>
      <c r="G36" s="32">
        <f t="shared" si="8"/>
        <v>0</v>
      </c>
      <c r="H36" s="32">
        <f t="shared" si="8"/>
        <v>0</v>
      </c>
      <c r="I36" s="32">
        <f t="shared" si="8"/>
        <v>0</v>
      </c>
      <c r="J36" s="32">
        <f t="shared" si="8"/>
        <v>0</v>
      </c>
      <c r="K36" s="32">
        <f t="shared" si="8"/>
        <v>0</v>
      </c>
      <c r="L36" s="32">
        <f t="shared" si="8"/>
        <v>0</v>
      </c>
      <c r="M36" s="32">
        <f t="shared" si="8"/>
        <v>0</v>
      </c>
      <c r="N36" s="32">
        <f t="shared" ref="N36:N47" si="9">SUM(D36:M36)</f>
        <v>1323</v>
      </c>
      <c r="O36" s="45">
        <f t="shared" si="1"/>
        <v>0.68655941878567717</v>
      </c>
      <c r="P36" s="10"/>
    </row>
    <row r="37" spans="1:119">
      <c r="A37" s="13"/>
      <c r="B37" s="39">
        <v>351.3</v>
      </c>
      <c r="C37" s="21" t="s">
        <v>43</v>
      </c>
      <c r="D37" s="46">
        <v>1323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1323</v>
      </c>
      <c r="O37" s="47">
        <f t="shared" si="1"/>
        <v>0.68655941878567717</v>
      </c>
      <c r="P37" s="9"/>
    </row>
    <row r="38" spans="1:119" ht="15.75">
      <c r="A38" s="29" t="s">
        <v>3</v>
      </c>
      <c r="B38" s="30"/>
      <c r="C38" s="31"/>
      <c r="D38" s="32">
        <f t="shared" ref="D38:M38" si="10">SUM(D39:D42)</f>
        <v>51668</v>
      </c>
      <c r="E38" s="32">
        <f t="shared" si="10"/>
        <v>17</v>
      </c>
      <c r="F38" s="32">
        <f t="shared" si="10"/>
        <v>0</v>
      </c>
      <c r="G38" s="32">
        <f t="shared" si="10"/>
        <v>0</v>
      </c>
      <c r="H38" s="32">
        <f t="shared" si="10"/>
        <v>0</v>
      </c>
      <c r="I38" s="32">
        <f t="shared" si="10"/>
        <v>400</v>
      </c>
      <c r="J38" s="32">
        <f t="shared" si="10"/>
        <v>0</v>
      </c>
      <c r="K38" s="32">
        <f t="shared" si="10"/>
        <v>0</v>
      </c>
      <c r="L38" s="32">
        <f t="shared" si="10"/>
        <v>0</v>
      </c>
      <c r="M38" s="32">
        <f t="shared" si="10"/>
        <v>0</v>
      </c>
      <c r="N38" s="32">
        <f t="shared" si="9"/>
        <v>52085</v>
      </c>
      <c r="O38" s="45">
        <f t="shared" si="1"/>
        <v>27.029060716139075</v>
      </c>
      <c r="P38" s="10"/>
    </row>
    <row r="39" spans="1:119">
      <c r="A39" s="12"/>
      <c r="B39" s="25">
        <v>361.1</v>
      </c>
      <c r="C39" s="20" t="s">
        <v>44</v>
      </c>
      <c r="D39" s="46">
        <v>179</v>
      </c>
      <c r="E39" s="46">
        <v>17</v>
      </c>
      <c r="F39" s="46">
        <v>0</v>
      </c>
      <c r="G39" s="46">
        <v>0</v>
      </c>
      <c r="H39" s="46">
        <v>0</v>
      </c>
      <c r="I39" s="46">
        <v>400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596</v>
      </c>
      <c r="O39" s="47">
        <f t="shared" si="1"/>
        <v>0.30928905033731191</v>
      </c>
      <c r="P39" s="9"/>
    </row>
    <row r="40" spans="1:119">
      <c r="A40" s="12"/>
      <c r="B40" s="25">
        <v>362</v>
      </c>
      <c r="C40" s="20" t="s">
        <v>45</v>
      </c>
      <c r="D40" s="46">
        <v>18356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18356</v>
      </c>
      <c r="O40" s="47">
        <f t="shared" si="1"/>
        <v>9.5256875973015056</v>
      </c>
      <c r="P40" s="9"/>
    </row>
    <row r="41" spans="1:119">
      <c r="A41" s="12"/>
      <c r="B41" s="25">
        <v>366</v>
      </c>
      <c r="C41" s="20" t="s">
        <v>93</v>
      </c>
      <c r="D41" s="46">
        <v>25000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25000</v>
      </c>
      <c r="O41" s="47">
        <f t="shared" si="1"/>
        <v>12.973533990659055</v>
      </c>
      <c r="P41" s="9"/>
    </row>
    <row r="42" spans="1:119">
      <c r="A42" s="12"/>
      <c r="B42" s="25">
        <v>369.9</v>
      </c>
      <c r="C42" s="20" t="s">
        <v>46</v>
      </c>
      <c r="D42" s="46">
        <v>8133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8133</v>
      </c>
      <c r="O42" s="47">
        <f t="shared" si="1"/>
        <v>4.220550077841204</v>
      </c>
      <c r="P42" s="9"/>
    </row>
    <row r="43" spans="1:119" ht="15.75">
      <c r="A43" s="29" t="s">
        <v>36</v>
      </c>
      <c r="B43" s="30"/>
      <c r="C43" s="31"/>
      <c r="D43" s="32">
        <f t="shared" ref="D43:M43" si="11">SUM(D44:D46)</f>
        <v>74216</v>
      </c>
      <c r="E43" s="32">
        <f t="shared" si="11"/>
        <v>0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414354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9"/>
        <v>488570</v>
      </c>
      <c r="O43" s="45">
        <f t="shared" si="1"/>
        <v>253.53918007265179</v>
      </c>
      <c r="P43" s="9"/>
    </row>
    <row r="44" spans="1:119">
      <c r="A44" s="12"/>
      <c r="B44" s="25">
        <v>381</v>
      </c>
      <c r="C44" s="20" t="s">
        <v>63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12000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12000</v>
      </c>
      <c r="O44" s="47">
        <f t="shared" si="1"/>
        <v>6.2272963155163463</v>
      </c>
      <c r="P44" s="9"/>
    </row>
    <row r="45" spans="1:119">
      <c r="A45" s="12"/>
      <c r="B45" s="25">
        <v>384</v>
      </c>
      <c r="C45" s="20" t="s">
        <v>64</v>
      </c>
      <c r="D45" s="46">
        <v>74216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74216</v>
      </c>
      <c r="O45" s="47">
        <f t="shared" si="1"/>
        <v>38.513751946030098</v>
      </c>
      <c r="P45" s="9"/>
    </row>
    <row r="46" spans="1:119" ht="15.75" thickBot="1">
      <c r="A46" s="12"/>
      <c r="B46" s="25">
        <v>389.7</v>
      </c>
      <c r="C46" s="20" t="s">
        <v>99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402354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402354</v>
      </c>
      <c r="O46" s="47">
        <f t="shared" si="1"/>
        <v>208.79813181110535</v>
      </c>
      <c r="P46" s="9"/>
    </row>
    <row r="47" spans="1:119" ht="16.5" thickBot="1">
      <c r="A47" s="14" t="s">
        <v>41</v>
      </c>
      <c r="B47" s="23"/>
      <c r="C47" s="22"/>
      <c r="D47" s="15">
        <f t="shared" ref="D47:M47" si="12">SUM(D5,D13,D16,D25,D36,D38,D43)</f>
        <v>967073</v>
      </c>
      <c r="E47" s="15">
        <f t="shared" si="12"/>
        <v>122691</v>
      </c>
      <c r="F47" s="15">
        <f t="shared" si="12"/>
        <v>0</v>
      </c>
      <c r="G47" s="15">
        <f t="shared" si="12"/>
        <v>0</v>
      </c>
      <c r="H47" s="15">
        <f t="shared" si="12"/>
        <v>0</v>
      </c>
      <c r="I47" s="15">
        <f t="shared" si="12"/>
        <v>1652461</v>
      </c>
      <c r="J47" s="15">
        <f t="shared" si="12"/>
        <v>0</v>
      </c>
      <c r="K47" s="15">
        <f t="shared" si="12"/>
        <v>0</v>
      </c>
      <c r="L47" s="15">
        <f t="shared" si="12"/>
        <v>0</v>
      </c>
      <c r="M47" s="15">
        <f t="shared" si="12"/>
        <v>0</v>
      </c>
      <c r="N47" s="15">
        <f t="shared" si="9"/>
        <v>2742225</v>
      </c>
      <c r="O47" s="38">
        <f t="shared" si="1"/>
        <v>1423.0539699014012</v>
      </c>
      <c r="P47" s="6"/>
      <c r="Q47" s="2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</row>
    <row r="48" spans="1:119">
      <c r="A48" s="16"/>
      <c r="B48" s="18"/>
      <c r="C48" s="18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9"/>
    </row>
    <row r="49" spans="1:15">
      <c r="A49" s="40"/>
      <c r="B49" s="41"/>
      <c r="C49" s="41"/>
      <c r="D49" s="42"/>
      <c r="E49" s="42"/>
      <c r="F49" s="42"/>
      <c r="G49" s="42"/>
      <c r="H49" s="42"/>
      <c r="I49" s="42"/>
      <c r="J49" s="42"/>
      <c r="K49" s="42"/>
      <c r="L49" s="118" t="s">
        <v>100</v>
      </c>
      <c r="M49" s="118"/>
      <c r="N49" s="118"/>
      <c r="O49" s="43">
        <v>1927</v>
      </c>
    </row>
    <row r="50" spans="1:15">
      <c r="A50" s="119"/>
      <c r="B50" s="96"/>
      <c r="C50" s="96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7"/>
    </row>
    <row r="51" spans="1:15" ht="15.75" customHeight="1" thickBot="1">
      <c r="A51" s="120" t="s">
        <v>66</v>
      </c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100"/>
    </row>
  </sheetData>
  <mergeCells count="10">
    <mergeCell ref="L49:N49"/>
    <mergeCell ref="A50:O50"/>
    <mergeCell ref="A51:O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367005</v>
      </c>
      <c r="E5" s="27">
        <f t="shared" si="0"/>
        <v>108917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475922</v>
      </c>
      <c r="O5" s="33">
        <f t="shared" ref="O5:O44" si="1">(N5/O$46)</f>
        <v>249.30434782608697</v>
      </c>
      <c r="P5" s="6"/>
    </row>
    <row r="6" spans="1:133">
      <c r="A6" s="12"/>
      <c r="B6" s="25">
        <v>311</v>
      </c>
      <c r="C6" s="20" t="s">
        <v>2</v>
      </c>
      <c r="D6" s="46">
        <v>20560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20560</v>
      </c>
      <c r="O6" s="47">
        <f t="shared" si="1"/>
        <v>10.770036668412782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92225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92225</v>
      </c>
      <c r="O7" s="47">
        <f t="shared" si="1"/>
        <v>48.310633839706654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16692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16692</v>
      </c>
      <c r="O8" s="47">
        <f t="shared" si="1"/>
        <v>8.743844944997381</v>
      </c>
      <c r="P8" s="9"/>
    </row>
    <row r="9" spans="1:133">
      <c r="A9" s="12"/>
      <c r="B9" s="25">
        <v>312.60000000000002</v>
      </c>
      <c r="C9" s="20" t="s">
        <v>12</v>
      </c>
      <c r="D9" s="46">
        <v>166217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166217</v>
      </c>
      <c r="O9" s="47">
        <f t="shared" si="1"/>
        <v>87.070193818753268</v>
      </c>
      <c r="P9" s="9"/>
    </row>
    <row r="10" spans="1:133">
      <c r="A10" s="12"/>
      <c r="B10" s="25">
        <v>314.10000000000002</v>
      </c>
      <c r="C10" s="20" t="s">
        <v>13</v>
      </c>
      <c r="D10" s="46">
        <v>117459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117459</v>
      </c>
      <c r="O10" s="47">
        <f t="shared" si="1"/>
        <v>61.529072812991096</v>
      </c>
      <c r="P10" s="9"/>
    </row>
    <row r="11" spans="1:133">
      <c r="A11" s="12"/>
      <c r="B11" s="25">
        <v>314.8</v>
      </c>
      <c r="C11" s="20" t="s">
        <v>14</v>
      </c>
      <c r="D11" s="46">
        <v>3950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3950</v>
      </c>
      <c r="O11" s="47">
        <f t="shared" si="1"/>
        <v>2.0691461498166581</v>
      </c>
      <c r="P11" s="9"/>
    </row>
    <row r="12" spans="1:133">
      <c r="A12" s="12"/>
      <c r="B12" s="25">
        <v>315</v>
      </c>
      <c r="C12" s="20" t="s">
        <v>77</v>
      </c>
      <c r="D12" s="46">
        <v>58819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58819</v>
      </c>
      <c r="O12" s="47">
        <f t="shared" si="1"/>
        <v>30.811419591409116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107880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5" si="4">SUM(D13:M13)</f>
        <v>107880</v>
      </c>
      <c r="O13" s="45">
        <f t="shared" si="1"/>
        <v>56.511262441068624</v>
      </c>
      <c r="P13" s="10"/>
    </row>
    <row r="14" spans="1:133">
      <c r="A14" s="12"/>
      <c r="B14" s="25">
        <v>323.10000000000002</v>
      </c>
      <c r="C14" s="20" t="s">
        <v>17</v>
      </c>
      <c r="D14" s="46">
        <v>102895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102895</v>
      </c>
      <c r="O14" s="47">
        <f t="shared" si="1"/>
        <v>53.89994761655317</v>
      </c>
      <c r="P14" s="9"/>
    </row>
    <row r="15" spans="1:133">
      <c r="A15" s="12"/>
      <c r="B15" s="25">
        <v>329</v>
      </c>
      <c r="C15" s="20" t="s">
        <v>18</v>
      </c>
      <c r="D15" s="46">
        <v>4985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4985</v>
      </c>
      <c r="O15" s="47">
        <f t="shared" si="1"/>
        <v>2.6113148245154529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SUM(D17:D24)</f>
        <v>262773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262773</v>
      </c>
      <c r="O16" s="45">
        <f t="shared" si="1"/>
        <v>137.64955474070194</v>
      </c>
      <c r="P16" s="10"/>
    </row>
    <row r="17" spans="1:16">
      <c r="A17" s="12"/>
      <c r="B17" s="25">
        <v>334.2</v>
      </c>
      <c r="C17" s="20" t="s">
        <v>68</v>
      </c>
      <c r="D17" s="46">
        <v>5732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5732</v>
      </c>
      <c r="O17" s="47">
        <f t="shared" si="1"/>
        <v>3.0026191723415399</v>
      </c>
      <c r="P17" s="9"/>
    </row>
    <row r="18" spans="1:16">
      <c r="A18" s="12"/>
      <c r="B18" s="25">
        <v>335.12</v>
      </c>
      <c r="C18" s="20" t="s">
        <v>78</v>
      </c>
      <c r="D18" s="46">
        <v>103486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103486</v>
      </c>
      <c r="O18" s="47">
        <f t="shared" si="1"/>
        <v>54.209533787323203</v>
      </c>
      <c r="P18" s="9"/>
    </row>
    <row r="19" spans="1:16">
      <c r="A19" s="12"/>
      <c r="B19" s="25">
        <v>335.14</v>
      </c>
      <c r="C19" s="20" t="s">
        <v>79</v>
      </c>
      <c r="D19" s="46">
        <v>1057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1057</v>
      </c>
      <c r="O19" s="47">
        <f t="shared" si="1"/>
        <v>0.55369303300157147</v>
      </c>
      <c r="P19" s="9"/>
    </row>
    <row r="20" spans="1:16">
      <c r="A20" s="12"/>
      <c r="B20" s="25">
        <v>335.15</v>
      </c>
      <c r="C20" s="20" t="s">
        <v>80</v>
      </c>
      <c r="D20" s="46">
        <v>2435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2435</v>
      </c>
      <c r="O20" s="47">
        <f t="shared" si="1"/>
        <v>1.2755369303300157</v>
      </c>
      <c r="P20" s="9"/>
    </row>
    <row r="21" spans="1:16">
      <c r="A21" s="12"/>
      <c r="B21" s="25">
        <v>335.18</v>
      </c>
      <c r="C21" s="20" t="s">
        <v>81</v>
      </c>
      <c r="D21" s="46">
        <v>89454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89454</v>
      </c>
      <c r="O21" s="47">
        <f t="shared" si="1"/>
        <v>46.859088528025147</v>
      </c>
      <c r="P21" s="9"/>
    </row>
    <row r="22" spans="1:16">
      <c r="A22" s="12"/>
      <c r="B22" s="25">
        <v>335.49</v>
      </c>
      <c r="C22" s="20" t="s">
        <v>27</v>
      </c>
      <c r="D22" s="46">
        <v>488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488</v>
      </c>
      <c r="O22" s="47">
        <f t="shared" si="1"/>
        <v>0.25563122053431114</v>
      </c>
      <c r="P22" s="9"/>
    </row>
    <row r="23" spans="1:16">
      <c r="A23" s="12"/>
      <c r="B23" s="25">
        <v>337.2</v>
      </c>
      <c r="C23" s="20" t="s">
        <v>28</v>
      </c>
      <c r="D23" s="46">
        <v>42750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42750</v>
      </c>
      <c r="O23" s="47">
        <f t="shared" si="1"/>
        <v>22.393923520167625</v>
      </c>
      <c r="P23" s="9"/>
    </row>
    <row r="24" spans="1:16">
      <c r="A24" s="12"/>
      <c r="B24" s="25">
        <v>337.7</v>
      </c>
      <c r="C24" s="20" t="s">
        <v>29</v>
      </c>
      <c r="D24" s="46">
        <v>17371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17371</v>
      </c>
      <c r="O24" s="47">
        <f t="shared" si="1"/>
        <v>9.0995285489785225</v>
      </c>
      <c r="P24" s="9"/>
    </row>
    <row r="25" spans="1:16" ht="15.75">
      <c r="A25" s="29" t="s">
        <v>34</v>
      </c>
      <c r="B25" s="30"/>
      <c r="C25" s="31"/>
      <c r="D25" s="32">
        <f t="shared" ref="D25:M25" si="6">SUM(D26:D34)</f>
        <v>68916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1264267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4"/>
        <v>1333183</v>
      </c>
      <c r="O25" s="45">
        <f t="shared" si="1"/>
        <v>698.36720796228394</v>
      </c>
      <c r="P25" s="10"/>
    </row>
    <row r="26" spans="1:16">
      <c r="A26" s="12"/>
      <c r="B26" s="25">
        <v>342.2</v>
      </c>
      <c r="C26" s="20" t="s">
        <v>60</v>
      </c>
      <c r="D26" s="46">
        <v>24019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4" si="7">SUM(D26:M26)</f>
        <v>24019</v>
      </c>
      <c r="O26" s="47">
        <f t="shared" si="1"/>
        <v>12.581980094290204</v>
      </c>
      <c r="P26" s="9"/>
    </row>
    <row r="27" spans="1:16">
      <c r="A27" s="12"/>
      <c r="B27" s="25">
        <v>343.3</v>
      </c>
      <c r="C27" s="20" t="s">
        <v>37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262230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262230</v>
      </c>
      <c r="O27" s="47">
        <f t="shared" si="1"/>
        <v>137.3651126244107</v>
      </c>
      <c r="P27" s="9"/>
    </row>
    <row r="28" spans="1:16">
      <c r="A28" s="12"/>
      <c r="B28" s="25">
        <v>343.4</v>
      </c>
      <c r="C28" s="20" t="s">
        <v>38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208048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208048</v>
      </c>
      <c r="O28" s="47">
        <f t="shared" si="1"/>
        <v>108.98271346254583</v>
      </c>
      <c r="P28" s="9"/>
    </row>
    <row r="29" spans="1:16">
      <c r="A29" s="12"/>
      <c r="B29" s="25">
        <v>343.5</v>
      </c>
      <c r="C29" s="20" t="s">
        <v>39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759950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759950</v>
      </c>
      <c r="O29" s="47">
        <f t="shared" si="1"/>
        <v>398.08800419067575</v>
      </c>
      <c r="P29" s="9"/>
    </row>
    <row r="30" spans="1:16">
      <c r="A30" s="12"/>
      <c r="B30" s="25">
        <v>343.9</v>
      </c>
      <c r="C30" s="20" t="s">
        <v>40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34039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34039</v>
      </c>
      <c r="O30" s="47">
        <f t="shared" si="1"/>
        <v>17.83080146673651</v>
      </c>
      <c r="P30" s="9"/>
    </row>
    <row r="31" spans="1:16">
      <c r="A31" s="12"/>
      <c r="B31" s="25">
        <v>344.9</v>
      </c>
      <c r="C31" s="20" t="s">
        <v>82</v>
      </c>
      <c r="D31" s="46">
        <v>14881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14881</v>
      </c>
      <c r="O31" s="47">
        <f t="shared" si="1"/>
        <v>7.7951807228915664</v>
      </c>
      <c r="P31" s="9"/>
    </row>
    <row r="32" spans="1:16">
      <c r="A32" s="12"/>
      <c r="B32" s="25">
        <v>346.4</v>
      </c>
      <c r="C32" s="20" t="s">
        <v>61</v>
      </c>
      <c r="D32" s="46">
        <v>10146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10146</v>
      </c>
      <c r="O32" s="47">
        <f t="shared" si="1"/>
        <v>5.3148245154531164</v>
      </c>
      <c r="P32" s="9"/>
    </row>
    <row r="33" spans="1:119">
      <c r="A33" s="12"/>
      <c r="B33" s="25">
        <v>347.2</v>
      </c>
      <c r="C33" s="20" t="s">
        <v>62</v>
      </c>
      <c r="D33" s="46">
        <v>2754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2754</v>
      </c>
      <c r="O33" s="47">
        <f t="shared" si="1"/>
        <v>1.4426401257202723</v>
      </c>
      <c r="P33" s="9"/>
    </row>
    <row r="34" spans="1:119">
      <c r="A34" s="12"/>
      <c r="B34" s="25">
        <v>347.4</v>
      </c>
      <c r="C34" s="20" t="s">
        <v>96</v>
      </c>
      <c r="D34" s="46">
        <v>17116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17116</v>
      </c>
      <c r="O34" s="47">
        <f t="shared" si="1"/>
        <v>8.9659507595599788</v>
      </c>
      <c r="P34" s="9"/>
    </row>
    <row r="35" spans="1:119" ht="15.75">
      <c r="A35" s="29" t="s">
        <v>35</v>
      </c>
      <c r="B35" s="30"/>
      <c r="C35" s="31"/>
      <c r="D35" s="32">
        <f t="shared" ref="D35:M35" si="8">SUM(D36:D36)</f>
        <v>1550</v>
      </c>
      <c r="E35" s="32">
        <f t="shared" si="8"/>
        <v>0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ref="N35:N44" si="9">SUM(D35:M35)</f>
        <v>1550</v>
      </c>
      <c r="O35" s="45">
        <f t="shared" si="1"/>
        <v>0.81194342587742274</v>
      </c>
      <c r="P35" s="10"/>
    </row>
    <row r="36" spans="1:119">
      <c r="A36" s="13"/>
      <c r="B36" s="39">
        <v>351.3</v>
      </c>
      <c r="C36" s="21" t="s">
        <v>43</v>
      </c>
      <c r="D36" s="46">
        <v>1550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1550</v>
      </c>
      <c r="O36" s="47">
        <f t="shared" si="1"/>
        <v>0.81194342587742274</v>
      </c>
      <c r="P36" s="9"/>
    </row>
    <row r="37" spans="1:119" ht="15.75">
      <c r="A37" s="29" t="s">
        <v>3</v>
      </c>
      <c r="B37" s="30"/>
      <c r="C37" s="31"/>
      <c r="D37" s="32">
        <f t="shared" ref="D37:M37" si="10">SUM(D38:D41)</f>
        <v>33072</v>
      </c>
      <c r="E37" s="32">
        <f t="shared" si="10"/>
        <v>14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325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9"/>
        <v>33411</v>
      </c>
      <c r="O37" s="45">
        <f t="shared" si="1"/>
        <v>17.501833420639077</v>
      </c>
      <c r="P37" s="10"/>
    </row>
    <row r="38" spans="1:119">
      <c r="A38" s="12"/>
      <c r="B38" s="25">
        <v>361.1</v>
      </c>
      <c r="C38" s="20" t="s">
        <v>44</v>
      </c>
      <c r="D38" s="46">
        <v>145</v>
      </c>
      <c r="E38" s="46">
        <v>14</v>
      </c>
      <c r="F38" s="46">
        <v>0</v>
      </c>
      <c r="G38" s="46">
        <v>0</v>
      </c>
      <c r="H38" s="46">
        <v>0</v>
      </c>
      <c r="I38" s="46">
        <v>325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484</v>
      </c>
      <c r="O38" s="47">
        <f t="shared" si="1"/>
        <v>0.25353588266107913</v>
      </c>
      <c r="P38" s="9"/>
    </row>
    <row r="39" spans="1:119">
      <c r="A39" s="12"/>
      <c r="B39" s="25">
        <v>362</v>
      </c>
      <c r="C39" s="20" t="s">
        <v>45</v>
      </c>
      <c r="D39" s="46">
        <v>18096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18096</v>
      </c>
      <c r="O39" s="47">
        <f t="shared" si="1"/>
        <v>9.479308538501833</v>
      </c>
      <c r="P39" s="9"/>
    </row>
    <row r="40" spans="1:119">
      <c r="A40" s="12"/>
      <c r="B40" s="25">
        <v>366</v>
      </c>
      <c r="C40" s="20" t="s">
        <v>93</v>
      </c>
      <c r="D40" s="46">
        <v>4510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4510</v>
      </c>
      <c r="O40" s="47">
        <f t="shared" si="1"/>
        <v>2.3624934520691463</v>
      </c>
      <c r="P40" s="9"/>
    </row>
    <row r="41" spans="1:119">
      <c r="A41" s="12"/>
      <c r="B41" s="25">
        <v>369.9</v>
      </c>
      <c r="C41" s="20" t="s">
        <v>46</v>
      </c>
      <c r="D41" s="46">
        <v>10321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10321</v>
      </c>
      <c r="O41" s="47">
        <f t="shared" si="1"/>
        <v>5.4064955474070198</v>
      </c>
      <c r="P41" s="9"/>
    </row>
    <row r="42" spans="1:119" ht="15.75">
      <c r="A42" s="29" t="s">
        <v>36</v>
      </c>
      <c r="B42" s="30"/>
      <c r="C42" s="31"/>
      <c r="D42" s="32">
        <f t="shared" ref="D42:M42" si="11">SUM(D43:D43)</f>
        <v>113362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9"/>
        <v>113362</v>
      </c>
      <c r="O42" s="45">
        <f t="shared" si="1"/>
        <v>59.382922996333157</v>
      </c>
      <c r="P42" s="9"/>
    </row>
    <row r="43" spans="1:119" ht="15.75" thickBot="1">
      <c r="A43" s="12"/>
      <c r="B43" s="25">
        <v>384</v>
      </c>
      <c r="C43" s="20" t="s">
        <v>64</v>
      </c>
      <c r="D43" s="46">
        <v>113362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113362</v>
      </c>
      <c r="O43" s="47">
        <f t="shared" si="1"/>
        <v>59.382922996333157</v>
      </c>
      <c r="P43" s="9"/>
    </row>
    <row r="44" spans="1:119" ht="16.5" thickBot="1">
      <c r="A44" s="14" t="s">
        <v>41</v>
      </c>
      <c r="B44" s="23"/>
      <c r="C44" s="22"/>
      <c r="D44" s="15">
        <f t="shared" ref="D44:M44" si="12">SUM(D5,D13,D16,D25,D35,D37,D42)</f>
        <v>954558</v>
      </c>
      <c r="E44" s="15">
        <f t="shared" si="12"/>
        <v>108931</v>
      </c>
      <c r="F44" s="15">
        <f t="shared" si="12"/>
        <v>0</v>
      </c>
      <c r="G44" s="15">
        <f t="shared" si="12"/>
        <v>0</v>
      </c>
      <c r="H44" s="15">
        <f t="shared" si="12"/>
        <v>0</v>
      </c>
      <c r="I44" s="15">
        <f t="shared" si="12"/>
        <v>1264592</v>
      </c>
      <c r="J44" s="15">
        <f t="shared" si="12"/>
        <v>0</v>
      </c>
      <c r="K44" s="15">
        <f t="shared" si="12"/>
        <v>0</v>
      </c>
      <c r="L44" s="15">
        <f t="shared" si="12"/>
        <v>0</v>
      </c>
      <c r="M44" s="15">
        <f t="shared" si="12"/>
        <v>0</v>
      </c>
      <c r="N44" s="15">
        <f t="shared" si="9"/>
        <v>2328081</v>
      </c>
      <c r="O44" s="38">
        <f t="shared" si="1"/>
        <v>1219.529072812991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97</v>
      </c>
      <c r="M46" s="118"/>
      <c r="N46" s="118"/>
      <c r="O46" s="43">
        <v>1909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customHeight="1" thickBot="1">
      <c r="A48" s="120" t="s">
        <v>66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L46:N46"/>
    <mergeCell ref="A47:O47"/>
    <mergeCell ref="A48:O4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376450</v>
      </c>
      <c r="E5" s="27">
        <f t="shared" si="0"/>
        <v>106831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483281</v>
      </c>
      <c r="O5" s="33">
        <f t="shared" ref="O5:O46" si="1">(N5/O$48)</f>
        <v>252.10276473656756</v>
      </c>
      <c r="P5" s="6"/>
    </row>
    <row r="6" spans="1:133">
      <c r="A6" s="12"/>
      <c r="B6" s="25">
        <v>311</v>
      </c>
      <c r="C6" s="20" t="s">
        <v>2</v>
      </c>
      <c r="D6" s="46">
        <v>20430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20430</v>
      </c>
      <c r="O6" s="47">
        <f t="shared" si="1"/>
        <v>10.657276995305164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90613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90613</v>
      </c>
      <c r="O7" s="47">
        <f t="shared" si="1"/>
        <v>47.268127282211786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16218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16218</v>
      </c>
      <c r="O8" s="47">
        <f t="shared" si="1"/>
        <v>8.4600938967136159</v>
      </c>
      <c r="P8" s="9"/>
    </row>
    <row r="9" spans="1:133">
      <c r="A9" s="12"/>
      <c r="B9" s="25">
        <v>312.60000000000002</v>
      </c>
      <c r="C9" s="20" t="s">
        <v>12</v>
      </c>
      <c r="D9" s="46">
        <v>163608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163608</v>
      </c>
      <c r="O9" s="47">
        <f t="shared" si="1"/>
        <v>85.345852895148667</v>
      </c>
      <c r="P9" s="9"/>
    </row>
    <row r="10" spans="1:133">
      <c r="A10" s="12"/>
      <c r="B10" s="25">
        <v>314.10000000000002</v>
      </c>
      <c r="C10" s="20" t="s">
        <v>13</v>
      </c>
      <c r="D10" s="46">
        <v>118271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118271</v>
      </c>
      <c r="O10" s="47">
        <f t="shared" si="1"/>
        <v>61.695878977569116</v>
      </c>
      <c r="P10" s="9"/>
    </row>
    <row r="11" spans="1:133">
      <c r="A11" s="12"/>
      <c r="B11" s="25">
        <v>314.8</v>
      </c>
      <c r="C11" s="20" t="s">
        <v>14</v>
      </c>
      <c r="D11" s="46">
        <v>6383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6383</v>
      </c>
      <c r="O11" s="47">
        <f t="shared" si="1"/>
        <v>3.329681794470527</v>
      </c>
      <c r="P11" s="9"/>
    </row>
    <row r="12" spans="1:133">
      <c r="A12" s="12"/>
      <c r="B12" s="25">
        <v>315</v>
      </c>
      <c r="C12" s="20" t="s">
        <v>77</v>
      </c>
      <c r="D12" s="46">
        <v>67758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67758</v>
      </c>
      <c r="O12" s="47">
        <f t="shared" si="1"/>
        <v>35.345852895148667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108954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108954</v>
      </c>
      <c r="O13" s="45">
        <f t="shared" si="1"/>
        <v>56.835680751173712</v>
      </c>
      <c r="P13" s="10"/>
    </row>
    <row r="14" spans="1:133">
      <c r="A14" s="12"/>
      <c r="B14" s="25">
        <v>323.10000000000002</v>
      </c>
      <c r="C14" s="20" t="s">
        <v>17</v>
      </c>
      <c r="D14" s="46">
        <v>103797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103797</v>
      </c>
      <c r="O14" s="47">
        <f t="shared" si="1"/>
        <v>54.145539906103288</v>
      </c>
      <c r="P14" s="9"/>
    </row>
    <row r="15" spans="1:133">
      <c r="A15" s="12"/>
      <c r="B15" s="25">
        <v>329</v>
      </c>
      <c r="C15" s="20" t="s">
        <v>18</v>
      </c>
      <c r="D15" s="46">
        <v>5157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5157</v>
      </c>
      <c r="O15" s="47">
        <f t="shared" si="1"/>
        <v>2.6901408450704225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SUM(D17:D25)</f>
        <v>349995</v>
      </c>
      <c r="E16" s="32">
        <f t="shared" si="4"/>
        <v>5000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354995</v>
      </c>
      <c r="O16" s="45">
        <f t="shared" si="1"/>
        <v>185.18257694314033</v>
      </c>
      <c r="P16" s="10"/>
    </row>
    <row r="17" spans="1:16">
      <c r="A17" s="12"/>
      <c r="B17" s="25">
        <v>334.7</v>
      </c>
      <c r="C17" s="20" t="s">
        <v>21</v>
      </c>
      <c r="D17" s="46">
        <v>127175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127175</v>
      </c>
      <c r="O17" s="47">
        <f t="shared" si="1"/>
        <v>66.340636411058952</v>
      </c>
      <c r="P17" s="9"/>
    </row>
    <row r="18" spans="1:16">
      <c r="A18" s="12"/>
      <c r="B18" s="25">
        <v>335.12</v>
      </c>
      <c r="C18" s="20" t="s">
        <v>78</v>
      </c>
      <c r="D18" s="46">
        <v>102736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102736</v>
      </c>
      <c r="O18" s="47">
        <f t="shared" si="1"/>
        <v>53.592070944183618</v>
      </c>
      <c r="P18" s="9"/>
    </row>
    <row r="19" spans="1:16">
      <c r="A19" s="12"/>
      <c r="B19" s="25">
        <v>335.14</v>
      </c>
      <c r="C19" s="20" t="s">
        <v>79</v>
      </c>
      <c r="D19" s="46">
        <v>1180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1180</v>
      </c>
      <c r="O19" s="47">
        <f t="shared" si="1"/>
        <v>0.61554512258737615</v>
      </c>
      <c r="P19" s="9"/>
    </row>
    <row r="20" spans="1:16">
      <c r="A20" s="12"/>
      <c r="B20" s="25">
        <v>335.15</v>
      </c>
      <c r="C20" s="20" t="s">
        <v>80</v>
      </c>
      <c r="D20" s="46">
        <v>821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821</v>
      </c>
      <c r="O20" s="47">
        <f t="shared" si="1"/>
        <v>0.4282733437663015</v>
      </c>
      <c r="P20" s="9"/>
    </row>
    <row r="21" spans="1:16">
      <c r="A21" s="12"/>
      <c r="B21" s="25">
        <v>335.18</v>
      </c>
      <c r="C21" s="20" t="s">
        <v>81</v>
      </c>
      <c r="D21" s="46">
        <v>88858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88858</v>
      </c>
      <c r="O21" s="47">
        <f t="shared" si="1"/>
        <v>46.352634324465313</v>
      </c>
      <c r="P21" s="9"/>
    </row>
    <row r="22" spans="1:16">
      <c r="A22" s="12"/>
      <c r="B22" s="25">
        <v>335.49</v>
      </c>
      <c r="C22" s="20" t="s">
        <v>27</v>
      </c>
      <c r="D22" s="46">
        <v>598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598</v>
      </c>
      <c r="O22" s="47">
        <f t="shared" si="1"/>
        <v>0.31194574856546686</v>
      </c>
      <c r="P22" s="9"/>
    </row>
    <row r="23" spans="1:16">
      <c r="A23" s="12"/>
      <c r="B23" s="25">
        <v>337.2</v>
      </c>
      <c r="C23" s="20" t="s">
        <v>28</v>
      </c>
      <c r="D23" s="46">
        <v>15250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15250</v>
      </c>
      <c r="O23" s="47">
        <f t="shared" si="1"/>
        <v>7.9551382368283781</v>
      </c>
      <c r="P23" s="9"/>
    </row>
    <row r="24" spans="1:16">
      <c r="A24" s="12"/>
      <c r="B24" s="25">
        <v>337.4</v>
      </c>
      <c r="C24" s="20" t="s">
        <v>91</v>
      </c>
      <c r="D24" s="46">
        <v>0</v>
      </c>
      <c r="E24" s="46">
        <v>5000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5000</v>
      </c>
      <c r="O24" s="47">
        <f t="shared" si="1"/>
        <v>2.6082420448617634</v>
      </c>
      <c r="P24" s="9"/>
    </row>
    <row r="25" spans="1:16">
      <c r="A25" s="12"/>
      <c r="B25" s="25">
        <v>337.7</v>
      </c>
      <c r="C25" s="20" t="s">
        <v>29</v>
      </c>
      <c r="D25" s="46">
        <v>13377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13377</v>
      </c>
      <c r="O25" s="47">
        <f t="shared" si="1"/>
        <v>6.9780907668231613</v>
      </c>
      <c r="P25" s="9"/>
    </row>
    <row r="26" spans="1:16" ht="15.75">
      <c r="A26" s="29" t="s">
        <v>34</v>
      </c>
      <c r="B26" s="30"/>
      <c r="C26" s="31"/>
      <c r="D26" s="32">
        <f t="shared" ref="D26:M26" si="6">SUM(D27:D34)</f>
        <v>53522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1253401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>SUM(D26:M26)</f>
        <v>1306923</v>
      </c>
      <c r="O26" s="45">
        <f t="shared" si="1"/>
        <v>681.754303599374</v>
      </c>
      <c r="P26" s="10"/>
    </row>
    <row r="27" spans="1:16">
      <c r="A27" s="12"/>
      <c r="B27" s="25">
        <v>342.2</v>
      </c>
      <c r="C27" s="20" t="s">
        <v>60</v>
      </c>
      <c r="D27" s="46">
        <v>21577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4" si="7">SUM(D27:M27)</f>
        <v>21577</v>
      </c>
      <c r="O27" s="47">
        <f t="shared" si="1"/>
        <v>11.255607720396453</v>
      </c>
      <c r="P27" s="9"/>
    </row>
    <row r="28" spans="1:16">
      <c r="A28" s="12"/>
      <c r="B28" s="25">
        <v>343.3</v>
      </c>
      <c r="C28" s="20" t="s">
        <v>37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265660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265660</v>
      </c>
      <c r="O28" s="47">
        <f t="shared" si="1"/>
        <v>138.5811163275952</v>
      </c>
      <c r="P28" s="9"/>
    </row>
    <row r="29" spans="1:16">
      <c r="A29" s="12"/>
      <c r="B29" s="25">
        <v>343.4</v>
      </c>
      <c r="C29" s="20" t="s">
        <v>38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205549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205549</v>
      </c>
      <c r="O29" s="47">
        <f t="shared" si="1"/>
        <v>107.22430881585811</v>
      </c>
      <c r="P29" s="9"/>
    </row>
    <row r="30" spans="1:16">
      <c r="A30" s="12"/>
      <c r="B30" s="25">
        <v>343.5</v>
      </c>
      <c r="C30" s="20" t="s">
        <v>39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754181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754181</v>
      </c>
      <c r="O30" s="47">
        <f t="shared" si="1"/>
        <v>393.41731872717787</v>
      </c>
      <c r="P30" s="9"/>
    </row>
    <row r="31" spans="1:16">
      <c r="A31" s="12"/>
      <c r="B31" s="25">
        <v>343.9</v>
      </c>
      <c r="C31" s="20" t="s">
        <v>40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28011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28011</v>
      </c>
      <c r="O31" s="47">
        <f t="shared" si="1"/>
        <v>14.611893583724569</v>
      </c>
      <c r="P31" s="9"/>
    </row>
    <row r="32" spans="1:16">
      <c r="A32" s="12"/>
      <c r="B32" s="25">
        <v>344.9</v>
      </c>
      <c r="C32" s="20" t="s">
        <v>82</v>
      </c>
      <c r="D32" s="46">
        <v>19350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19350</v>
      </c>
      <c r="O32" s="47">
        <f t="shared" si="1"/>
        <v>10.093896713615024</v>
      </c>
      <c r="P32" s="9"/>
    </row>
    <row r="33" spans="1:119">
      <c r="A33" s="12"/>
      <c r="B33" s="25">
        <v>346.4</v>
      </c>
      <c r="C33" s="20" t="s">
        <v>61</v>
      </c>
      <c r="D33" s="46">
        <v>10098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10098</v>
      </c>
      <c r="O33" s="47">
        <f t="shared" si="1"/>
        <v>5.267605633802817</v>
      </c>
      <c r="P33" s="9"/>
    </row>
    <row r="34" spans="1:119">
      <c r="A34" s="12"/>
      <c r="B34" s="25">
        <v>347.2</v>
      </c>
      <c r="C34" s="20" t="s">
        <v>62</v>
      </c>
      <c r="D34" s="46">
        <v>2497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2497</v>
      </c>
      <c r="O34" s="47">
        <f t="shared" si="1"/>
        <v>1.3025560772039646</v>
      </c>
      <c r="P34" s="9"/>
    </row>
    <row r="35" spans="1:119" ht="15.75">
      <c r="A35" s="29" t="s">
        <v>35</v>
      </c>
      <c r="B35" s="30"/>
      <c r="C35" s="31"/>
      <c r="D35" s="32">
        <f t="shared" ref="D35:M35" si="8">SUM(D36:D36)</f>
        <v>1417</v>
      </c>
      <c r="E35" s="32">
        <f t="shared" si="8"/>
        <v>0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ref="N35:N46" si="9">SUM(D35:M35)</f>
        <v>1417</v>
      </c>
      <c r="O35" s="45">
        <f t="shared" si="1"/>
        <v>0.73917579551382373</v>
      </c>
      <c r="P35" s="10"/>
    </row>
    <row r="36" spans="1:119">
      <c r="A36" s="13"/>
      <c r="B36" s="39">
        <v>351.3</v>
      </c>
      <c r="C36" s="21" t="s">
        <v>43</v>
      </c>
      <c r="D36" s="46">
        <v>1417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1417</v>
      </c>
      <c r="O36" s="47">
        <f t="shared" si="1"/>
        <v>0.73917579551382373</v>
      </c>
      <c r="P36" s="9"/>
    </row>
    <row r="37" spans="1:119" ht="15.75">
      <c r="A37" s="29" t="s">
        <v>3</v>
      </c>
      <c r="B37" s="30"/>
      <c r="C37" s="31"/>
      <c r="D37" s="32">
        <f t="shared" ref="D37:M37" si="10">SUM(D38:D42)</f>
        <v>34853</v>
      </c>
      <c r="E37" s="32">
        <f t="shared" si="10"/>
        <v>307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23459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9"/>
        <v>58619</v>
      </c>
      <c r="O37" s="45">
        <f t="shared" si="1"/>
        <v>30.57850808555034</v>
      </c>
      <c r="P37" s="10"/>
    </row>
    <row r="38" spans="1:119">
      <c r="A38" s="12"/>
      <c r="B38" s="25">
        <v>361.1</v>
      </c>
      <c r="C38" s="20" t="s">
        <v>44</v>
      </c>
      <c r="D38" s="46">
        <v>138</v>
      </c>
      <c r="E38" s="46">
        <v>16</v>
      </c>
      <c r="F38" s="46">
        <v>0</v>
      </c>
      <c r="G38" s="46">
        <v>0</v>
      </c>
      <c r="H38" s="46">
        <v>0</v>
      </c>
      <c r="I38" s="46">
        <v>255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409</v>
      </c>
      <c r="O38" s="47">
        <f t="shared" si="1"/>
        <v>0.21335419926969224</v>
      </c>
      <c r="P38" s="9"/>
    </row>
    <row r="39" spans="1:119">
      <c r="A39" s="12"/>
      <c r="B39" s="25">
        <v>362</v>
      </c>
      <c r="C39" s="20" t="s">
        <v>45</v>
      </c>
      <c r="D39" s="46">
        <v>18096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18096</v>
      </c>
      <c r="O39" s="47">
        <f t="shared" si="1"/>
        <v>9.4397496087636927</v>
      </c>
      <c r="P39" s="9"/>
    </row>
    <row r="40" spans="1:119">
      <c r="A40" s="12"/>
      <c r="B40" s="25">
        <v>364</v>
      </c>
      <c r="C40" s="20" t="s">
        <v>92</v>
      </c>
      <c r="D40" s="46">
        <v>2115</v>
      </c>
      <c r="E40" s="46">
        <v>0</v>
      </c>
      <c r="F40" s="46">
        <v>0</v>
      </c>
      <c r="G40" s="46">
        <v>0</v>
      </c>
      <c r="H40" s="46">
        <v>0</v>
      </c>
      <c r="I40" s="46">
        <v>23204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25319</v>
      </c>
      <c r="O40" s="47">
        <f t="shared" si="1"/>
        <v>13.207616066770996</v>
      </c>
      <c r="P40" s="9"/>
    </row>
    <row r="41" spans="1:119">
      <c r="A41" s="12"/>
      <c r="B41" s="25">
        <v>366</v>
      </c>
      <c r="C41" s="20" t="s">
        <v>93</v>
      </c>
      <c r="D41" s="46">
        <v>5219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5219</v>
      </c>
      <c r="O41" s="47">
        <f t="shared" si="1"/>
        <v>2.7224830464267082</v>
      </c>
      <c r="P41" s="9"/>
    </row>
    <row r="42" spans="1:119">
      <c r="A42" s="12"/>
      <c r="B42" s="25">
        <v>369.9</v>
      </c>
      <c r="C42" s="20" t="s">
        <v>46</v>
      </c>
      <c r="D42" s="46">
        <v>9285</v>
      </c>
      <c r="E42" s="46">
        <v>291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9576</v>
      </c>
      <c r="O42" s="47">
        <f t="shared" si="1"/>
        <v>4.995305164319249</v>
      </c>
      <c r="P42" s="9"/>
    </row>
    <row r="43" spans="1:119" ht="15.75">
      <c r="A43" s="29" t="s">
        <v>36</v>
      </c>
      <c r="B43" s="30"/>
      <c r="C43" s="31"/>
      <c r="D43" s="32">
        <f t="shared" ref="D43:M43" si="11">SUM(D44:D45)</f>
        <v>0</v>
      </c>
      <c r="E43" s="32">
        <f t="shared" si="11"/>
        <v>90598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9"/>
        <v>90598</v>
      </c>
      <c r="O43" s="45">
        <f t="shared" si="1"/>
        <v>47.260302556077207</v>
      </c>
      <c r="P43" s="9"/>
    </row>
    <row r="44" spans="1:119">
      <c r="A44" s="12"/>
      <c r="B44" s="25">
        <v>381</v>
      </c>
      <c r="C44" s="20" t="s">
        <v>63</v>
      </c>
      <c r="D44" s="46">
        <v>0</v>
      </c>
      <c r="E44" s="46">
        <v>40377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40377</v>
      </c>
      <c r="O44" s="47">
        <f t="shared" si="1"/>
        <v>21.062597809076681</v>
      </c>
      <c r="P44" s="9"/>
    </row>
    <row r="45" spans="1:119" ht="15.75" thickBot="1">
      <c r="A45" s="12"/>
      <c r="B45" s="25">
        <v>384</v>
      </c>
      <c r="C45" s="20" t="s">
        <v>64</v>
      </c>
      <c r="D45" s="46">
        <v>0</v>
      </c>
      <c r="E45" s="46">
        <v>50221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50221</v>
      </c>
      <c r="O45" s="47">
        <f t="shared" si="1"/>
        <v>26.197704747000522</v>
      </c>
      <c r="P45" s="9"/>
    </row>
    <row r="46" spans="1:119" ht="16.5" thickBot="1">
      <c r="A46" s="14" t="s">
        <v>41</v>
      </c>
      <c r="B46" s="23"/>
      <c r="C46" s="22"/>
      <c r="D46" s="15">
        <f t="shared" ref="D46:M46" si="12">SUM(D5,D13,D16,D26,D35,D37,D43)</f>
        <v>925191</v>
      </c>
      <c r="E46" s="15">
        <f t="shared" si="12"/>
        <v>202736</v>
      </c>
      <c r="F46" s="15">
        <f t="shared" si="12"/>
        <v>0</v>
      </c>
      <c r="G46" s="15">
        <f t="shared" si="12"/>
        <v>0</v>
      </c>
      <c r="H46" s="15">
        <f t="shared" si="12"/>
        <v>0</v>
      </c>
      <c r="I46" s="15">
        <f t="shared" si="12"/>
        <v>1276860</v>
      </c>
      <c r="J46" s="15">
        <f t="shared" si="12"/>
        <v>0</v>
      </c>
      <c r="K46" s="15">
        <f t="shared" si="12"/>
        <v>0</v>
      </c>
      <c r="L46" s="15">
        <f t="shared" si="12"/>
        <v>0</v>
      </c>
      <c r="M46" s="15">
        <f t="shared" si="12"/>
        <v>0</v>
      </c>
      <c r="N46" s="15">
        <f t="shared" si="9"/>
        <v>2404787</v>
      </c>
      <c r="O46" s="38">
        <f t="shared" si="1"/>
        <v>1254.4533124673969</v>
      </c>
      <c r="P46" s="6"/>
      <c r="Q46" s="2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</row>
    <row r="47" spans="1:119">
      <c r="A47" s="16"/>
      <c r="B47" s="18"/>
      <c r="C47" s="18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9"/>
    </row>
    <row r="48" spans="1:119">
      <c r="A48" s="40"/>
      <c r="B48" s="41"/>
      <c r="C48" s="41"/>
      <c r="D48" s="42"/>
      <c r="E48" s="42"/>
      <c r="F48" s="42"/>
      <c r="G48" s="42"/>
      <c r="H48" s="42"/>
      <c r="I48" s="42"/>
      <c r="J48" s="42"/>
      <c r="K48" s="42"/>
      <c r="L48" s="118" t="s">
        <v>94</v>
      </c>
      <c r="M48" s="118"/>
      <c r="N48" s="118"/>
      <c r="O48" s="43">
        <v>1917</v>
      </c>
    </row>
    <row r="49" spans="1:15">
      <c r="A49" s="119"/>
      <c r="B49" s="96"/>
      <c r="C49" s="96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7"/>
    </row>
    <row r="50" spans="1:15" ht="15.75" customHeight="1" thickBot="1">
      <c r="A50" s="120" t="s">
        <v>66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100"/>
    </row>
  </sheetData>
  <mergeCells count="10">
    <mergeCell ref="L48:N48"/>
    <mergeCell ref="A49:O49"/>
    <mergeCell ref="A50:O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346031</v>
      </c>
      <c r="E5" s="27">
        <f t="shared" si="0"/>
        <v>98935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444966</v>
      </c>
      <c r="O5" s="33">
        <f t="shared" ref="O5:O40" si="1">(N5/O$42)</f>
        <v>231.03115264797509</v>
      </c>
      <c r="P5" s="6"/>
    </row>
    <row r="6" spans="1:133">
      <c r="A6" s="12"/>
      <c r="B6" s="25">
        <v>311</v>
      </c>
      <c r="C6" s="20" t="s">
        <v>2</v>
      </c>
      <c r="D6" s="46">
        <v>19947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19947</v>
      </c>
      <c r="O6" s="47">
        <f t="shared" si="1"/>
        <v>10.356697819314642</v>
      </c>
      <c r="P6" s="9"/>
    </row>
    <row r="7" spans="1:133">
      <c r="A7" s="12"/>
      <c r="B7" s="25">
        <v>312.3</v>
      </c>
      <c r="C7" s="20" t="s">
        <v>11</v>
      </c>
      <c r="D7" s="46">
        <v>0</v>
      </c>
      <c r="E7" s="46">
        <v>15120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15120</v>
      </c>
      <c r="O7" s="47">
        <f t="shared" si="1"/>
        <v>7.8504672897196262</v>
      </c>
      <c r="P7" s="9"/>
    </row>
    <row r="8" spans="1:133">
      <c r="A8" s="12"/>
      <c r="B8" s="25">
        <v>312.41000000000003</v>
      </c>
      <c r="C8" s="20" t="s">
        <v>76</v>
      </c>
      <c r="D8" s="46">
        <v>0</v>
      </c>
      <c r="E8" s="46">
        <v>83815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83815</v>
      </c>
      <c r="O8" s="47">
        <f t="shared" si="1"/>
        <v>43.517653167185877</v>
      </c>
      <c r="P8" s="9"/>
    </row>
    <row r="9" spans="1:133">
      <c r="A9" s="12"/>
      <c r="B9" s="25">
        <v>312.60000000000002</v>
      </c>
      <c r="C9" s="20" t="s">
        <v>12</v>
      </c>
      <c r="D9" s="46">
        <v>153300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153300</v>
      </c>
      <c r="O9" s="47">
        <f t="shared" si="1"/>
        <v>79.595015576323988</v>
      </c>
      <c r="P9" s="9"/>
    </row>
    <row r="10" spans="1:133">
      <c r="A10" s="12"/>
      <c r="B10" s="25">
        <v>314.10000000000002</v>
      </c>
      <c r="C10" s="20" t="s">
        <v>13</v>
      </c>
      <c r="D10" s="46">
        <v>106101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106101</v>
      </c>
      <c r="O10" s="47">
        <f t="shared" si="1"/>
        <v>55.088785046728972</v>
      </c>
      <c r="P10" s="9"/>
    </row>
    <row r="11" spans="1:133">
      <c r="A11" s="12"/>
      <c r="B11" s="25">
        <v>314.8</v>
      </c>
      <c r="C11" s="20" t="s">
        <v>14</v>
      </c>
      <c r="D11" s="46">
        <v>7082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7082</v>
      </c>
      <c r="O11" s="47">
        <f t="shared" si="1"/>
        <v>3.6770508826583592</v>
      </c>
      <c r="P11" s="9"/>
    </row>
    <row r="12" spans="1:133">
      <c r="A12" s="12"/>
      <c r="B12" s="25">
        <v>315</v>
      </c>
      <c r="C12" s="20" t="s">
        <v>77</v>
      </c>
      <c r="D12" s="46">
        <v>59601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59601</v>
      </c>
      <c r="O12" s="47">
        <f t="shared" si="1"/>
        <v>30.945482866043612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98841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98841</v>
      </c>
      <c r="O13" s="45">
        <f t="shared" si="1"/>
        <v>51.319314641744548</v>
      </c>
      <c r="P13" s="10"/>
    </row>
    <row r="14" spans="1:133">
      <c r="A14" s="12"/>
      <c r="B14" s="25">
        <v>323.10000000000002</v>
      </c>
      <c r="C14" s="20" t="s">
        <v>17</v>
      </c>
      <c r="D14" s="46">
        <v>93395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93395</v>
      </c>
      <c r="O14" s="47">
        <f t="shared" si="1"/>
        <v>48.491692627206646</v>
      </c>
      <c r="P14" s="9"/>
    </row>
    <row r="15" spans="1:133">
      <c r="A15" s="12"/>
      <c r="B15" s="25">
        <v>329</v>
      </c>
      <c r="C15" s="20" t="s">
        <v>18</v>
      </c>
      <c r="D15" s="46">
        <v>5446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5446</v>
      </c>
      <c r="O15" s="47">
        <f t="shared" si="1"/>
        <v>2.8276220145379023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SUM(D17:D24)</f>
        <v>239934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239934</v>
      </c>
      <c r="O16" s="45">
        <f t="shared" si="1"/>
        <v>124.57632398753894</v>
      </c>
      <c r="P16" s="10"/>
    </row>
    <row r="17" spans="1:16">
      <c r="A17" s="12"/>
      <c r="B17" s="25">
        <v>334.7</v>
      </c>
      <c r="C17" s="20" t="s">
        <v>21</v>
      </c>
      <c r="D17" s="46">
        <v>25100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25100</v>
      </c>
      <c r="O17" s="47">
        <f t="shared" si="1"/>
        <v>13.032191069574248</v>
      </c>
      <c r="P17" s="9"/>
    </row>
    <row r="18" spans="1:16">
      <c r="A18" s="12"/>
      <c r="B18" s="25">
        <v>335.12</v>
      </c>
      <c r="C18" s="20" t="s">
        <v>78</v>
      </c>
      <c r="D18" s="46">
        <v>102287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102287</v>
      </c>
      <c r="O18" s="47">
        <f t="shared" si="1"/>
        <v>53.108515057113188</v>
      </c>
      <c r="P18" s="9"/>
    </row>
    <row r="19" spans="1:16">
      <c r="A19" s="12"/>
      <c r="B19" s="25">
        <v>335.14</v>
      </c>
      <c r="C19" s="20" t="s">
        <v>79</v>
      </c>
      <c r="D19" s="46">
        <v>1089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1089</v>
      </c>
      <c r="O19" s="47">
        <f t="shared" si="1"/>
        <v>0.56542056074766356</v>
      </c>
      <c r="P19" s="9"/>
    </row>
    <row r="20" spans="1:16">
      <c r="A20" s="12"/>
      <c r="B20" s="25">
        <v>335.15</v>
      </c>
      <c r="C20" s="20" t="s">
        <v>80</v>
      </c>
      <c r="D20" s="46">
        <v>56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56</v>
      </c>
      <c r="O20" s="47">
        <f t="shared" si="1"/>
        <v>2.9075804776739357E-2</v>
      </c>
      <c r="P20" s="9"/>
    </row>
    <row r="21" spans="1:16">
      <c r="A21" s="12"/>
      <c r="B21" s="25">
        <v>335.18</v>
      </c>
      <c r="C21" s="20" t="s">
        <v>81</v>
      </c>
      <c r="D21" s="46">
        <v>83285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83285</v>
      </c>
      <c r="O21" s="47">
        <f t="shared" si="1"/>
        <v>43.242471443406025</v>
      </c>
      <c r="P21" s="9"/>
    </row>
    <row r="22" spans="1:16">
      <c r="A22" s="12"/>
      <c r="B22" s="25">
        <v>335.49</v>
      </c>
      <c r="C22" s="20" t="s">
        <v>27</v>
      </c>
      <c r="D22" s="46">
        <v>442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442</v>
      </c>
      <c r="O22" s="47">
        <f t="shared" si="1"/>
        <v>0.22949117341640707</v>
      </c>
      <c r="P22" s="9"/>
    </row>
    <row r="23" spans="1:16">
      <c r="A23" s="12"/>
      <c r="B23" s="25">
        <v>337.2</v>
      </c>
      <c r="C23" s="20" t="s">
        <v>28</v>
      </c>
      <c r="D23" s="46">
        <v>15500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15500</v>
      </c>
      <c r="O23" s="47">
        <f t="shared" si="1"/>
        <v>8.0477673935617862</v>
      </c>
      <c r="P23" s="9"/>
    </row>
    <row r="24" spans="1:16">
      <c r="A24" s="12"/>
      <c r="B24" s="25">
        <v>337.7</v>
      </c>
      <c r="C24" s="20" t="s">
        <v>29</v>
      </c>
      <c r="D24" s="46">
        <v>12175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12175</v>
      </c>
      <c r="O24" s="47">
        <f t="shared" si="1"/>
        <v>6.3213914849428869</v>
      </c>
      <c r="P24" s="9"/>
    </row>
    <row r="25" spans="1:16" ht="15.75">
      <c r="A25" s="29" t="s">
        <v>34</v>
      </c>
      <c r="B25" s="30"/>
      <c r="C25" s="31"/>
      <c r="D25" s="32">
        <f t="shared" ref="D25:M25" si="6">SUM(D26:D33)</f>
        <v>36783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1197675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>SUM(D25:M25)</f>
        <v>1234458</v>
      </c>
      <c r="O25" s="45">
        <f t="shared" si="1"/>
        <v>640.9439252336449</v>
      </c>
      <c r="P25" s="10"/>
    </row>
    <row r="26" spans="1:16">
      <c r="A26" s="12"/>
      <c r="B26" s="25">
        <v>342.2</v>
      </c>
      <c r="C26" s="20" t="s">
        <v>60</v>
      </c>
      <c r="D26" s="46">
        <v>11472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3" si="7">SUM(D26:M26)</f>
        <v>11472</v>
      </c>
      <c r="O26" s="47">
        <f t="shared" si="1"/>
        <v>5.9563862928348907</v>
      </c>
      <c r="P26" s="9"/>
    </row>
    <row r="27" spans="1:16">
      <c r="A27" s="12"/>
      <c r="B27" s="25">
        <v>343.3</v>
      </c>
      <c r="C27" s="20" t="s">
        <v>37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265534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265534</v>
      </c>
      <c r="O27" s="47">
        <f t="shared" si="1"/>
        <v>137.8681204569055</v>
      </c>
      <c r="P27" s="9"/>
    </row>
    <row r="28" spans="1:16">
      <c r="A28" s="12"/>
      <c r="B28" s="25">
        <v>343.4</v>
      </c>
      <c r="C28" s="20" t="s">
        <v>38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199572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199572</v>
      </c>
      <c r="O28" s="47">
        <f t="shared" si="1"/>
        <v>103.61993769470405</v>
      </c>
      <c r="P28" s="9"/>
    </row>
    <row r="29" spans="1:16">
      <c r="A29" s="12"/>
      <c r="B29" s="25">
        <v>343.5</v>
      </c>
      <c r="C29" s="20" t="s">
        <v>39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715797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715797</v>
      </c>
      <c r="O29" s="47">
        <f t="shared" si="1"/>
        <v>371.64953271028037</v>
      </c>
      <c r="P29" s="9"/>
    </row>
    <row r="30" spans="1:16">
      <c r="A30" s="12"/>
      <c r="B30" s="25">
        <v>343.9</v>
      </c>
      <c r="C30" s="20" t="s">
        <v>40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16772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16772</v>
      </c>
      <c r="O30" s="47">
        <f t="shared" si="1"/>
        <v>8.7082035306334369</v>
      </c>
      <c r="P30" s="9"/>
    </row>
    <row r="31" spans="1:16">
      <c r="A31" s="12"/>
      <c r="B31" s="25">
        <v>344.9</v>
      </c>
      <c r="C31" s="20" t="s">
        <v>82</v>
      </c>
      <c r="D31" s="46">
        <v>12785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12785</v>
      </c>
      <c r="O31" s="47">
        <f t="shared" si="1"/>
        <v>6.6381100726895124</v>
      </c>
      <c r="P31" s="9"/>
    </row>
    <row r="32" spans="1:16">
      <c r="A32" s="12"/>
      <c r="B32" s="25">
        <v>346.4</v>
      </c>
      <c r="C32" s="20" t="s">
        <v>61</v>
      </c>
      <c r="D32" s="46">
        <v>10064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10064</v>
      </c>
      <c r="O32" s="47">
        <f t="shared" si="1"/>
        <v>5.22533748701973</v>
      </c>
      <c r="P32" s="9"/>
    </row>
    <row r="33" spans="1:119">
      <c r="A33" s="12"/>
      <c r="B33" s="25">
        <v>347.2</v>
      </c>
      <c r="C33" s="20" t="s">
        <v>62</v>
      </c>
      <c r="D33" s="46">
        <v>2462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2462</v>
      </c>
      <c r="O33" s="47">
        <f t="shared" si="1"/>
        <v>1.2782969885773625</v>
      </c>
      <c r="P33" s="9"/>
    </row>
    <row r="34" spans="1:119" ht="15.75">
      <c r="A34" s="29" t="s">
        <v>35</v>
      </c>
      <c r="B34" s="30"/>
      <c r="C34" s="31"/>
      <c r="D34" s="32">
        <f t="shared" ref="D34:M34" si="8">SUM(D35:D35)</f>
        <v>1876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ref="N34:N40" si="9">SUM(D34:M34)</f>
        <v>1876</v>
      </c>
      <c r="O34" s="45">
        <f t="shared" si="1"/>
        <v>0.97403946002076847</v>
      </c>
      <c r="P34" s="10"/>
    </row>
    <row r="35" spans="1:119">
      <c r="A35" s="13"/>
      <c r="B35" s="39">
        <v>351.3</v>
      </c>
      <c r="C35" s="21" t="s">
        <v>43</v>
      </c>
      <c r="D35" s="46">
        <v>1876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1876</v>
      </c>
      <c r="O35" s="47">
        <f t="shared" si="1"/>
        <v>0.97403946002076847</v>
      </c>
      <c r="P35" s="9"/>
    </row>
    <row r="36" spans="1:119" ht="15.75">
      <c r="A36" s="29" t="s">
        <v>3</v>
      </c>
      <c r="B36" s="30"/>
      <c r="C36" s="31"/>
      <c r="D36" s="32">
        <f t="shared" ref="D36:M36" si="10">SUM(D37:D39)</f>
        <v>25973</v>
      </c>
      <c r="E36" s="32">
        <f t="shared" si="10"/>
        <v>6</v>
      </c>
      <c r="F36" s="32">
        <f t="shared" si="10"/>
        <v>0</v>
      </c>
      <c r="G36" s="32">
        <f t="shared" si="10"/>
        <v>0</v>
      </c>
      <c r="H36" s="32">
        <f t="shared" si="10"/>
        <v>0</v>
      </c>
      <c r="I36" s="32">
        <f t="shared" si="10"/>
        <v>240</v>
      </c>
      <c r="J36" s="32">
        <f t="shared" si="10"/>
        <v>0</v>
      </c>
      <c r="K36" s="32">
        <f t="shared" si="10"/>
        <v>0</v>
      </c>
      <c r="L36" s="32">
        <f t="shared" si="10"/>
        <v>0</v>
      </c>
      <c r="M36" s="32">
        <f t="shared" si="10"/>
        <v>0</v>
      </c>
      <c r="N36" s="32">
        <f t="shared" si="9"/>
        <v>26219</v>
      </c>
      <c r="O36" s="45">
        <f t="shared" si="1"/>
        <v>13.613187954309449</v>
      </c>
      <c r="P36" s="10"/>
    </row>
    <row r="37" spans="1:119">
      <c r="A37" s="12"/>
      <c r="B37" s="25">
        <v>361.1</v>
      </c>
      <c r="C37" s="20" t="s">
        <v>44</v>
      </c>
      <c r="D37" s="46">
        <v>129</v>
      </c>
      <c r="E37" s="46">
        <v>6</v>
      </c>
      <c r="F37" s="46">
        <v>0</v>
      </c>
      <c r="G37" s="46">
        <v>0</v>
      </c>
      <c r="H37" s="46">
        <v>0</v>
      </c>
      <c r="I37" s="46">
        <v>240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375</v>
      </c>
      <c r="O37" s="47">
        <f t="shared" si="1"/>
        <v>0.19470404984423675</v>
      </c>
      <c r="P37" s="9"/>
    </row>
    <row r="38" spans="1:119">
      <c r="A38" s="12"/>
      <c r="B38" s="25">
        <v>362</v>
      </c>
      <c r="C38" s="20" t="s">
        <v>45</v>
      </c>
      <c r="D38" s="46">
        <v>18096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18096</v>
      </c>
      <c r="O38" s="47">
        <f t="shared" si="1"/>
        <v>9.3956386292834893</v>
      </c>
      <c r="P38" s="9"/>
    </row>
    <row r="39" spans="1:119" ht="15.75" thickBot="1">
      <c r="A39" s="12"/>
      <c r="B39" s="25">
        <v>369.9</v>
      </c>
      <c r="C39" s="20" t="s">
        <v>46</v>
      </c>
      <c r="D39" s="46">
        <v>7748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7748</v>
      </c>
      <c r="O39" s="47">
        <f t="shared" si="1"/>
        <v>4.0228452751817239</v>
      </c>
      <c r="P39" s="9"/>
    </row>
    <row r="40" spans="1:119" ht="16.5" thickBot="1">
      <c r="A40" s="14" t="s">
        <v>41</v>
      </c>
      <c r="B40" s="23"/>
      <c r="C40" s="22"/>
      <c r="D40" s="15">
        <f>SUM(D5,D13,D16,D25,D34,D36)</f>
        <v>749438</v>
      </c>
      <c r="E40" s="15">
        <f t="shared" ref="E40:M40" si="11">SUM(E5,E13,E16,E25,E34,E36)</f>
        <v>98941</v>
      </c>
      <c r="F40" s="15">
        <f t="shared" si="11"/>
        <v>0</v>
      </c>
      <c r="G40" s="15">
        <f t="shared" si="11"/>
        <v>0</v>
      </c>
      <c r="H40" s="15">
        <f t="shared" si="11"/>
        <v>0</v>
      </c>
      <c r="I40" s="15">
        <f t="shared" si="11"/>
        <v>1197915</v>
      </c>
      <c r="J40" s="15">
        <f t="shared" si="11"/>
        <v>0</v>
      </c>
      <c r="K40" s="15">
        <f t="shared" si="11"/>
        <v>0</v>
      </c>
      <c r="L40" s="15">
        <f t="shared" si="11"/>
        <v>0</v>
      </c>
      <c r="M40" s="15">
        <f t="shared" si="11"/>
        <v>0</v>
      </c>
      <c r="N40" s="15">
        <f t="shared" si="9"/>
        <v>2046294</v>
      </c>
      <c r="O40" s="38">
        <f t="shared" si="1"/>
        <v>1062.4579439252336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40"/>
      <c r="B42" s="41"/>
      <c r="C42" s="41"/>
      <c r="D42" s="42"/>
      <c r="E42" s="42"/>
      <c r="F42" s="42"/>
      <c r="G42" s="42"/>
      <c r="H42" s="42"/>
      <c r="I42" s="42"/>
      <c r="J42" s="42"/>
      <c r="K42" s="42"/>
      <c r="L42" s="118" t="s">
        <v>83</v>
      </c>
      <c r="M42" s="118"/>
      <c r="N42" s="118"/>
      <c r="O42" s="43">
        <v>1926</v>
      </c>
    </row>
    <row r="43" spans="1:119">
      <c r="A43" s="119"/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7"/>
    </row>
    <row r="44" spans="1:119" ht="15.75" customHeight="1" thickBot="1">
      <c r="A44" s="120" t="s">
        <v>66</v>
      </c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100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323854</v>
      </c>
      <c r="E5" s="27">
        <f t="shared" si="0"/>
        <v>101636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425490</v>
      </c>
      <c r="O5" s="33">
        <f t="shared" ref="O5:O45" si="1">(N5/O$47)</f>
        <v>223.23714585519411</v>
      </c>
      <c r="P5" s="6"/>
    </row>
    <row r="6" spans="1:133">
      <c r="A6" s="12"/>
      <c r="B6" s="25">
        <v>311</v>
      </c>
      <c r="C6" s="20" t="s">
        <v>2</v>
      </c>
      <c r="D6" s="46">
        <v>18989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18989</v>
      </c>
      <c r="O6" s="47">
        <f t="shared" si="1"/>
        <v>9.9627492130115431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85969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85969</v>
      </c>
      <c r="O7" s="47">
        <f t="shared" si="1"/>
        <v>45.104407135362017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15667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15667</v>
      </c>
      <c r="O8" s="47">
        <f t="shared" si="1"/>
        <v>8.2198321091290669</v>
      </c>
      <c r="P8" s="9"/>
    </row>
    <row r="9" spans="1:133">
      <c r="A9" s="12"/>
      <c r="B9" s="25">
        <v>312.60000000000002</v>
      </c>
      <c r="C9" s="20" t="s">
        <v>12</v>
      </c>
      <c r="D9" s="46">
        <v>147306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147306</v>
      </c>
      <c r="O9" s="47">
        <f t="shared" si="1"/>
        <v>77.285414480587619</v>
      </c>
      <c r="P9" s="9"/>
    </row>
    <row r="10" spans="1:133">
      <c r="A10" s="12"/>
      <c r="B10" s="25">
        <v>314.10000000000002</v>
      </c>
      <c r="C10" s="20" t="s">
        <v>13</v>
      </c>
      <c r="D10" s="46">
        <v>108407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108407</v>
      </c>
      <c r="O10" s="47">
        <f t="shared" si="1"/>
        <v>56.876705141657922</v>
      </c>
      <c r="P10" s="9"/>
    </row>
    <row r="11" spans="1:133">
      <c r="A11" s="12"/>
      <c r="B11" s="25">
        <v>314.8</v>
      </c>
      <c r="C11" s="20" t="s">
        <v>14</v>
      </c>
      <c r="D11" s="46">
        <v>3315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3315</v>
      </c>
      <c r="O11" s="47">
        <f t="shared" si="1"/>
        <v>1.7392444910807974</v>
      </c>
      <c r="P11" s="9"/>
    </row>
    <row r="12" spans="1:133">
      <c r="A12" s="12"/>
      <c r="B12" s="25">
        <v>315</v>
      </c>
      <c r="C12" s="20" t="s">
        <v>15</v>
      </c>
      <c r="D12" s="46">
        <v>45837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45837</v>
      </c>
      <c r="O12" s="47">
        <f t="shared" si="1"/>
        <v>24.048793284365164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100231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100231</v>
      </c>
      <c r="O13" s="45">
        <f t="shared" si="1"/>
        <v>52.58709338929696</v>
      </c>
      <c r="P13" s="10"/>
    </row>
    <row r="14" spans="1:133">
      <c r="A14" s="12"/>
      <c r="B14" s="25">
        <v>323.10000000000002</v>
      </c>
      <c r="C14" s="20" t="s">
        <v>17</v>
      </c>
      <c r="D14" s="46">
        <v>93438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93438</v>
      </c>
      <c r="O14" s="47">
        <f t="shared" si="1"/>
        <v>49.023084994753411</v>
      </c>
      <c r="P14" s="9"/>
    </row>
    <row r="15" spans="1:133">
      <c r="A15" s="12"/>
      <c r="B15" s="25">
        <v>329</v>
      </c>
      <c r="C15" s="20" t="s">
        <v>18</v>
      </c>
      <c r="D15" s="46">
        <v>6793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6793</v>
      </c>
      <c r="O15" s="47">
        <f t="shared" si="1"/>
        <v>3.5640083945435466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SUM(D17:D25)</f>
        <v>262395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262395</v>
      </c>
      <c r="O16" s="45">
        <f t="shared" si="1"/>
        <v>137.66789087093389</v>
      </c>
      <c r="P16" s="10"/>
    </row>
    <row r="17" spans="1:16">
      <c r="A17" s="12"/>
      <c r="B17" s="25">
        <v>334.2</v>
      </c>
      <c r="C17" s="20" t="s">
        <v>68</v>
      </c>
      <c r="D17" s="46">
        <v>1000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1000</v>
      </c>
      <c r="O17" s="47">
        <f t="shared" si="1"/>
        <v>0.52465897166841557</v>
      </c>
      <c r="P17" s="9"/>
    </row>
    <row r="18" spans="1:16">
      <c r="A18" s="12"/>
      <c r="B18" s="25">
        <v>334.49</v>
      </c>
      <c r="C18" s="20" t="s">
        <v>69</v>
      </c>
      <c r="D18" s="46">
        <v>49834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5">SUM(D18:M18)</f>
        <v>49834</v>
      </c>
      <c r="O18" s="47">
        <f t="shared" si="1"/>
        <v>26.145855194123818</v>
      </c>
      <c r="P18" s="9"/>
    </row>
    <row r="19" spans="1:16">
      <c r="A19" s="12"/>
      <c r="B19" s="25">
        <v>335.12</v>
      </c>
      <c r="C19" s="20" t="s">
        <v>23</v>
      </c>
      <c r="D19" s="46">
        <v>102248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102248</v>
      </c>
      <c r="O19" s="47">
        <f t="shared" si="1"/>
        <v>53.645330535152148</v>
      </c>
      <c r="P19" s="9"/>
    </row>
    <row r="20" spans="1:16">
      <c r="A20" s="12"/>
      <c r="B20" s="25">
        <v>335.14</v>
      </c>
      <c r="C20" s="20" t="s">
        <v>24</v>
      </c>
      <c r="D20" s="46">
        <v>1115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1115</v>
      </c>
      <c r="O20" s="47">
        <f t="shared" si="1"/>
        <v>0.58499475341028329</v>
      </c>
      <c r="P20" s="9"/>
    </row>
    <row r="21" spans="1:16">
      <c r="A21" s="12"/>
      <c r="B21" s="25">
        <v>335.15</v>
      </c>
      <c r="C21" s="20" t="s">
        <v>25</v>
      </c>
      <c r="D21" s="46">
        <v>491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491</v>
      </c>
      <c r="O21" s="47">
        <f t="shared" si="1"/>
        <v>0.25760755508919203</v>
      </c>
      <c r="P21" s="9"/>
    </row>
    <row r="22" spans="1:16">
      <c r="A22" s="12"/>
      <c r="B22" s="25">
        <v>335.18</v>
      </c>
      <c r="C22" s="20" t="s">
        <v>26</v>
      </c>
      <c r="D22" s="46">
        <v>78102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78102</v>
      </c>
      <c r="O22" s="47">
        <f t="shared" si="1"/>
        <v>40.976915005246589</v>
      </c>
      <c r="P22" s="9"/>
    </row>
    <row r="23" spans="1:16">
      <c r="A23" s="12"/>
      <c r="B23" s="25">
        <v>335.49</v>
      </c>
      <c r="C23" s="20" t="s">
        <v>27</v>
      </c>
      <c r="D23" s="46">
        <v>861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861</v>
      </c>
      <c r="O23" s="47">
        <f t="shared" si="1"/>
        <v>0.45173137460650575</v>
      </c>
      <c r="P23" s="9"/>
    </row>
    <row r="24" spans="1:16">
      <c r="A24" s="12"/>
      <c r="B24" s="25">
        <v>337.2</v>
      </c>
      <c r="C24" s="20" t="s">
        <v>28</v>
      </c>
      <c r="D24" s="46">
        <v>15500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15500</v>
      </c>
      <c r="O24" s="47">
        <f t="shared" si="1"/>
        <v>8.1322140608604414</v>
      </c>
      <c r="P24" s="9"/>
    </row>
    <row r="25" spans="1:16">
      <c r="A25" s="12"/>
      <c r="B25" s="25">
        <v>337.7</v>
      </c>
      <c r="C25" s="20" t="s">
        <v>29</v>
      </c>
      <c r="D25" s="46">
        <v>13244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13244</v>
      </c>
      <c r="O25" s="47">
        <f t="shared" si="1"/>
        <v>6.9485834207764956</v>
      </c>
      <c r="P25" s="9"/>
    </row>
    <row r="26" spans="1:16" ht="15.75">
      <c r="A26" s="29" t="s">
        <v>34</v>
      </c>
      <c r="B26" s="30"/>
      <c r="C26" s="31"/>
      <c r="D26" s="32">
        <f t="shared" ref="D26:M26" si="6">SUM(D27:D34)</f>
        <v>37877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1131303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>SUM(D26:M26)</f>
        <v>1169180</v>
      </c>
      <c r="O26" s="45">
        <f t="shared" si="1"/>
        <v>613.42077649527812</v>
      </c>
      <c r="P26" s="10"/>
    </row>
    <row r="27" spans="1:16">
      <c r="A27" s="12"/>
      <c r="B27" s="25">
        <v>342.2</v>
      </c>
      <c r="C27" s="20" t="s">
        <v>60</v>
      </c>
      <c r="D27" s="46">
        <v>10455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4" si="7">SUM(D27:M27)</f>
        <v>10455</v>
      </c>
      <c r="O27" s="47">
        <f t="shared" si="1"/>
        <v>5.4853095487932846</v>
      </c>
      <c r="P27" s="9"/>
    </row>
    <row r="28" spans="1:16">
      <c r="A28" s="12"/>
      <c r="B28" s="25">
        <v>343.3</v>
      </c>
      <c r="C28" s="20" t="s">
        <v>37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260530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260530</v>
      </c>
      <c r="O28" s="47">
        <f t="shared" si="1"/>
        <v>136.6894018887723</v>
      </c>
      <c r="P28" s="9"/>
    </row>
    <row r="29" spans="1:16">
      <c r="A29" s="12"/>
      <c r="B29" s="25">
        <v>343.4</v>
      </c>
      <c r="C29" s="20" t="s">
        <v>38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187456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187456</v>
      </c>
      <c r="O29" s="47">
        <f t="shared" si="1"/>
        <v>98.350472193074495</v>
      </c>
      <c r="P29" s="9"/>
    </row>
    <row r="30" spans="1:16">
      <c r="A30" s="12"/>
      <c r="B30" s="25">
        <v>343.5</v>
      </c>
      <c r="C30" s="20" t="s">
        <v>39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656867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656867</v>
      </c>
      <c r="O30" s="47">
        <f t="shared" si="1"/>
        <v>344.63116474291712</v>
      </c>
      <c r="P30" s="9"/>
    </row>
    <row r="31" spans="1:16">
      <c r="A31" s="12"/>
      <c r="B31" s="25">
        <v>343.9</v>
      </c>
      <c r="C31" s="20" t="s">
        <v>40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26450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26450</v>
      </c>
      <c r="O31" s="47">
        <f t="shared" si="1"/>
        <v>13.877229800629591</v>
      </c>
      <c r="P31" s="9"/>
    </row>
    <row r="32" spans="1:16">
      <c r="A32" s="12"/>
      <c r="B32" s="25">
        <v>344.9</v>
      </c>
      <c r="C32" s="20" t="s">
        <v>70</v>
      </c>
      <c r="D32" s="46">
        <v>15540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15540</v>
      </c>
      <c r="O32" s="47">
        <f t="shared" si="1"/>
        <v>8.1532004197271775</v>
      </c>
      <c r="P32" s="9"/>
    </row>
    <row r="33" spans="1:119">
      <c r="A33" s="12"/>
      <c r="B33" s="25">
        <v>346.4</v>
      </c>
      <c r="C33" s="20" t="s">
        <v>61</v>
      </c>
      <c r="D33" s="46">
        <v>9179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9179</v>
      </c>
      <c r="O33" s="47">
        <f t="shared" si="1"/>
        <v>4.8158447009443863</v>
      </c>
      <c r="P33" s="9"/>
    </row>
    <row r="34" spans="1:119">
      <c r="A34" s="12"/>
      <c r="B34" s="25">
        <v>347.2</v>
      </c>
      <c r="C34" s="20" t="s">
        <v>62</v>
      </c>
      <c r="D34" s="46">
        <v>2703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2703</v>
      </c>
      <c r="O34" s="47">
        <f t="shared" si="1"/>
        <v>1.4181532004197273</v>
      </c>
      <c r="P34" s="9"/>
    </row>
    <row r="35" spans="1:119" ht="15.75">
      <c r="A35" s="29" t="s">
        <v>35</v>
      </c>
      <c r="B35" s="30"/>
      <c r="C35" s="31"/>
      <c r="D35" s="32">
        <f t="shared" ref="D35:M35" si="8">SUM(D36:D36)</f>
        <v>2528</v>
      </c>
      <c r="E35" s="32">
        <f t="shared" si="8"/>
        <v>0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ref="N35:N45" si="9">SUM(D35:M35)</f>
        <v>2528</v>
      </c>
      <c r="O35" s="45">
        <f t="shared" si="1"/>
        <v>1.3263378803777544</v>
      </c>
      <c r="P35" s="10"/>
    </row>
    <row r="36" spans="1:119">
      <c r="A36" s="13"/>
      <c r="B36" s="39">
        <v>351.3</v>
      </c>
      <c r="C36" s="21" t="s">
        <v>43</v>
      </c>
      <c r="D36" s="46">
        <v>2528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2528</v>
      </c>
      <c r="O36" s="47">
        <f t="shared" si="1"/>
        <v>1.3263378803777544</v>
      </c>
      <c r="P36" s="9"/>
    </row>
    <row r="37" spans="1:119" ht="15.75">
      <c r="A37" s="29" t="s">
        <v>3</v>
      </c>
      <c r="B37" s="30"/>
      <c r="C37" s="31"/>
      <c r="D37" s="32">
        <f t="shared" ref="D37:M37" si="10">SUM(D38:D41)</f>
        <v>29702</v>
      </c>
      <c r="E37" s="32">
        <f t="shared" si="10"/>
        <v>35</v>
      </c>
      <c r="F37" s="32">
        <f t="shared" si="10"/>
        <v>0</v>
      </c>
      <c r="G37" s="32">
        <f t="shared" si="10"/>
        <v>0</v>
      </c>
      <c r="H37" s="32">
        <f t="shared" si="10"/>
        <v>0</v>
      </c>
      <c r="I37" s="32">
        <f t="shared" si="10"/>
        <v>35698</v>
      </c>
      <c r="J37" s="32">
        <f t="shared" si="10"/>
        <v>0</v>
      </c>
      <c r="K37" s="32">
        <f t="shared" si="10"/>
        <v>0</v>
      </c>
      <c r="L37" s="32">
        <f t="shared" si="10"/>
        <v>0</v>
      </c>
      <c r="M37" s="32">
        <f t="shared" si="10"/>
        <v>0</v>
      </c>
      <c r="N37" s="32">
        <f t="shared" si="9"/>
        <v>65435</v>
      </c>
      <c r="O37" s="45">
        <f t="shared" si="1"/>
        <v>34.33105981112277</v>
      </c>
      <c r="P37" s="10"/>
    </row>
    <row r="38" spans="1:119">
      <c r="A38" s="12"/>
      <c r="B38" s="25">
        <v>361.1</v>
      </c>
      <c r="C38" s="20" t="s">
        <v>44</v>
      </c>
      <c r="D38" s="46">
        <v>233</v>
      </c>
      <c r="E38" s="46">
        <v>35</v>
      </c>
      <c r="F38" s="46">
        <v>0</v>
      </c>
      <c r="G38" s="46">
        <v>0</v>
      </c>
      <c r="H38" s="46">
        <v>0</v>
      </c>
      <c r="I38" s="46">
        <v>318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586</v>
      </c>
      <c r="O38" s="47">
        <f t="shared" si="1"/>
        <v>0.30745015739769149</v>
      </c>
      <c r="P38" s="9"/>
    </row>
    <row r="39" spans="1:119">
      <c r="A39" s="12"/>
      <c r="B39" s="25">
        <v>362</v>
      </c>
      <c r="C39" s="20" t="s">
        <v>45</v>
      </c>
      <c r="D39" s="46">
        <v>16691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16691</v>
      </c>
      <c r="O39" s="47">
        <f t="shared" si="1"/>
        <v>8.7570828961175238</v>
      </c>
      <c r="P39" s="9"/>
    </row>
    <row r="40" spans="1:119">
      <c r="A40" s="12"/>
      <c r="B40" s="25">
        <v>365</v>
      </c>
      <c r="C40" s="20" t="s">
        <v>71</v>
      </c>
      <c r="D40" s="46">
        <v>375</v>
      </c>
      <c r="E40" s="46">
        <v>0</v>
      </c>
      <c r="F40" s="46">
        <v>0</v>
      </c>
      <c r="G40" s="46">
        <v>0</v>
      </c>
      <c r="H40" s="46">
        <v>0</v>
      </c>
      <c r="I40" s="46">
        <v>35380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35755</v>
      </c>
      <c r="O40" s="47">
        <f t="shared" si="1"/>
        <v>18.759181532004199</v>
      </c>
      <c r="P40" s="9"/>
    </row>
    <row r="41" spans="1:119">
      <c r="A41" s="12"/>
      <c r="B41" s="25">
        <v>369.9</v>
      </c>
      <c r="C41" s="20" t="s">
        <v>46</v>
      </c>
      <c r="D41" s="46">
        <v>12403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12403</v>
      </c>
      <c r="O41" s="47">
        <f t="shared" si="1"/>
        <v>6.5073452256033582</v>
      </c>
      <c r="P41" s="9"/>
    </row>
    <row r="42" spans="1:119" ht="15.75">
      <c r="A42" s="29" t="s">
        <v>36</v>
      </c>
      <c r="B42" s="30"/>
      <c r="C42" s="31"/>
      <c r="D42" s="32">
        <f t="shared" ref="D42:M42" si="11">SUM(D43:D44)</f>
        <v>6670</v>
      </c>
      <c r="E42" s="32">
        <f t="shared" si="11"/>
        <v>0</v>
      </c>
      <c r="F42" s="32">
        <f t="shared" si="11"/>
        <v>0</v>
      </c>
      <c r="G42" s="32">
        <f t="shared" si="11"/>
        <v>0</v>
      </c>
      <c r="H42" s="32">
        <f t="shared" si="11"/>
        <v>0</v>
      </c>
      <c r="I42" s="32">
        <f t="shared" si="11"/>
        <v>0</v>
      </c>
      <c r="J42" s="32">
        <f t="shared" si="11"/>
        <v>0</v>
      </c>
      <c r="K42" s="32">
        <f t="shared" si="11"/>
        <v>0</v>
      </c>
      <c r="L42" s="32">
        <f t="shared" si="11"/>
        <v>0</v>
      </c>
      <c r="M42" s="32">
        <f t="shared" si="11"/>
        <v>0</v>
      </c>
      <c r="N42" s="32">
        <f t="shared" si="9"/>
        <v>6670</v>
      </c>
      <c r="O42" s="45">
        <f t="shared" si="1"/>
        <v>3.4994753410283317</v>
      </c>
      <c r="P42" s="9"/>
    </row>
    <row r="43" spans="1:119">
      <c r="A43" s="12"/>
      <c r="B43" s="25">
        <v>381</v>
      </c>
      <c r="C43" s="20" t="s">
        <v>63</v>
      </c>
      <c r="D43" s="46">
        <v>1737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1737</v>
      </c>
      <c r="O43" s="47">
        <f t="shared" si="1"/>
        <v>0.91133263378803775</v>
      </c>
      <c r="P43" s="9"/>
    </row>
    <row r="44" spans="1:119" ht="15.75" thickBot="1">
      <c r="A44" s="12"/>
      <c r="B44" s="25">
        <v>384</v>
      </c>
      <c r="C44" s="20" t="s">
        <v>64</v>
      </c>
      <c r="D44" s="46">
        <v>4933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4933</v>
      </c>
      <c r="O44" s="47">
        <f t="shared" si="1"/>
        <v>2.5881427072402938</v>
      </c>
      <c r="P44" s="9"/>
    </row>
    <row r="45" spans="1:119" ht="16.5" thickBot="1">
      <c r="A45" s="14" t="s">
        <v>41</v>
      </c>
      <c r="B45" s="23"/>
      <c r="C45" s="22"/>
      <c r="D45" s="15">
        <f t="shared" ref="D45:M45" si="12">SUM(D5,D13,D16,D26,D35,D37,D42)</f>
        <v>763257</v>
      </c>
      <c r="E45" s="15">
        <f t="shared" si="12"/>
        <v>101671</v>
      </c>
      <c r="F45" s="15">
        <f t="shared" si="12"/>
        <v>0</v>
      </c>
      <c r="G45" s="15">
        <f t="shared" si="12"/>
        <v>0</v>
      </c>
      <c r="H45" s="15">
        <f t="shared" si="12"/>
        <v>0</v>
      </c>
      <c r="I45" s="15">
        <f t="shared" si="12"/>
        <v>1167001</v>
      </c>
      <c r="J45" s="15">
        <f t="shared" si="12"/>
        <v>0</v>
      </c>
      <c r="K45" s="15">
        <f t="shared" si="12"/>
        <v>0</v>
      </c>
      <c r="L45" s="15">
        <f t="shared" si="12"/>
        <v>0</v>
      </c>
      <c r="M45" s="15">
        <f t="shared" si="12"/>
        <v>0</v>
      </c>
      <c r="N45" s="15">
        <f t="shared" si="9"/>
        <v>2031929</v>
      </c>
      <c r="O45" s="38">
        <f t="shared" si="1"/>
        <v>1066.0697796432319</v>
      </c>
      <c r="P45" s="6"/>
      <c r="Q45" s="2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</row>
    <row r="46" spans="1:119">
      <c r="A46" s="16"/>
      <c r="B46" s="18"/>
      <c r="C46" s="18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9"/>
    </row>
    <row r="47" spans="1:119">
      <c r="A47" s="40"/>
      <c r="B47" s="41"/>
      <c r="C47" s="41"/>
      <c r="D47" s="42"/>
      <c r="E47" s="42"/>
      <c r="F47" s="42"/>
      <c r="G47" s="42"/>
      <c r="H47" s="42"/>
      <c r="I47" s="42"/>
      <c r="J47" s="42"/>
      <c r="K47" s="42"/>
      <c r="L47" s="118" t="s">
        <v>74</v>
      </c>
      <c r="M47" s="118"/>
      <c r="N47" s="118"/>
      <c r="O47" s="43">
        <v>1906</v>
      </c>
    </row>
    <row r="48" spans="1:119">
      <c r="A48" s="119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7"/>
    </row>
    <row r="49" spans="1:15" ht="15.75" customHeight="1" thickBot="1">
      <c r="A49" s="120" t="s">
        <v>66</v>
      </c>
      <c r="B49" s="99"/>
      <c r="C49" s="99"/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100"/>
    </row>
  </sheetData>
  <mergeCells count="10">
    <mergeCell ref="L47:N47"/>
    <mergeCell ref="A48:O48"/>
    <mergeCell ref="A49:O4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330142</v>
      </c>
      <c r="E5" s="27">
        <f t="shared" si="0"/>
        <v>106352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436494</v>
      </c>
      <c r="O5" s="33">
        <f t="shared" ref="O5:O48" si="1">(N5/O$50)</f>
        <v>234.42212674543501</v>
      </c>
      <c r="P5" s="6"/>
    </row>
    <row r="6" spans="1:133">
      <c r="A6" s="12"/>
      <c r="B6" s="25">
        <v>311</v>
      </c>
      <c r="C6" s="20" t="s">
        <v>2</v>
      </c>
      <c r="D6" s="46">
        <v>18040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18040</v>
      </c>
      <c r="O6" s="47">
        <f t="shared" si="1"/>
        <v>9.6885069817400638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89885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89885</v>
      </c>
      <c r="O7" s="47">
        <f t="shared" si="1"/>
        <v>48.273361976369493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16467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16467</v>
      </c>
      <c r="O8" s="47">
        <f t="shared" si="1"/>
        <v>8.8437164339419976</v>
      </c>
      <c r="P8" s="9"/>
    </row>
    <row r="9" spans="1:133">
      <c r="A9" s="12"/>
      <c r="B9" s="25">
        <v>312.60000000000002</v>
      </c>
      <c r="C9" s="20" t="s">
        <v>12</v>
      </c>
      <c r="D9" s="46">
        <v>144036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144036</v>
      </c>
      <c r="O9" s="47">
        <f t="shared" si="1"/>
        <v>77.355531686358759</v>
      </c>
      <c r="P9" s="9"/>
    </row>
    <row r="10" spans="1:133">
      <c r="A10" s="12"/>
      <c r="B10" s="25">
        <v>314.10000000000002</v>
      </c>
      <c r="C10" s="20" t="s">
        <v>13</v>
      </c>
      <c r="D10" s="46">
        <v>113263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113263</v>
      </c>
      <c r="O10" s="47">
        <f t="shared" si="1"/>
        <v>60.828678839957036</v>
      </c>
      <c r="P10" s="9"/>
    </row>
    <row r="11" spans="1:133">
      <c r="A11" s="12"/>
      <c r="B11" s="25">
        <v>314.8</v>
      </c>
      <c r="C11" s="20" t="s">
        <v>14</v>
      </c>
      <c r="D11" s="46">
        <v>2719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2719</v>
      </c>
      <c r="O11" s="47">
        <f t="shared" si="1"/>
        <v>1.4602577873254565</v>
      </c>
      <c r="P11" s="9"/>
    </row>
    <row r="12" spans="1:133">
      <c r="A12" s="12"/>
      <c r="B12" s="25">
        <v>315</v>
      </c>
      <c r="C12" s="20" t="s">
        <v>15</v>
      </c>
      <c r="D12" s="46">
        <v>52084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52084</v>
      </c>
      <c r="O12" s="47">
        <f t="shared" si="1"/>
        <v>27.972073039742213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105944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18" si="4">SUM(D13:M13)</f>
        <v>105944</v>
      </c>
      <c r="O13" s="45">
        <f t="shared" si="1"/>
        <v>56.897959183673471</v>
      </c>
      <c r="P13" s="10"/>
    </row>
    <row r="14" spans="1:133">
      <c r="A14" s="12"/>
      <c r="B14" s="25">
        <v>323.10000000000002</v>
      </c>
      <c r="C14" s="20" t="s">
        <v>17</v>
      </c>
      <c r="D14" s="46">
        <v>97326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97326</v>
      </c>
      <c r="O14" s="47">
        <f t="shared" si="1"/>
        <v>52.269602577873258</v>
      </c>
      <c r="P14" s="9"/>
    </row>
    <row r="15" spans="1:133">
      <c r="A15" s="12"/>
      <c r="B15" s="25">
        <v>329</v>
      </c>
      <c r="C15" s="20" t="s">
        <v>18</v>
      </c>
      <c r="D15" s="46">
        <v>8618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8618</v>
      </c>
      <c r="O15" s="47">
        <f t="shared" si="1"/>
        <v>4.6283566058002146</v>
      </c>
      <c r="P15" s="9"/>
    </row>
    <row r="16" spans="1:133" ht="15.75">
      <c r="A16" s="29" t="s">
        <v>19</v>
      </c>
      <c r="B16" s="30"/>
      <c r="C16" s="31"/>
      <c r="D16" s="32">
        <f t="shared" ref="D16:M16" si="5">SUM(D17:D27)</f>
        <v>263595</v>
      </c>
      <c r="E16" s="32">
        <f t="shared" si="5"/>
        <v>0</v>
      </c>
      <c r="F16" s="32">
        <f t="shared" si="5"/>
        <v>0</v>
      </c>
      <c r="G16" s="32">
        <f t="shared" si="5"/>
        <v>429394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692989</v>
      </c>
      <c r="O16" s="45">
        <f t="shared" si="1"/>
        <v>372.1745435016112</v>
      </c>
      <c r="P16" s="10"/>
    </row>
    <row r="17" spans="1:16">
      <c r="A17" s="12"/>
      <c r="B17" s="25">
        <v>334.2</v>
      </c>
      <c r="C17" s="20" t="s">
        <v>68</v>
      </c>
      <c r="D17" s="46">
        <v>425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425</v>
      </c>
      <c r="O17" s="47">
        <f t="shared" si="1"/>
        <v>0.22824919441460795</v>
      </c>
      <c r="P17" s="9"/>
    </row>
    <row r="18" spans="1:16">
      <c r="A18" s="12"/>
      <c r="B18" s="25">
        <v>334.35</v>
      </c>
      <c r="C18" s="20" t="s">
        <v>59</v>
      </c>
      <c r="D18" s="46">
        <v>0</v>
      </c>
      <c r="E18" s="46">
        <v>0</v>
      </c>
      <c r="F18" s="46">
        <v>0</v>
      </c>
      <c r="G18" s="46">
        <v>256495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256495</v>
      </c>
      <c r="O18" s="47">
        <f t="shared" si="1"/>
        <v>137.75241675617616</v>
      </c>
      <c r="P18" s="9"/>
    </row>
    <row r="19" spans="1:16">
      <c r="A19" s="12"/>
      <c r="B19" s="25">
        <v>334.49</v>
      </c>
      <c r="C19" s="20" t="s">
        <v>69</v>
      </c>
      <c r="D19" s="46">
        <v>54000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5" si="6">SUM(D19:M19)</f>
        <v>54000</v>
      </c>
      <c r="O19" s="47">
        <f t="shared" si="1"/>
        <v>29.00107411385607</v>
      </c>
      <c r="P19" s="9"/>
    </row>
    <row r="20" spans="1:16">
      <c r="A20" s="12"/>
      <c r="B20" s="25">
        <v>334.7</v>
      </c>
      <c r="C20" s="20" t="s">
        <v>21</v>
      </c>
      <c r="D20" s="46">
        <v>0</v>
      </c>
      <c r="E20" s="46">
        <v>0</v>
      </c>
      <c r="F20" s="46">
        <v>0</v>
      </c>
      <c r="G20" s="46">
        <v>172899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6"/>
        <v>172899</v>
      </c>
      <c r="O20" s="47">
        <f t="shared" si="1"/>
        <v>92.856605800214822</v>
      </c>
      <c r="P20" s="9"/>
    </row>
    <row r="21" spans="1:16">
      <c r="A21" s="12"/>
      <c r="B21" s="25">
        <v>335.12</v>
      </c>
      <c r="C21" s="20" t="s">
        <v>23</v>
      </c>
      <c r="D21" s="46">
        <v>102322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102322</v>
      </c>
      <c r="O21" s="47">
        <f t="shared" si="1"/>
        <v>54.952738990332975</v>
      </c>
      <c r="P21" s="9"/>
    </row>
    <row r="22" spans="1:16">
      <c r="A22" s="12"/>
      <c r="B22" s="25">
        <v>335.14</v>
      </c>
      <c r="C22" s="20" t="s">
        <v>24</v>
      </c>
      <c r="D22" s="46">
        <v>1281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1281</v>
      </c>
      <c r="O22" s="47">
        <f t="shared" si="1"/>
        <v>0.68796992481203012</v>
      </c>
      <c r="P22" s="9"/>
    </row>
    <row r="23" spans="1:16">
      <c r="A23" s="12"/>
      <c r="B23" s="25">
        <v>335.15</v>
      </c>
      <c r="C23" s="20" t="s">
        <v>25</v>
      </c>
      <c r="D23" s="46">
        <v>694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694</v>
      </c>
      <c r="O23" s="47">
        <f t="shared" si="1"/>
        <v>0.37271750805585391</v>
      </c>
      <c r="P23" s="9"/>
    </row>
    <row r="24" spans="1:16">
      <c r="A24" s="12"/>
      <c r="B24" s="25">
        <v>335.18</v>
      </c>
      <c r="C24" s="20" t="s">
        <v>26</v>
      </c>
      <c r="D24" s="46">
        <v>78779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78779</v>
      </c>
      <c r="O24" s="47">
        <f t="shared" si="1"/>
        <v>42.308807733619766</v>
      </c>
      <c r="P24" s="9"/>
    </row>
    <row r="25" spans="1:16">
      <c r="A25" s="12"/>
      <c r="B25" s="25">
        <v>335.49</v>
      </c>
      <c r="C25" s="20" t="s">
        <v>27</v>
      </c>
      <c r="D25" s="46">
        <v>451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451</v>
      </c>
      <c r="O25" s="47">
        <f t="shared" si="1"/>
        <v>0.24221267454350162</v>
      </c>
      <c r="P25" s="9"/>
    </row>
    <row r="26" spans="1:16">
      <c r="A26" s="12"/>
      <c r="B26" s="25">
        <v>337.2</v>
      </c>
      <c r="C26" s="20" t="s">
        <v>28</v>
      </c>
      <c r="D26" s="46">
        <v>15500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15500</v>
      </c>
      <c r="O26" s="47">
        <f t="shared" si="1"/>
        <v>8.3243823845327611</v>
      </c>
      <c r="P26" s="9"/>
    </row>
    <row r="27" spans="1:16">
      <c r="A27" s="12"/>
      <c r="B27" s="25">
        <v>337.7</v>
      </c>
      <c r="C27" s="20" t="s">
        <v>29</v>
      </c>
      <c r="D27" s="46">
        <v>10143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10143</v>
      </c>
      <c r="O27" s="47">
        <f t="shared" si="1"/>
        <v>5.4473684210526319</v>
      </c>
      <c r="P27" s="9"/>
    </row>
    <row r="28" spans="1:16" ht="15.75">
      <c r="A28" s="29" t="s">
        <v>34</v>
      </c>
      <c r="B28" s="30"/>
      <c r="C28" s="31"/>
      <c r="D28" s="32">
        <f t="shared" ref="D28:M28" si="7">SUM(D29:D36)</f>
        <v>34981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1124161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>SUM(D28:M28)</f>
        <v>1159142</v>
      </c>
      <c r="O28" s="45">
        <f t="shared" si="1"/>
        <v>622.52524167561762</v>
      </c>
      <c r="P28" s="10"/>
    </row>
    <row r="29" spans="1:16">
      <c r="A29" s="12"/>
      <c r="B29" s="25">
        <v>342.2</v>
      </c>
      <c r="C29" s="20" t="s">
        <v>60</v>
      </c>
      <c r="D29" s="46">
        <v>10400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8">SUM(D29:M29)</f>
        <v>10400</v>
      </c>
      <c r="O29" s="47">
        <f t="shared" si="1"/>
        <v>5.5853920515574647</v>
      </c>
      <c r="P29" s="9"/>
    </row>
    <row r="30" spans="1:16">
      <c r="A30" s="12"/>
      <c r="B30" s="25">
        <v>343.3</v>
      </c>
      <c r="C30" s="20" t="s">
        <v>37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257015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257015</v>
      </c>
      <c r="O30" s="47">
        <f t="shared" si="1"/>
        <v>138.03168635875403</v>
      </c>
      <c r="P30" s="9"/>
    </row>
    <row r="31" spans="1:16">
      <c r="A31" s="12"/>
      <c r="B31" s="25">
        <v>343.4</v>
      </c>
      <c r="C31" s="20" t="s">
        <v>38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180837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180837</v>
      </c>
      <c r="O31" s="47">
        <f t="shared" si="1"/>
        <v>97.119763694951658</v>
      </c>
      <c r="P31" s="9"/>
    </row>
    <row r="32" spans="1:16">
      <c r="A32" s="12"/>
      <c r="B32" s="25">
        <v>343.5</v>
      </c>
      <c r="C32" s="20" t="s">
        <v>39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643041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643041</v>
      </c>
      <c r="O32" s="47">
        <f t="shared" si="1"/>
        <v>345.3496240601504</v>
      </c>
      <c r="P32" s="9"/>
    </row>
    <row r="33" spans="1:119">
      <c r="A33" s="12"/>
      <c r="B33" s="25">
        <v>343.9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43268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43268</v>
      </c>
      <c r="O33" s="47">
        <f t="shared" si="1"/>
        <v>23.237379162191193</v>
      </c>
      <c r="P33" s="9"/>
    </row>
    <row r="34" spans="1:119">
      <c r="A34" s="12"/>
      <c r="B34" s="25">
        <v>344.9</v>
      </c>
      <c r="C34" s="20" t="s">
        <v>70</v>
      </c>
      <c r="D34" s="46">
        <v>14379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14379</v>
      </c>
      <c r="O34" s="47">
        <f t="shared" si="1"/>
        <v>7.7223415682062297</v>
      </c>
      <c r="P34" s="9"/>
    </row>
    <row r="35" spans="1:119">
      <c r="A35" s="12"/>
      <c r="B35" s="25">
        <v>346.4</v>
      </c>
      <c r="C35" s="20" t="s">
        <v>61</v>
      </c>
      <c r="D35" s="46">
        <v>4972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4972</v>
      </c>
      <c r="O35" s="47">
        <f t="shared" si="1"/>
        <v>2.6702470461868959</v>
      </c>
      <c r="P35" s="9"/>
    </row>
    <row r="36" spans="1:119">
      <c r="A36" s="12"/>
      <c r="B36" s="25">
        <v>347.2</v>
      </c>
      <c r="C36" s="20" t="s">
        <v>62</v>
      </c>
      <c r="D36" s="46">
        <v>5230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5230</v>
      </c>
      <c r="O36" s="47">
        <f t="shared" si="1"/>
        <v>2.8088077336197639</v>
      </c>
      <c r="P36" s="9"/>
    </row>
    <row r="37" spans="1:119" ht="15.75">
      <c r="A37" s="29" t="s">
        <v>35</v>
      </c>
      <c r="B37" s="30"/>
      <c r="C37" s="31"/>
      <c r="D37" s="32">
        <f t="shared" ref="D37:M37" si="9">SUM(D38:D38)</f>
        <v>1887</v>
      </c>
      <c r="E37" s="32">
        <f t="shared" si="9"/>
        <v>0</v>
      </c>
      <c r="F37" s="32">
        <f t="shared" si="9"/>
        <v>0</v>
      </c>
      <c r="G37" s="32">
        <f t="shared" si="9"/>
        <v>0</v>
      </c>
      <c r="H37" s="32">
        <f t="shared" si="9"/>
        <v>0</v>
      </c>
      <c r="I37" s="32">
        <f t="shared" si="9"/>
        <v>0</v>
      </c>
      <c r="J37" s="32">
        <f t="shared" si="9"/>
        <v>0</v>
      </c>
      <c r="K37" s="32">
        <f t="shared" si="9"/>
        <v>0</v>
      </c>
      <c r="L37" s="32">
        <f t="shared" si="9"/>
        <v>0</v>
      </c>
      <c r="M37" s="32">
        <f t="shared" si="9"/>
        <v>0</v>
      </c>
      <c r="N37" s="32">
        <f t="shared" ref="N37:N48" si="10">SUM(D37:M37)</f>
        <v>1887</v>
      </c>
      <c r="O37" s="45">
        <f t="shared" si="1"/>
        <v>1.0134264232008592</v>
      </c>
      <c r="P37" s="10"/>
    </row>
    <row r="38" spans="1:119">
      <c r="A38" s="13"/>
      <c r="B38" s="39">
        <v>351.3</v>
      </c>
      <c r="C38" s="21" t="s">
        <v>43</v>
      </c>
      <c r="D38" s="46">
        <v>1887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1887</v>
      </c>
      <c r="O38" s="47">
        <f t="shared" si="1"/>
        <v>1.0134264232008592</v>
      </c>
      <c r="P38" s="9"/>
    </row>
    <row r="39" spans="1:119" ht="15.75">
      <c r="A39" s="29" t="s">
        <v>3</v>
      </c>
      <c r="B39" s="30"/>
      <c r="C39" s="31"/>
      <c r="D39" s="32">
        <f t="shared" ref="D39:M39" si="11">SUM(D40:D43)</f>
        <v>30845</v>
      </c>
      <c r="E39" s="32">
        <f t="shared" si="11"/>
        <v>59</v>
      </c>
      <c r="F39" s="32">
        <f t="shared" si="11"/>
        <v>0</v>
      </c>
      <c r="G39" s="32">
        <f t="shared" si="11"/>
        <v>37</v>
      </c>
      <c r="H39" s="32">
        <f t="shared" si="11"/>
        <v>0</v>
      </c>
      <c r="I39" s="32">
        <f t="shared" si="11"/>
        <v>933</v>
      </c>
      <c r="J39" s="32">
        <f t="shared" si="11"/>
        <v>0</v>
      </c>
      <c r="K39" s="32">
        <f t="shared" si="11"/>
        <v>0</v>
      </c>
      <c r="L39" s="32">
        <f t="shared" si="11"/>
        <v>0</v>
      </c>
      <c r="M39" s="32">
        <f t="shared" si="11"/>
        <v>0</v>
      </c>
      <c r="N39" s="32">
        <f t="shared" si="10"/>
        <v>31874</v>
      </c>
      <c r="O39" s="45">
        <f t="shared" si="1"/>
        <v>17.118152524167563</v>
      </c>
      <c r="P39" s="10"/>
    </row>
    <row r="40" spans="1:119">
      <c r="A40" s="12"/>
      <c r="B40" s="25">
        <v>361.1</v>
      </c>
      <c r="C40" s="20" t="s">
        <v>44</v>
      </c>
      <c r="D40" s="46">
        <v>1087</v>
      </c>
      <c r="E40" s="46">
        <v>59</v>
      </c>
      <c r="F40" s="46">
        <v>0</v>
      </c>
      <c r="G40" s="46">
        <v>37</v>
      </c>
      <c r="H40" s="46">
        <v>0</v>
      </c>
      <c r="I40" s="46">
        <v>933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2116</v>
      </c>
      <c r="O40" s="47">
        <f t="shared" si="1"/>
        <v>1.1364124597207304</v>
      </c>
      <c r="P40" s="9"/>
    </row>
    <row r="41" spans="1:119">
      <c r="A41" s="12"/>
      <c r="B41" s="25">
        <v>362</v>
      </c>
      <c r="C41" s="20" t="s">
        <v>45</v>
      </c>
      <c r="D41" s="46">
        <v>17736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17736</v>
      </c>
      <c r="O41" s="47">
        <f t="shared" si="1"/>
        <v>9.5252416756176146</v>
      </c>
      <c r="P41" s="9"/>
    </row>
    <row r="42" spans="1:119">
      <c r="A42" s="12"/>
      <c r="B42" s="25">
        <v>365</v>
      </c>
      <c r="C42" s="20" t="s">
        <v>71</v>
      </c>
      <c r="D42" s="46">
        <v>1499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1499</v>
      </c>
      <c r="O42" s="47">
        <f t="shared" si="1"/>
        <v>0.80504833512352314</v>
      </c>
      <c r="P42" s="9"/>
    </row>
    <row r="43" spans="1:119">
      <c r="A43" s="12"/>
      <c r="B43" s="25">
        <v>369.9</v>
      </c>
      <c r="C43" s="20" t="s">
        <v>46</v>
      </c>
      <c r="D43" s="46">
        <v>10523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10523</v>
      </c>
      <c r="O43" s="47">
        <f t="shared" si="1"/>
        <v>5.6514500537056929</v>
      </c>
      <c r="P43" s="9"/>
    </row>
    <row r="44" spans="1:119" ht="15.75">
      <c r="A44" s="29" t="s">
        <v>36</v>
      </c>
      <c r="B44" s="30"/>
      <c r="C44" s="31"/>
      <c r="D44" s="32">
        <f t="shared" ref="D44:M44" si="12">SUM(D45:D47)</f>
        <v>0</v>
      </c>
      <c r="E44" s="32">
        <f t="shared" si="12"/>
        <v>0</v>
      </c>
      <c r="F44" s="32">
        <f t="shared" si="12"/>
        <v>0</v>
      </c>
      <c r="G44" s="32">
        <f t="shared" si="12"/>
        <v>1004189</v>
      </c>
      <c r="H44" s="32">
        <f t="shared" si="12"/>
        <v>0</v>
      </c>
      <c r="I44" s="32">
        <f t="shared" si="12"/>
        <v>258982</v>
      </c>
      <c r="J44" s="32">
        <f t="shared" si="12"/>
        <v>0</v>
      </c>
      <c r="K44" s="32">
        <f t="shared" si="12"/>
        <v>0</v>
      </c>
      <c r="L44" s="32">
        <f t="shared" si="12"/>
        <v>0</v>
      </c>
      <c r="M44" s="32">
        <f t="shared" si="12"/>
        <v>0</v>
      </c>
      <c r="N44" s="32">
        <f t="shared" si="10"/>
        <v>1263171</v>
      </c>
      <c r="O44" s="45">
        <f t="shared" si="1"/>
        <v>678.39473684210532</v>
      </c>
      <c r="P44" s="9"/>
    </row>
    <row r="45" spans="1:119">
      <c r="A45" s="12"/>
      <c r="B45" s="25">
        <v>381</v>
      </c>
      <c r="C45" s="20" t="s">
        <v>63</v>
      </c>
      <c r="D45" s="46">
        <v>0</v>
      </c>
      <c r="E45" s="46">
        <v>0</v>
      </c>
      <c r="F45" s="46">
        <v>0</v>
      </c>
      <c r="G45" s="46">
        <v>9</v>
      </c>
      <c r="H45" s="46">
        <v>0</v>
      </c>
      <c r="I45" s="46">
        <v>2487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2496</v>
      </c>
      <c r="O45" s="47">
        <f t="shared" si="1"/>
        <v>1.3404940923737916</v>
      </c>
      <c r="P45" s="9"/>
    </row>
    <row r="46" spans="1:119">
      <c r="A46" s="12"/>
      <c r="B46" s="25">
        <v>384</v>
      </c>
      <c r="C46" s="20" t="s">
        <v>64</v>
      </c>
      <c r="D46" s="46">
        <v>0</v>
      </c>
      <c r="E46" s="46">
        <v>0</v>
      </c>
      <c r="F46" s="46">
        <v>0</v>
      </c>
      <c r="G46" s="46">
        <v>1004180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1004180</v>
      </c>
      <c r="O46" s="47">
        <f t="shared" si="1"/>
        <v>539.30182599355533</v>
      </c>
      <c r="P46" s="9"/>
    </row>
    <row r="47" spans="1:119" ht="15.75" thickBot="1">
      <c r="A47" s="12"/>
      <c r="B47" s="25">
        <v>389.6</v>
      </c>
      <c r="C47" s="20" t="s">
        <v>48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256495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256495</v>
      </c>
      <c r="O47" s="47">
        <f t="shared" si="1"/>
        <v>137.75241675617616</v>
      </c>
      <c r="P47" s="9"/>
    </row>
    <row r="48" spans="1:119" ht="16.5" thickBot="1">
      <c r="A48" s="14" t="s">
        <v>41</v>
      </c>
      <c r="B48" s="23"/>
      <c r="C48" s="22"/>
      <c r="D48" s="15">
        <f t="shared" ref="D48:M48" si="13">SUM(D5,D13,D16,D28,D37,D39,D44)</f>
        <v>767394</v>
      </c>
      <c r="E48" s="15">
        <f t="shared" si="13"/>
        <v>106411</v>
      </c>
      <c r="F48" s="15">
        <f t="shared" si="13"/>
        <v>0</v>
      </c>
      <c r="G48" s="15">
        <f t="shared" si="13"/>
        <v>1433620</v>
      </c>
      <c r="H48" s="15">
        <f t="shared" si="13"/>
        <v>0</v>
      </c>
      <c r="I48" s="15">
        <f t="shared" si="13"/>
        <v>1384076</v>
      </c>
      <c r="J48" s="15">
        <f t="shared" si="13"/>
        <v>0</v>
      </c>
      <c r="K48" s="15">
        <f t="shared" si="13"/>
        <v>0</v>
      </c>
      <c r="L48" s="15">
        <f t="shared" si="13"/>
        <v>0</v>
      </c>
      <c r="M48" s="15">
        <f t="shared" si="13"/>
        <v>0</v>
      </c>
      <c r="N48" s="15">
        <f t="shared" si="10"/>
        <v>3691501</v>
      </c>
      <c r="O48" s="38">
        <f t="shared" si="1"/>
        <v>1982.5461868958109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72</v>
      </c>
      <c r="M50" s="118"/>
      <c r="N50" s="118"/>
      <c r="O50" s="43">
        <v>1862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customHeight="1" thickBot="1">
      <c r="A52" s="120" t="s">
        <v>66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338538</v>
      </c>
      <c r="E5" s="27">
        <f t="shared" si="0"/>
        <v>111474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450012</v>
      </c>
      <c r="O5" s="33">
        <f t="shared" ref="O5:O44" si="1">(N5/O$46)</f>
        <v>243.38128718226068</v>
      </c>
      <c r="P5" s="6"/>
    </row>
    <row r="6" spans="1:133">
      <c r="A6" s="12"/>
      <c r="B6" s="25">
        <v>311</v>
      </c>
      <c r="C6" s="20" t="s">
        <v>2</v>
      </c>
      <c r="D6" s="46">
        <v>16585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16585</v>
      </c>
      <c r="O6" s="47">
        <f t="shared" si="1"/>
        <v>8.9697133585722018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94491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94491</v>
      </c>
      <c r="O7" s="47">
        <f t="shared" si="1"/>
        <v>51.103839913466736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16983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16983</v>
      </c>
      <c r="O8" s="47">
        <f t="shared" si="1"/>
        <v>9.1849648458626287</v>
      </c>
      <c r="P8" s="9"/>
    </row>
    <row r="9" spans="1:133">
      <c r="A9" s="12"/>
      <c r="B9" s="25">
        <v>312.60000000000002</v>
      </c>
      <c r="C9" s="20" t="s">
        <v>12</v>
      </c>
      <c r="D9" s="46">
        <v>145286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145286</v>
      </c>
      <c r="O9" s="47">
        <f t="shared" si="1"/>
        <v>78.575446187128179</v>
      </c>
      <c r="P9" s="9"/>
    </row>
    <row r="10" spans="1:133">
      <c r="A10" s="12"/>
      <c r="B10" s="25">
        <v>314.10000000000002</v>
      </c>
      <c r="C10" s="20" t="s">
        <v>13</v>
      </c>
      <c r="D10" s="46">
        <v>120402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120402</v>
      </c>
      <c r="O10" s="47">
        <f t="shared" si="1"/>
        <v>65.117360735532714</v>
      </c>
      <c r="P10" s="9"/>
    </row>
    <row r="11" spans="1:133">
      <c r="A11" s="12"/>
      <c r="B11" s="25">
        <v>314.8</v>
      </c>
      <c r="C11" s="20" t="s">
        <v>14</v>
      </c>
      <c r="D11" s="46">
        <v>3367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3367</v>
      </c>
      <c r="O11" s="47">
        <f t="shared" si="1"/>
        <v>1.8209843158464034</v>
      </c>
      <c r="P11" s="9"/>
    </row>
    <row r="12" spans="1:133">
      <c r="A12" s="12"/>
      <c r="B12" s="25">
        <v>315</v>
      </c>
      <c r="C12" s="20" t="s">
        <v>15</v>
      </c>
      <c r="D12" s="46">
        <v>52898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52898</v>
      </c>
      <c r="O12" s="47">
        <f t="shared" si="1"/>
        <v>28.608977825851813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108518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108518</v>
      </c>
      <c r="O13" s="45">
        <f t="shared" si="1"/>
        <v>58.690102758247704</v>
      </c>
      <c r="P13" s="10"/>
    </row>
    <row r="14" spans="1:133">
      <c r="A14" s="12"/>
      <c r="B14" s="25">
        <v>323.10000000000002</v>
      </c>
      <c r="C14" s="20" t="s">
        <v>17</v>
      </c>
      <c r="D14" s="46">
        <v>102155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102155</v>
      </c>
      <c r="O14" s="47">
        <f t="shared" si="1"/>
        <v>55.248783126014061</v>
      </c>
      <c r="P14" s="9"/>
    </row>
    <row r="15" spans="1:133">
      <c r="A15" s="12"/>
      <c r="B15" s="25">
        <v>329</v>
      </c>
      <c r="C15" s="20" t="s">
        <v>18</v>
      </c>
      <c r="D15" s="46">
        <v>6363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6363</v>
      </c>
      <c r="O15" s="47">
        <f t="shared" si="1"/>
        <v>3.4413196322336397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SUM(D17:D25)</f>
        <v>258647</v>
      </c>
      <c r="E16" s="32">
        <f t="shared" si="4"/>
        <v>0</v>
      </c>
      <c r="F16" s="32">
        <f t="shared" si="4"/>
        <v>0</v>
      </c>
      <c r="G16" s="32">
        <f t="shared" si="4"/>
        <v>274837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533484</v>
      </c>
      <c r="O16" s="45">
        <f t="shared" si="1"/>
        <v>288.52568956192539</v>
      </c>
      <c r="P16" s="10"/>
    </row>
    <row r="17" spans="1:16">
      <c r="A17" s="12"/>
      <c r="B17" s="25">
        <v>334.35</v>
      </c>
      <c r="C17" s="20" t="s">
        <v>59</v>
      </c>
      <c r="D17" s="46">
        <v>0</v>
      </c>
      <c r="E17" s="46">
        <v>0</v>
      </c>
      <c r="F17" s="46">
        <v>0</v>
      </c>
      <c r="G17" s="46">
        <v>176514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176514</v>
      </c>
      <c r="O17" s="47">
        <f t="shared" si="1"/>
        <v>95.464575446187126</v>
      </c>
      <c r="P17" s="9"/>
    </row>
    <row r="18" spans="1:16">
      <c r="A18" s="12"/>
      <c r="B18" s="25">
        <v>334.7</v>
      </c>
      <c r="C18" s="20" t="s">
        <v>21</v>
      </c>
      <c r="D18" s="46">
        <v>0</v>
      </c>
      <c r="E18" s="46">
        <v>0</v>
      </c>
      <c r="F18" s="46">
        <v>0</v>
      </c>
      <c r="G18" s="46">
        <v>98323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5">SUM(D18:M18)</f>
        <v>98323</v>
      </c>
      <c r="O18" s="47">
        <f t="shared" si="1"/>
        <v>53.176311519740402</v>
      </c>
      <c r="P18" s="9"/>
    </row>
    <row r="19" spans="1:16">
      <c r="A19" s="12"/>
      <c r="B19" s="25">
        <v>335.12</v>
      </c>
      <c r="C19" s="20" t="s">
        <v>23</v>
      </c>
      <c r="D19" s="46">
        <v>102061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102061</v>
      </c>
      <c r="O19" s="47">
        <f t="shared" si="1"/>
        <v>55.197944835045973</v>
      </c>
      <c r="P19" s="9"/>
    </row>
    <row r="20" spans="1:16">
      <c r="A20" s="12"/>
      <c r="B20" s="25">
        <v>335.14</v>
      </c>
      <c r="C20" s="20" t="s">
        <v>24</v>
      </c>
      <c r="D20" s="46">
        <v>1270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1270</v>
      </c>
      <c r="O20" s="47">
        <f t="shared" si="1"/>
        <v>0.6868577609518659</v>
      </c>
      <c r="P20" s="9"/>
    </row>
    <row r="21" spans="1:16">
      <c r="A21" s="12"/>
      <c r="B21" s="25">
        <v>335.15</v>
      </c>
      <c r="C21" s="20" t="s">
        <v>25</v>
      </c>
      <c r="D21" s="46">
        <v>607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607</v>
      </c>
      <c r="O21" s="47">
        <f t="shared" si="1"/>
        <v>0.32828555976203355</v>
      </c>
      <c r="P21" s="9"/>
    </row>
    <row r="22" spans="1:16">
      <c r="A22" s="12"/>
      <c r="B22" s="25">
        <v>335.18</v>
      </c>
      <c r="C22" s="20" t="s">
        <v>26</v>
      </c>
      <c r="D22" s="46">
        <v>80203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80203</v>
      </c>
      <c r="O22" s="47">
        <f t="shared" si="1"/>
        <v>43.376419686316929</v>
      </c>
      <c r="P22" s="9"/>
    </row>
    <row r="23" spans="1:16">
      <c r="A23" s="12"/>
      <c r="B23" s="25">
        <v>335.49</v>
      </c>
      <c r="C23" s="20" t="s">
        <v>27</v>
      </c>
      <c r="D23" s="46">
        <v>825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825</v>
      </c>
      <c r="O23" s="47">
        <f t="shared" si="1"/>
        <v>0.4461871281773932</v>
      </c>
      <c r="P23" s="9"/>
    </row>
    <row r="24" spans="1:16">
      <c r="A24" s="12"/>
      <c r="B24" s="25">
        <v>337.2</v>
      </c>
      <c r="C24" s="20" t="s">
        <v>28</v>
      </c>
      <c r="D24" s="46">
        <v>15500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15500</v>
      </c>
      <c r="O24" s="47">
        <f t="shared" si="1"/>
        <v>8.3829096809085986</v>
      </c>
      <c r="P24" s="9"/>
    </row>
    <row r="25" spans="1:16">
      <c r="A25" s="12"/>
      <c r="B25" s="25">
        <v>337.7</v>
      </c>
      <c r="C25" s="20" t="s">
        <v>29</v>
      </c>
      <c r="D25" s="46">
        <v>58181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58181</v>
      </c>
      <c r="O25" s="47">
        <f t="shared" si="1"/>
        <v>31.466197944835045</v>
      </c>
      <c r="P25" s="9"/>
    </row>
    <row r="26" spans="1:16" ht="15.75">
      <c r="A26" s="29" t="s">
        <v>34</v>
      </c>
      <c r="B26" s="30"/>
      <c r="C26" s="31"/>
      <c r="D26" s="32">
        <f t="shared" ref="D26:M26" si="6">SUM(D27:D33)</f>
        <v>28720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1159317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>SUM(D26:M26)</f>
        <v>1188037</v>
      </c>
      <c r="O26" s="45">
        <f t="shared" si="1"/>
        <v>642.52947539210379</v>
      </c>
      <c r="P26" s="10"/>
    </row>
    <row r="27" spans="1:16">
      <c r="A27" s="12"/>
      <c r="B27" s="25">
        <v>342.2</v>
      </c>
      <c r="C27" s="20" t="s">
        <v>60</v>
      </c>
      <c r="D27" s="46">
        <v>10543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3" si="7">SUM(D27:M27)</f>
        <v>10543</v>
      </c>
      <c r="O27" s="47">
        <f t="shared" si="1"/>
        <v>5.7020010816657649</v>
      </c>
      <c r="P27" s="9"/>
    </row>
    <row r="28" spans="1:16">
      <c r="A28" s="12"/>
      <c r="B28" s="25">
        <v>343.3</v>
      </c>
      <c r="C28" s="20" t="s">
        <v>37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283970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283970</v>
      </c>
      <c r="O28" s="47">
        <f t="shared" si="1"/>
        <v>153.58031368307192</v>
      </c>
      <c r="P28" s="9"/>
    </row>
    <row r="29" spans="1:16">
      <c r="A29" s="12"/>
      <c r="B29" s="25">
        <v>343.4</v>
      </c>
      <c r="C29" s="20" t="s">
        <v>38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182625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182625</v>
      </c>
      <c r="O29" s="47">
        <f t="shared" si="1"/>
        <v>98.76960519199568</v>
      </c>
      <c r="P29" s="9"/>
    </row>
    <row r="30" spans="1:16">
      <c r="A30" s="12"/>
      <c r="B30" s="25">
        <v>343.5</v>
      </c>
      <c r="C30" s="20" t="s">
        <v>39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660849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660849</v>
      </c>
      <c r="O30" s="47">
        <f t="shared" si="1"/>
        <v>357.4088696592753</v>
      </c>
      <c r="P30" s="9"/>
    </row>
    <row r="31" spans="1:16">
      <c r="A31" s="12"/>
      <c r="B31" s="25">
        <v>343.9</v>
      </c>
      <c r="C31" s="20" t="s">
        <v>40</v>
      </c>
      <c r="D31" s="46">
        <v>13719</v>
      </c>
      <c r="E31" s="46">
        <v>0</v>
      </c>
      <c r="F31" s="46">
        <v>0</v>
      </c>
      <c r="G31" s="46">
        <v>0</v>
      </c>
      <c r="H31" s="46">
        <v>0</v>
      </c>
      <c r="I31" s="46">
        <v>31873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45592</v>
      </c>
      <c r="O31" s="47">
        <f t="shared" si="1"/>
        <v>24.657652785289347</v>
      </c>
      <c r="P31" s="9"/>
    </row>
    <row r="32" spans="1:16">
      <c r="A32" s="12"/>
      <c r="B32" s="25">
        <v>346.4</v>
      </c>
      <c r="C32" s="20" t="s">
        <v>61</v>
      </c>
      <c r="D32" s="46">
        <v>1885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1885</v>
      </c>
      <c r="O32" s="47">
        <f t="shared" si="1"/>
        <v>1.0194699837750134</v>
      </c>
      <c r="P32" s="9"/>
    </row>
    <row r="33" spans="1:119">
      <c r="A33" s="12"/>
      <c r="B33" s="25">
        <v>347.2</v>
      </c>
      <c r="C33" s="20" t="s">
        <v>62</v>
      </c>
      <c r="D33" s="46">
        <v>2573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2573</v>
      </c>
      <c r="O33" s="47">
        <f t="shared" si="1"/>
        <v>1.3915630070308276</v>
      </c>
      <c r="P33" s="9"/>
    </row>
    <row r="34" spans="1:119" ht="15.75">
      <c r="A34" s="29" t="s">
        <v>35</v>
      </c>
      <c r="B34" s="30"/>
      <c r="C34" s="31"/>
      <c r="D34" s="32">
        <f t="shared" ref="D34:M34" si="8">SUM(D35:D35)</f>
        <v>3953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ref="N34:N44" si="9">SUM(D34:M34)</f>
        <v>3953</v>
      </c>
      <c r="O34" s="45">
        <f t="shared" si="1"/>
        <v>2.1379123850730126</v>
      </c>
      <c r="P34" s="10"/>
    </row>
    <row r="35" spans="1:119">
      <c r="A35" s="13"/>
      <c r="B35" s="39">
        <v>351.3</v>
      </c>
      <c r="C35" s="21" t="s">
        <v>43</v>
      </c>
      <c r="D35" s="46">
        <v>3953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3953</v>
      </c>
      <c r="O35" s="47">
        <f t="shared" si="1"/>
        <v>2.1379123850730126</v>
      </c>
      <c r="P35" s="9"/>
    </row>
    <row r="36" spans="1:119" ht="15.75">
      <c r="A36" s="29" t="s">
        <v>3</v>
      </c>
      <c r="B36" s="30"/>
      <c r="C36" s="31"/>
      <c r="D36" s="32">
        <f t="shared" ref="D36:M36" si="10">SUM(D37:D39)</f>
        <v>28000</v>
      </c>
      <c r="E36" s="32">
        <f t="shared" si="10"/>
        <v>98</v>
      </c>
      <c r="F36" s="32">
        <f t="shared" si="10"/>
        <v>0</v>
      </c>
      <c r="G36" s="32">
        <f t="shared" si="10"/>
        <v>52</v>
      </c>
      <c r="H36" s="32">
        <f t="shared" si="10"/>
        <v>0</v>
      </c>
      <c r="I36" s="32">
        <f t="shared" si="10"/>
        <v>668</v>
      </c>
      <c r="J36" s="32">
        <f t="shared" si="10"/>
        <v>0</v>
      </c>
      <c r="K36" s="32">
        <f t="shared" si="10"/>
        <v>0</v>
      </c>
      <c r="L36" s="32">
        <f t="shared" si="10"/>
        <v>0</v>
      </c>
      <c r="M36" s="32">
        <f t="shared" si="10"/>
        <v>0</v>
      </c>
      <c r="N36" s="32">
        <f t="shared" si="9"/>
        <v>28818</v>
      </c>
      <c r="O36" s="45">
        <f t="shared" si="1"/>
        <v>15.585722011898323</v>
      </c>
      <c r="P36" s="10"/>
    </row>
    <row r="37" spans="1:119">
      <c r="A37" s="12"/>
      <c r="B37" s="25">
        <v>361.1</v>
      </c>
      <c r="C37" s="20" t="s">
        <v>44</v>
      </c>
      <c r="D37" s="46">
        <v>371</v>
      </c>
      <c r="E37" s="46">
        <v>98</v>
      </c>
      <c r="F37" s="46">
        <v>0</v>
      </c>
      <c r="G37" s="46">
        <v>52</v>
      </c>
      <c r="H37" s="46">
        <v>0</v>
      </c>
      <c r="I37" s="46">
        <v>668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1189</v>
      </c>
      <c r="O37" s="47">
        <f t="shared" si="1"/>
        <v>0.64305029745808551</v>
      </c>
      <c r="P37" s="9"/>
    </row>
    <row r="38" spans="1:119">
      <c r="A38" s="12"/>
      <c r="B38" s="25">
        <v>362</v>
      </c>
      <c r="C38" s="20" t="s">
        <v>45</v>
      </c>
      <c r="D38" s="46">
        <v>17886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17886</v>
      </c>
      <c r="O38" s="47">
        <f t="shared" si="1"/>
        <v>9.6733369388858836</v>
      </c>
      <c r="P38" s="9"/>
    </row>
    <row r="39" spans="1:119">
      <c r="A39" s="12"/>
      <c r="B39" s="25">
        <v>369.9</v>
      </c>
      <c r="C39" s="20" t="s">
        <v>46</v>
      </c>
      <c r="D39" s="46">
        <v>9743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9"/>
        <v>9743</v>
      </c>
      <c r="O39" s="47">
        <f t="shared" si="1"/>
        <v>5.2693347755543538</v>
      </c>
      <c r="P39" s="9"/>
    </row>
    <row r="40" spans="1:119" ht="15.75">
      <c r="A40" s="29" t="s">
        <v>36</v>
      </c>
      <c r="B40" s="30"/>
      <c r="C40" s="31"/>
      <c r="D40" s="32">
        <f t="shared" ref="D40:M40" si="11">SUM(D41:D43)</f>
        <v>10900</v>
      </c>
      <c r="E40" s="32">
        <f t="shared" si="11"/>
        <v>0</v>
      </c>
      <c r="F40" s="32">
        <f t="shared" si="11"/>
        <v>0</v>
      </c>
      <c r="G40" s="32">
        <f t="shared" si="11"/>
        <v>868265</v>
      </c>
      <c r="H40" s="32">
        <f t="shared" si="11"/>
        <v>0</v>
      </c>
      <c r="I40" s="32">
        <f t="shared" si="11"/>
        <v>223159</v>
      </c>
      <c r="J40" s="32">
        <f t="shared" si="11"/>
        <v>0</v>
      </c>
      <c r="K40" s="32">
        <f t="shared" si="11"/>
        <v>0</v>
      </c>
      <c r="L40" s="32">
        <f t="shared" si="11"/>
        <v>0</v>
      </c>
      <c r="M40" s="32">
        <f t="shared" si="11"/>
        <v>0</v>
      </c>
      <c r="N40" s="32">
        <f t="shared" si="9"/>
        <v>1102324</v>
      </c>
      <c r="O40" s="45">
        <f t="shared" si="1"/>
        <v>596.17306652244451</v>
      </c>
      <c r="P40" s="9"/>
    </row>
    <row r="41" spans="1:119">
      <c r="A41" s="12"/>
      <c r="B41" s="25">
        <v>381</v>
      </c>
      <c r="C41" s="20" t="s">
        <v>63</v>
      </c>
      <c r="D41" s="46">
        <v>0</v>
      </c>
      <c r="E41" s="46">
        <v>0</v>
      </c>
      <c r="F41" s="46">
        <v>0</v>
      </c>
      <c r="G41" s="46">
        <v>14245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14245</v>
      </c>
      <c r="O41" s="47">
        <f t="shared" si="1"/>
        <v>7.7041644131963221</v>
      </c>
      <c r="P41" s="9"/>
    </row>
    <row r="42" spans="1:119">
      <c r="A42" s="12"/>
      <c r="B42" s="25">
        <v>384</v>
      </c>
      <c r="C42" s="20" t="s">
        <v>64</v>
      </c>
      <c r="D42" s="46">
        <v>10900</v>
      </c>
      <c r="E42" s="46">
        <v>0</v>
      </c>
      <c r="F42" s="46">
        <v>0</v>
      </c>
      <c r="G42" s="46">
        <v>854020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864920</v>
      </c>
      <c r="O42" s="47">
        <f t="shared" si="1"/>
        <v>467.77717685235262</v>
      </c>
      <c r="P42" s="9"/>
    </row>
    <row r="43" spans="1:119" ht="15.75" thickBot="1">
      <c r="A43" s="12"/>
      <c r="B43" s="25">
        <v>389.6</v>
      </c>
      <c r="C43" s="20" t="s">
        <v>48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223159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223159</v>
      </c>
      <c r="O43" s="47">
        <f t="shared" si="1"/>
        <v>120.69172525689562</v>
      </c>
      <c r="P43" s="9"/>
    </row>
    <row r="44" spans="1:119" ht="16.5" thickBot="1">
      <c r="A44" s="14" t="s">
        <v>41</v>
      </c>
      <c r="B44" s="23"/>
      <c r="C44" s="22"/>
      <c r="D44" s="15">
        <f t="shared" ref="D44:M44" si="12">SUM(D5,D13,D16,D26,D34,D36,D40)</f>
        <v>777276</v>
      </c>
      <c r="E44" s="15">
        <f t="shared" si="12"/>
        <v>111572</v>
      </c>
      <c r="F44" s="15">
        <f t="shared" si="12"/>
        <v>0</v>
      </c>
      <c r="G44" s="15">
        <f t="shared" si="12"/>
        <v>1143154</v>
      </c>
      <c r="H44" s="15">
        <f t="shared" si="12"/>
        <v>0</v>
      </c>
      <c r="I44" s="15">
        <f t="shared" si="12"/>
        <v>1383144</v>
      </c>
      <c r="J44" s="15">
        <f t="shared" si="12"/>
        <v>0</v>
      </c>
      <c r="K44" s="15">
        <f t="shared" si="12"/>
        <v>0</v>
      </c>
      <c r="L44" s="15">
        <f t="shared" si="12"/>
        <v>0</v>
      </c>
      <c r="M44" s="15">
        <f t="shared" si="12"/>
        <v>0</v>
      </c>
      <c r="N44" s="15">
        <f t="shared" si="9"/>
        <v>3415146</v>
      </c>
      <c r="O44" s="38">
        <f t="shared" si="1"/>
        <v>1847.0232558139535</v>
      </c>
      <c r="P44" s="6"/>
      <c r="Q44" s="2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</row>
    <row r="45" spans="1:119">
      <c r="A45" s="16"/>
      <c r="B45" s="18"/>
      <c r="C45" s="18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9"/>
    </row>
    <row r="46" spans="1:119">
      <c r="A46" s="40"/>
      <c r="B46" s="41"/>
      <c r="C46" s="41"/>
      <c r="D46" s="42"/>
      <c r="E46" s="42"/>
      <c r="F46" s="42"/>
      <c r="G46" s="42"/>
      <c r="H46" s="42"/>
      <c r="I46" s="42"/>
      <c r="J46" s="42"/>
      <c r="K46" s="42"/>
      <c r="L46" s="118" t="s">
        <v>65</v>
      </c>
      <c r="M46" s="118"/>
      <c r="N46" s="118"/>
      <c r="O46" s="43">
        <v>1849</v>
      </c>
    </row>
    <row r="47" spans="1:119">
      <c r="A47" s="119"/>
      <c r="B47" s="96"/>
      <c r="C47" s="96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7"/>
    </row>
    <row r="48" spans="1:119" ht="15.75" thickBot="1">
      <c r="A48" s="120" t="s">
        <v>66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00"/>
    </row>
  </sheetData>
  <mergeCells count="10">
    <mergeCell ref="A48:O48"/>
    <mergeCell ref="L46:N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372726</v>
      </c>
      <c r="E5" s="27">
        <f t="shared" si="0"/>
        <v>109942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482668</v>
      </c>
      <c r="O5" s="33">
        <f t="shared" ref="O5:O43" si="1">(N5/O$45)</f>
        <v>242.54673366834172</v>
      </c>
      <c r="P5" s="6"/>
    </row>
    <row r="6" spans="1:133">
      <c r="A6" s="12"/>
      <c r="B6" s="25">
        <v>311</v>
      </c>
      <c r="C6" s="20" t="s">
        <v>2</v>
      </c>
      <c r="D6" s="46">
        <v>16607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16607</v>
      </c>
      <c r="O6" s="47">
        <f t="shared" si="1"/>
        <v>8.3452261306532662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93180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93180</v>
      </c>
      <c r="O7" s="47">
        <f t="shared" si="1"/>
        <v>46.824120603015075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16762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16762</v>
      </c>
      <c r="O8" s="47">
        <f t="shared" si="1"/>
        <v>8.4231155778894475</v>
      </c>
      <c r="P8" s="9"/>
    </row>
    <row r="9" spans="1:133">
      <c r="A9" s="12"/>
      <c r="B9" s="25">
        <v>312.60000000000002</v>
      </c>
      <c r="C9" s="20" t="s">
        <v>12</v>
      </c>
      <c r="D9" s="46">
        <v>143291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143291</v>
      </c>
      <c r="O9" s="47">
        <f t="shared" si="1"/>
        <v>72.005527638190955</v>
      </c>
      <c r="P9" s="9"/>
    </row>
    <row r="10" spans="1:133">
      <c r="A10" s="12"/>
      <c r="B10" s="25">
        <v>314.10000000000002</v>
      </c>
      <c r="C10" s="20" t="s">
        <v>13</v>
      </c>
      <c r="D10" s="46">
        <v>117740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117740</v>
      </c>
      <c r="O10" s="47">
        <f t="shared" si="1"/>
        <v>59.165829145728644</v>
      </c>
      <c r="P10" s="9"/>
    </row>
    <row r="11" spans="1:133">
      <c r="A11" s="12"/>
      <c r="B11" s="25">
        <v>314.8</v>
      </c>
      <c r="C11" s="20" t="s">
        <v>14</v>
      </c>
      <c r="D11" s="46">
        <v>3356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3356</v>
      </c>
      <c r="O11" s="47">
        <f t="shared" si="1"/>
        <v>1.68643216080402</v>
      </c>
      <c r="P11" s="9"/>
    </row>
    <row r="12" spans="1:133">
      <c r="A12" s="12"/>
      <c r="B12" s="25">
        <v>315</v>
      </c>
      <c r="C12" s="20" t="s">
        <v>15</v>
      </c>
      <c r="D12" s="46">
        <v>91732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91732</v>
      </c>
      <c r="O12" s="47">
        <f t="shared" si="1"/>
        <v>46.096482412060304</v>
      </c>
      <c r="P12" s="9"/>
    </row>
    <row r="13" spans="1:133" ht="15.75">
      <c r="A13" s="29" t="s">
        <v>16</v>
      </c>
      <c r="B13" s="30"/>
      <c r="C13" s="31"/>
      <c r="D13" s="32">
        <f t="shared" ref="D13:M13" si="3">SUM(D14:D15)</f>
        <v>103782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103782</v>
      </c>
      <c r="O13" s="45">
        <f t="shared" si="1"/>
        <v>52.151758793969847</v>
      </c>
      <c r="P13" s="10"/>
    </row>
    <row r="14" spans="1:133">
      <c r="A14" s="12"/>
      <c r="B14" s="25">
        <v>323.10000000000002</v>
      </c>
      <c r="C14" s="20" t="s">
        <v>17</v>
      </c>
      <c r="D14" s="46">
        <v>98118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98118</v>
      </c>
      <c r="O14" s="47">
        <f t="shared" si="1"/>
        <v>49.305527638190952</v>
      </c>
      <c r="P14" s="9"/>
    </row>
    <row r="15" spans="1:133">
      <c r="A15" s="12"/>
      <c r="B15" s="25">
        <v>329</v>
      </c>
      <c r="C15" s="20" t="s">
        <v>18</v>
      </c>
      <c r="D15" s="46">
        <v>5664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5664</v>
      </c>
      <c r="O15" s="47">
        <f t="shared" si="1"/>
        <v>2.8462311557788946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SUM(D17:D26)</f>
        <v>207759</v>
      </c>
      <c r="E16" s="32">
        <f t="shared" si="4"/>
        <v>0</v>
      </c>
      <c r="F16" s="32">
        <f t="shared" si="4"/>
        <v>0</v>
      </c>
      <c r="G16" s="32">
        <f t="shared" si="4"/>
        <v>379672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587431</v>
      </c>
      <c r="O16" s="45">
        <f t="shared" si="1"/>
        <v>295.19145728643218</v>
      </c>
      <c r="P16" s="10"/>
    </row>
    <row r="17" spans="1:16">
      <c r="A17" s="12"/>
      <c r="B17" s="25">
        <v>331.35</v>
      </c>
      <c r="C17" s="20" t="s">
        <v>20</v>
      </c>
      <c r="D17" s="46">
        <v>0</v>
      </c>
      <c r="E17" s="46">
        <v>0</v>
      </c>
      <c r="F17" s="46">
        <v>0</v>
      </c>
      <c r="G17" s="46">
        <v>189646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5">SUM(D17:M17)</f>
        <v>189646</v>
      </c>
      <c r="O17" s="47">
        <f t="shared" si="1"/>
        <v>95.299497487437179</v>
      </c>
      <c r="P17" s="9"/>
    </row>
    <row r="18" spans="1:16">
      <c r="A18" s="12"/>
      <c r="B18" s="25">
        <v>334.7</v>
      </c>
      <c r="C18" s="20" t="s">
        <v>21</v>
      </c>
      <c r="D18" s="46">
        <v>0</v>
      </c>
      <c r="E18" s="46">
        <v>0</v>
      </c>
      <c r="F18" s="46">
        <v>0</v>
      </c>
      <c r="G18" s="46">
        <v>190026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190026</v>
      </c>
      <c r="O18" s="47">
        <f t="shared" si="1"/>
        <v>95.49045226130653</v>
      </c>
      <c r="P18" s="9"/>
    </row>
    <row r="19" spans="1:16">
      <c r="A19" s="12"/>
      <c r="B19" s="25">
        <v>334.9</v>
      </c>
      <c r="C19" s="20" t="s">
        <v>22</v>
      </c>
      <c r="D19" s="46">
        <v>1000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1000</v>
      </c>
      <c r="O19" s="47">
        <f t="shared" si="1"/>
        <v>0.50251256281407031</v>
      </c>
      <c r="P19" s="9"/>
    </row>
    <row r="20" spans="1:16">
      <c r="A20" s="12"/>
      <c r="B20" s="25">
        <v>335.12</v>
      </c>
      <c r="C20" s="20" t="s">
        <v>23</v>
      </c>
      <c r="D20" s="46">
        <v>102200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102200</v>
      </c>
      <c r="O20" s="47">
        <f t="shared" si="1"/>
        <v>51.356783919597987</v>
      </c>
      <c r="P20" s="9"/>
    </row>
    <row r="21" spans="1:16">
      <c r="A21" s="12"/>
      <c r="B21" s="25">
        <v>335.14</v>
      </c>
      <c r="C21" s="20" t="s">
        <v>24</v>
      </c>
      <c r="D21" s="46">
        <v>1513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1513</v>
      </c>
      <c r="O21" s="47">
        <f t="shared" si="1"/>
        <v>0.76030150753768844</v>
      </c>
      <c r="P21" s="9"/>
    </row>
    <row r="22" spans="1:16">
      <c r="A22" s="12"/>
      <c r="B22" s="25">
        <v>335.15</v>
      </c>
      <c r="C22" s="20" t="s">
        <v>25</v>
      </c>
      <c r="D22" s="46">
        <v>923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923</v>
      </c>
      <c r="O22" s="47">
        <f t="shared" si="1"/>
        <v>0.46381909547738692</v>
      </c>
      <c r="P22" s="9"/>
    </row>
    <row r="23" spans="1:16">
      <c r="A23" s="12"/>
      <c r="B23" s="25">
        <v>335.18</v>
      </c>
      <c r="C23" s="20" t="s">
        <v>26</v>
      </c>
      <c r="D23" s="46">
        <v>80026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80026</v>
      </c>
      <c r="O23" s="47">
        <f t="shared" si="1"/>
        <v>40.214070351758792</v>
      </c>
      <c r="P23" s="9"/>
    </row>
    <row r="24" spans="1:16">
      <c r="A24" s="12"/>
      <c r="B24" s="25">
        <v>335.49</v>
      </c>
      <c r="C24" s="20" t="s">
        <v>27</v>
      </c>
      <c r="D24" s="46">
        <v>518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518</v>
      </c>
      <c r="O24" s="47">
        <f t="shared" si="1"/>
        <v>0.26030150753768844</v>
      </c>
      <c r="P24" s="9"/>
    </row>
    <row r="25" spans="1:16">
      <c r="A25" s="12"/>
      <c r="B25" s="25">
        <v>337.2</v>
      </c>
      <c r="C25" s="20" t="s">
        <v>28</v>
      </c>
      <c r="D25" s="46">
        <v>13000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43" si="6">SUM(D25:M25)</f>
        <v>13000</v>
      </c>
      <c r="O25" s="47">
        <f t="shared" si="1"/>
        <v>6.5326633165829149</v>
      </c>
      <c r="P25" s="9"/>
    </row>
    <row r="26" spans="1:16">
      <c r="A26" s="12"/>
      <c r="B26" s="25">
        <v>337.7</v>
      </c>
      <c r="C26" s="20" t="s">
        <v>29</v>
      </c>
      <c r="D26" s="46">
        <v>8579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8579</v>
      </c>
      <c r="O26" s="47">
        <f t="shared" si="1"/>
        <v>4.3110552763819099</v>
      </c>
      <c r="P26" s="9"/>
    </row>
    <row r="27" spans="1:16" ht="15.75">
      <c r="A27" s="29" t="s">
        <v>34</v>
      </c>
      <c r="B27" s="30"/>
      <c r="C27" s="31"/>
      <c r="D27" s="32">
        <f t="shared" ref="D27:M27" si="7">SUM(D28:D32)</f>
        <v>30032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1138020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6"/>
        <v>1168052</v>
      </c>
      <c r="O27" s="45">
        <f t="shared" si="1"/>
        <v>586.96080402010045</v>
      </c>
      <c r="P27" s="10"/>
    </row>
    <row r="28" spans="1:16">
      <c r="A28" s="12"/>
      <c r="B28" s="25">
        <v>343.3</v>
      </c>
      <c r="C28" s="20" t="s">
        <v>37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248683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248683</v>
      </c>
      <c r="O28" s="47">
        <f t="shared" si="1"/>
        <v>124.96633165829145</v>
      </c>
      <c r="P28" s="9"/>
    </row>
    <row r="29" spans="1:16">
      <c r="A29" s="12"/>
      <c r="B29" s="25">
        <v>343.4</v>
      </c>
      <c r="C29" s="20" t="s">
        <v>38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185044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185044</v>
      </c>
      <c r="O29" s="47">
        <f t="shared" si="1"/>
        <v>92.986934673366832</v>
      </c>
      <c r="P29" s="9"/>
    </row>
    <row r="30" spans="1:16">
      <c r="A30" s="12"/>
      <c r="B30" s="25">
        <v>343.5</v>
      </c>
      <c r="C30" s="20" t="s">
        <v>39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704293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704293</v>
      </c>
      <c r="O30" s="47">
        <f t="shared" si="1"/>
        <v>353.91608040201004</v>
      </c>
      <c r="P30" s="9"/>
    </row>
    <row r="31" spans="1:16">
      <c r="A31" s="12"/>
      <c r="B31" s="25">
        <v>343.9</v>
      </c>
      <c r="C31" s="20" t="s">
        <v>40</v>
      </c>
      <c r="D31" s="46">
        <v>13573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13573</v>
      </c>
      <c r="O31" s="47">
        <f t="shared" si="1"/>
        <v>6.8206030150753767</v>
      </c>
      <c r="P31" s="9"/>
    </row>
    <row r="32" spans="1:16">
      <c r="A32" s="12"/>
      <c r="B32" s="25">
        <v>349</v>
      </c>
      <c r="C32" s="20" t="s">
        <v>0</v>
      </c>
      <c r="D32" s="46">
        <v>16459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16459</v>
      </c>
      <c r="O32" s="47">
        <f t="shared" si="1"/>
        <v>8.2708542713567841</v>
      </c>
      <c r="P32" s="9"/>
    </row>
    <row r="33" spans="1:119" ht="15.75">
      <c r="A33" s="29" t="s">
        <v>35</v>
      </c>
      <c r="B33" s="30"/>
      <c r="C33" s="31"/>
      <c r="D33" s="32">
        <f t="shared" ref="D33:M33" si="8">SUM(D34:D34)</f>
        <v>3019</v>
      </c>
      <c r="E33" s="32">
        <f t="shared" si="8"/>
        <v>0</v>
      </c>
      <c r="F33" s="32">
        <f t="shared" si="8"/>
        <v>0</v>
      </c>
      <c r="G33" s="32">
        <f t="shared" si="8"/>
        <v>0</v>
      </c>
      <c r="H33" s="32">
        <f t="shared" si="8"/>
        <v>0</v>
      </c>
      <c r="I33" s="32">
        <f t="shared" si="8"/>
        <v>0</v>
      </c>
      <c r="J33" s="32">
        <f t="shared" si="8"/>
        <v>0</v>
      </c>
      <c r="K33" s="32">
        <f t="shared" si="8"/>
        <v>0</v>
      </c>
      <c r="L33" s="32">
        <f t="shared" si="8"/>
        <v>0</v>
      </c>
      <c r="M33" s="32">
        <f t="shared" si="8"/>
        <v>0</v>
      </c>
      <c r="N33" s="32">
        <f t="shared" si="6"/>
        <v>3019</v>
      </c>
      <c r="O33" s="45">
        <f t="shared" si="1"/>
        <v>1.5170854271356784</v>
      </c>
      <c r="P33" s="10"/>
    </row>
    <row r="34" spans="1:119">
      <c r="A34" s="13"/>
      <c r="B34" s="39">
        <v>351.3</v>
      </c>
      <c r="C34" s="21" t="s">
        <v>43</v>
      </c>
      <c r="D34" s="46">
        <v>3019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3019</v>
      </c>
      <c r="O34" s="47">
        <f t="shared" si="1"/>
        <v>1.5170854271356784</v>
      </c>
      <c r="P34" s="9"/>
    </row>
    <row r="35" spans="1:119" ht="15.75">
      <c r="A35" s="29" t="s">
        <v>3</v>
      </c>
      <c r="B35" s="30"/>
      <c r="C35" s="31"/>
      <c r="D35" s="32">
        <f t="shared" ref="D35:M35" si="9">SUM(D36:D38)</f>
        <v>33784</v>
      </c>
      <c r="E35" s="32">
        <f t="shared" si="9"/>
        <v>117</v>
      </c>
      <c r="F35" s="32">
        <f t="shared" si="9"/>
        <v>0</v>
      </c>
      <c r="G35" s="32">
        <f t="shared" si="9"/>
        <v>187</v>
      </c>
      <c r="H35" s="32">
        <f t="shared" si="9"/>
        <v>0</v>
      </c>
      <c r="I35" s="32">
        <f t="shared" si="9"/>
        <v>24805</v>
      </c>
      <c r="J35" s="32">
        <f t="shared" si="9"/>
        <v>0</v>
      </c>
      <c r="K35" s="32">
        <f t="shared" si="9"/>
        <v>0</v>
      </c>
      <c r="L35" s="32">
        <f t="shared" si="9"/>
        <v>0</v>
      </c>
      <c r="M35" s="32">
        <f t="shared" si="9"/>
        <v>0</v>
      </c>
      <c r="N35" s="32">
        <f t="shared" si="6"/>
        <v>58893</v>
      </c>
      <c r="O35" s="45">
        <f t="shared" si="1"/>
        <v>29.594472361809046</v>
      </c>
      <c r="P35" s="10"/>
    </row>
    <row r="36" spans="1:119">
      <c r="A36" s="12"/>
      <c r="B36" s="25">
        <v>361.1</v>
      </c>
      <c r="C36" s="20" t="s">
        <v>44</v>
      </c>
      <c r="D36" s="46">
        <v>2107</v>
      </c>
      <c r="E36" s="46">
        <v>73</v>
      </c>
      <c r="F36" s="46">
        <v>0</v>
      </c>
      <c r="G36" s="46">
        <v>169</v>
      </c>
      <c r="H36" s="46">
        <v>0</v>
      </c>
      <c r="I36" s="46">
        <v>3065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5414</v>
      </c>
      <c r="O36" s="47">
        <f t="shared" si="1"/>
        <v>2.7206030150753771</v>
      </c>
      <c r="P36" s="9"/>
    </row>
    <row r="37" spans="1:119">
      <c r="A37" s="12"/>
      <c r="B37" s="25">
        <v>362</v>
      </c>
      <c r="C37" s="20" t="s">
        <v>45</v>
      </c>
      <c r="D37" s="46">
        <v>17736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17736</v>
      </c>
      <c r="O37" s="47">
        <f t="shared" si="1"/>
        <v>8.9125628140703519</v>
      </c>
      <c r="P37" s="9"/>
    </row>
    <row r="38" spans="1:119">
      <c r="A38" s="12"/>
      <c r="B38" s="25">
        <v>369.9</v>
      </c>
      <c r="C38" s="20" t="s">
        <v>46</v>
      </c>
      <c r="D38" s="46">
        <v>13941</v>
      </c>
      <c r="E38" s="46">
        <v>44</v>
      </c>
      <c r="F38" s="46">
        <v>0</v>
      </c>
      <c r="G38" s="46">
        <v>18</v>
      </c>
      <c r="H38" s="46">
        <v>0</v>
      </c>
      <c r="I38" s="46">
        <v>21740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35743</v>
      </c>
      <c r="O38" s="47">
        <f t="shared" si="1"/>
        <v>17.961306532663318</v>
      </c>
      <c r="P38" s="9"/>
    </row>
    <row r="39" spans="1:119" ht="15.75">
      <c r="A39" s="29" t="s">
        <v>36</v>
      </c>
      <c r="B39" s="30"/>
      <c r="C39" s="31"/>
      <c r="D39" s="32">
        <f t="shared" ref="D39:M39" si="10">SUM(D40:D42)</f>
        <v>0</v>
      </c>
      <c r="E39" s="32">
        <f t="shared" si="10"/>
        <v>0</v>
      </c>
      <c r="F39" s="32">
        <f t="shared" si="10"/>
        <v>0</v>
      </c>
      <c r="G39" s="32">
        <f t="shared" si="10"/>
        <v>0</v>
      </c>
      <c r="H39" s="32">
        <f t="shared" si="10"/>
        <v>0</v>
      </c>
      <c r="I39" s="32">
        <f t="shared" si="10"/>
        <v>518792</v>
      </c>
      <c r="J39" s="32">
        <f t="shared" si="10"/>
        <v>0</v>
      </c>
      <c r="K39" s="32">
        <f t="shared" si="10"/>
        <v>0</v>
      </c>
      <c r="L39" s="32">
        <f t="shared" si="10"/>
        <v>0</v>
      </c>
      <c r="M39" s="32">
        <f t="shared" si="10"/>
        <v>0</v>
      </c>
      <c r="N39" s="32">
        <f t="shared" si="6"/>
        <v>518792</v>
      </c>
      <c r="O39" s="45">
        <f t="shared" si="1"/>
        <v>260.69949748743721</v>
      </c>
      <c r="P39" s="9"/>
    </row>
    <row r="40" spans="1:119">
      <c r="A40" s="12"/>
      <c r="B40" s="25">
        <v>389.5</v>
      </c>
      <c r="C40" s="20" t="s">
        <v>47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371036</v>
      </c>
      <c r="J40" s="46">
        <v>0</v>
      </c>
      <c r="K40" s="46">
        <v>0</v>
      </c>
      <c r="L40" s="46">
        <v>0</v>
      </c>
      <c r="M40" s="46">
        <v>0</v>
      </c>
      <c r="N40" s="46">
        <f t="shared" si="6"/>
        <v>371036</v>
      </c>
      <c r="O40" s="47">
        <f t="shared" si="1"/>
        <v>186.4502512562814</v>
      </c>
      <c r="P40" s="9"/>
    </row>
    <row r="41" spans="1:119">
      <c r="A41" s="12"/>
      <c r="B41" s="25">
        <v>389.6</v>
      </c>
      <c r="C41" s="20" t="s">
        <v>48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133510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6"/>
        <v>133510</v>
      </c>
      <c r="O41" s="47">
        <f t="shared" si="1"/>
        <v>67.090452261306538</v>
      </c>
      <c r="P41" s="9"/>
    </row>
    <row r="42" spans="1:119" ht="15.75" thickBot="1">
      <c r="A42" s="12"/>
      <c r="B42" s="25">
        <v>389.7</v>
      </c>
      <c r="C42" s="20" t="s">
        <v>49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14246</v>
      </c>
      <c r="J42" s="46">
        <v>0</v>
      </c>
      <c r="K42" s="46">
        <v>0</v>
      </c>
      <c r="L42" s="46">
        <v>0</v>
      </c>
      <c r="M42" s="46">
        <v>0</v>
      </c>
      <c r="N42" s="46">
        <f t="shared" si="6"/>
        <v>14246</v>
      </c>
      <c r="O42" s="47">
        <f t="shared" si="1"/>
        <v>7.1587939698492464</v>
      </c>
      <c r="P42" s="9"/>
    </row>
    <row r="43" spans="1:119" ht="16.5" thickBot="1">
      <c r="A43" s="14" t="s">
        <v>41</v>
      </c>
      <c r="B43" s="23"/>
      <c r="C43" s="22"/>
      <c r="D43" s="15">
        <f t="shared" ref="D43:M43" si="11">SUM(D5,D13,D16,D27,D33,D35,D39)</f>
        <v>751102</v>
      </c>
      <c r="E43" s="15">
        <f t="shared" si="11"/>
        <v>110059</v>
      </c>
      <c r="F43" s="15">
        <f t="shared" si="11"/>
        <v>0</v>
      </c>
      <c r="G43" s="15">
        <f t="shared" si="11"/>
        <v>379859</v>
      </c>
      <c r="H43" s="15">
        <f t="shared" si="11"/>
        <v>0</v>
      </c>
      <c r="I43" s="15">
        <f t="shared" si="11"/>
        <v>1681617</v>
      </c>
      <c r="J43" s="15">
        <f t="shared" si="11"/>
        <v>0</v>
      </c>
      <c r="K43" s="15">
        <f t="shared" si="11"/>
        <v>0</v>
      </c>
      <c r="L43" s="15">
        <f t="shared" si="11"/>
        <v>0</v>
      </c>
      <c r="M43" s="15">
        <f t="shared" si="11"/>
        <v>0</v>
      </c>
      <c r="N43" s="15">
        <f t="shared" si="6"/>
        <v>2922637</v>
      </c>
      <c r="O43" s="38">
        <f t="shared" si="1"/>
        <v>1468.6618090452262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40"/>
      <c r="B45" s="41"/>
      <c r="C45" s="41"/>
      <c r="D45" s="42"/>
      <c r="E45" s="42"/>
      <c r="F45" s="42"/>
      <c r="G45" s="42"/>
      <c r="H45" s="42"/>
      <c r="I45" s="42"/>
      <c r="J45" s="42"/>
      <c r="K45" s="42"/>
      <c r="L45" s="118" t="s">
        <v>56</v>
      </c>
      <c r="M45" s="118"/>
      <c r="N45" s="118"/>
      <c r="O45" s="43">
        <v>1990</v>
      </c>
    </row>
    <row r="46" spans="1:119">
      <c r="A46" s="119"/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7"/>
    </row>
    <row r="47" spans="1:119" ht="15.75" thickBot="1">
      <c r="A47" s="120" t="s">
        <v>66</v>
      </c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100"/>
    </row>
  </sheetData>
  <mergeCells count="10">
    <mergeCell ref="A47:O47"/>
    <mergeCell ref="A46:O46"/>
    <mergeCell ref="L45:N45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5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57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50</v>
      </c>
      <c r="B3" s="108"/>
      <c r="C3" s="109"/>
      <c r="D3" s="128" t="s">
        <v>30</v>
      </c>
      <c r="E3" s="129"/>
      <c r="F3" s="129"/>
      <c r="G3" s="129"/>
      <c r="H3" s="130"/>
      <c r="I3" s="128" t="s">
        <v>31</v>
      </c>
      <c r="J3" s="130"/>
      <c r="K3" s="128" t="s">
        <v>33</v>
      </c>
      <c r="L3" s="130"/>
      <c r="M3" s="36"/>
      <c r="N3" s="37"/>
      <c r="O3" s="131" t="s">
        <v>55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51</v>
      </c>
      <c r="F4" s="34" t="s">
        <v>52</v>
      </c>
      <c r="G4" s="34" t="s">
        <v>53</v>
      </c>
      <c r="H4" s="34" t="s">
        <v>5</v>
      </c>
      <c r="I4" s="34" t="s">
        <v>6</v>
      </c>
      <c r="J4" s="35" t="s">
        <v>54</v>
      </c>
      <c r="K4" s="35" t="s">
        <v>7</v>
      </c>
      <c r="L4" s="35" t="s">
        <v>8</v>
      </c>
      <c r="M4" s="35" t="s">
        <v>9</v>
      </c>
      <c r="N4" s="35" t="s">
        <v>32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323947</v>
      </c>
      <c r="E5" s="27">
        <f t="shared" si="0"/>
        <v>114790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438737</v>
      </c>
      <c r="O5" s="33">
        <f t="shared" ref="O5:O48" si="1">(N5/O$50)</f>
        <v>220.9149043303122</v>
      </c>
      <c r="P5" s="6"/>
    </row>
    <row r="6" spans="1:133">
      <c r="A6" s="12"/>
      <c r="B6" s="25">
        <v>311</v>
      </c>
      <c r="C6" s="20" t="s">
        <v>2</v>
      </c>
      <c r="D6" s="46">
        <v>15217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15217</v>
      </c>
      <c r="O6" s="47">
        <f t="shared" si="1"/>
        <v>7.6621349446122862</v>
      </c>
      <c r="P6" s="9"/>
    </row>
    <row r="7" spans="1:133">
      <c r="A7" s="12"/>
      <c r="B7" s="25">
        <v>312.10000000000002</v>
      </c>
      <c r="C7" s="20" t="s">
        <v>10</v>
      </c>
      <c r="D7" s="46">
        <v>0</v>
      </c>
      <c r="E7" s="46">
        <v>96728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96728</v>
      </c>
      <c r="O7" s="47">
        <f t="shared" si="1"/>
        <v>48.704934541792547</v>
      </c>
      <c r="P7" s="9"/>
    </row>
    <row r="8" spans="1:133">
      <c r="A8" s="12"/>
      <c r="B8" s="25">
        <v>312.3</v>
      </c>
      <c r="C8" s="20" t="s">
        <v>11</v>
      </c>
      <c r="D8" s="46">
        <v>0</v>
      </c>
      <c r="E8" s="46">
        <v>18062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18062</v>
      </c>
      <c r="O8" s="47">
        <f t="shared" si="1"/>
        <v>9.0946626384692841</v>
      </c>
      <c r="P8" s="9"/>
    </row>
    <row r="9" spans="1:133">
      <c r="A9" s="12"/>
      <c r="B9" s="25">
        <v>312.60000000000002</v>
      </c>
      <c r="C9" s="20" t="s">
        <v>12</v>
      </c>
      <c r="D9" s="46">
        <v>154235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154235</v>
      </c>
      <c r="O9" s="47">
        <f t="shared" si="1"/>
        <v>77.661127895266873</v>
      </c>
      <c r="P9" s="9"/>
    </row>
    <row r="10" spans="1:133">
      <c r="A10" s="12"/>
      <c r="B10" s="25">
        <v>314.10000000000002</v>
      </c>
      <c r="C10" s="20" t="s">
        <v>13</v>
      </c>
      <c r="D10" s="46">
        <v>107233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107233</v>
      </c>
      <c r="O10" s="47">
        <f t="shared" si="1"/>
        <v>53.994461228600201</v>
      </c>
      <c r="P10" s="9"/>
    </row>
    <row r="11" spans="1:133">
      <c r="A11" s="12"/>
      <c r="B11" s="25">
        <v>314.8</v>
      </c>
      <c r="C11" s="20" t="s">
        <v>14</v>
      </c>
      <c r="D11" s="46">
        <v>3161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3161</v>
      </c>
      <c r="O11" s="47">
        <f t="shared" si="1"/>
        <v>1.5916414904330312</v>
      </c>
      <c r="P11" s="9"/>
    </row>
    <row r="12" spans="1:133">
      <c r="A12" s="12"/>
      <c r="B12" s="25">
        <v>315</v>
      </c>
      <c r="C12" s="20" t="s">
        <v>15</v>
      </c>
      <c r="D12" s="46">
        <v>44101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44101</v>
      </c>
      <c r="O12" s="47">
        <f t="shared" si="1"/>
        <v>22.205941591137965</v>
      </c>
      <c r="P12" s="9"/>
    </row>
    <row r="13" spans="1:133" ht="15.75">
      <c r="A13" s="29" t="s">
        <v>85</v>
      </c>
      <c r="B13" s="30"/>
      <c r="C13" s="31"/>
      <c r="D13" s="32">
        <f t="shared" ref="D13:M13" si="3">SUM(D14:D15)</f>
        <v>100673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>SUM(D13:M13)</f>
        <v>100673</v>
      </c>
      <c r="O13" s="45">
        <f t="shared" si="1"/>
        <v>50.691339375629404</v>
      </c>
      <c r="P13" s="10"/>
    </row>
    <row r="14" spans="1:133">
      <c r="A14" s="12"/>
      <c r="B14" s="25">
        <v>323.10000000000002</v>
      </c>
      <c r="C14" s="20" t="s">
        <v>17</v>
      </c>
      <c r="D14" s="46">
        <v>93408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>SUM(D14:M14)</f>
        <v>93408</v>
      </c>
      <c r="O14" s="47">
        <f t="shared" si="1"/>
        <v>47.033232628398792</v>
      </c>
      <c r="P14" s="9"/>
    </row>
    <row r="15" spans="1:133">
      <c r="A15" s="12"/>
      <c r="B15" s="25">
        <v>329</v>
      </c>
      <c r="C15" s="20" t="s">
        <v>86</v>
      </c>
      <c r="D15" s="46">
        <v>7265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>SUM(D15:M15)</f>
        <v>7265</v>
      </c>
      <c r="O15" s="47">
        <f t="shared" si="1"/>
        <v>3.6581067472306144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SUM(D17:D28)</f>
        <v>238403</v>
      </c>
      <c r="E16" s="32">
        <f t="shared" si="4"/>
        <v>10174</v>
      </c>
      <c r="F16" s="32">
        <f t="shared" si="4"/>
        <v>0</v>
      </c>
      <c r="G16" s="32">
        <f t="shared" si="4"/>
        <v>406159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>SUM(D16:M16)</f>
        <v>654736</v>
      </c>
      <c r="O16" s="45">
        <f t="shared" si="1"/>
        <v>329.67573011077542</v>
      </c>
      <c r="P16" s="10"/>
    </row>
    <row r="17" spans="1:16">
      <c r="A17" s="12"/>
      <c r="B17" s="25">
        <v>331.31</v>
      </c>
      <c r="C17" s="20" t="s">
        <v>87</v>
      </c>
      <c r="D17" s="46">
        <v>0</v>
      </c>
      <c r="E17" s="46">
        <v>0</v>
      </c>
      <c r="F17" s="46">
        <v>0</v>
      </c>
      <c r="G17" s="46">
        <v>164986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6" si="5">SUM(D17:M17)</f>
        <v>164986</v>
      </c>
      <c r="O17" s="47">
        <f t="shared" si="1"/>
        <v>83.074521651560929</v>
      </c>
      <c r="P17" s="9"/>
    </row>
    <row r="18" spans="1:16">
      <c r="A18" s="12"/>
      <c r="B18" s="25">
        <v>331.35</v>
      </c>
      <c r="C18" s="20" t="s">
        <v>20</v>
      </c>
      <c r="D18" s="46">
        <v>0</v>
      </c>
      <c r="E18" s="46">
        <v>0</v>
      </c>
      <c r="F18" s="46">
        <v>0</v>
      </c>
      <c r="G18" s="46">
        <v>145150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145150</v>
      </c>
      <c r="O18" s="47">
        <f t="shared" si="1"/>
        <v>73.086606243705944</v>
      </c>
      <c r="P18" s="9"/>
    </row>
    <row r="19" spans="1:16">
      <c r="A19" s="12"/>
      <c r="B19" s="25">
        <v>334.31</v>
      </c>
      <c r="C19" s="20" t="s">
        <v>88</v>
      </c>
      <c r="D19" s="46">
        <v>0</v>
      </c>
      <c r="E19" s="46">
        <v>0</v>
      </c>
      <c r="F19" s="46">
        <v>0</v>
      </c>
      <c r="G19" s="46">
        <v>56669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56669</v>
      </c>
      <c r="O19" s="47">
        <f t="shared" si="1"/>
        <v>28.53423967774421</v>
      </c>
      <c r="P19" s="9"/>
    </row>
    <row r="20" spans="1:16">
      <c r="A20" s="12"/>
      <c r="B20" s="25">
        <v>334.35</v>
      </c>
      <c r="C20" s="20" t="s">
        <v>59</v>
      </c>
      <c r="D20" s="46">
        <v>0</v>
      </c>
      <c r="E20" s="46">
        <v>0</v>
      </c>
      <c r="F20" s="46">
        <v>0</v>
      </c>
      <c r="G20" s="46">
        <v>39354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39354</v>
      </c>
      <c r="O20" s="47">
        <f t="shared" si="1"/>
        <v>19.815709969788518</v>
      </c>
      <c r="P20" s="9"/>
    </row>
    <row r="21" spans="1:16">
      <c r="A21" s="12"/>
      <c r="B21" s="25">
        <v>334.7</v>
      </c>
      <c r="C21" s="20" t="s">
        <v>21</v>
      </c>
      <c r="D21" s="46">
        <v>0</v>
      </c>
      <c r="E21" s="46">
        <v>10174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10174</v>
      </c>
      <c r="O21" s="47">
        <f t="shared" si="1"/>
        <v>5.1228600201409868</v>
      </c>
      <c r="P21" s="9"/>
    </row>
    <row r="22" spans="1:16">
      <c r="A22" s="12"/>
      <c r="B22" s="25">
        <v>335.12</v>
      </c>
      <c r="C22" s="20" t="s">
        <v>23</v>
      </c>
      <c r="D22" s="46">
        <v>115848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115848</v>
      </c>
      <c r="O22" s="47">
        <f t="shared" si="1"/>
        <v>58.332326283987918</v>
      </c>
      <c r="P22" s="9"/>
    </row>
    <row r="23" spans="1:16">
      <c r="A23" s="12"/>
      <c r="B23" s="25">
        <v>335.14</v>
      </c>
      <c r="C23" s="20" t="s">
        <v>24</v>
      </c>
      <c r="D23" s="46">
        <v>1734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1734</v>
      </c>
      <c r="O23" s="47">
        <f t="shared" si="1"/>
        <v>0.87311178247734134</v>
      </c>
      <c r="P23" s="9"/>
    </row>
    <row r="24" spans="1:16">
      <c r="A24" s="12"/>
      <c r="B24" s="25">
        <v>335.15</v>
      </c>
      <c r="C24" s="20" t="s">
        <v>25</v>
      </c>
      <c r="D24" s="46">
        <v>941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941</v>
      </c>
      <c r="O24" s="47">
        <f t="shared" si="1"/>
        <v>0.47381671701913392</v>
      </c>
      <c r="P24" s="9"/>
    </row>
    <row r="25" spans="1:16">
      <c r="A25" s="12"/>
      <c r="B25" s="25">
        <v>335.18</v>
      </c>
      <c r="C25" s="20" t="s">
        <v>26</v>
      </c>
      <c r="D25" s="46">
        <v>92003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92003</v>
      </c>
      <c r="O25" s="47">
        <f t="shared" si="1"/>
        <v>46.325780463242701</v>
      </c>
      <c r="P25" s="9"/>
    </row>
    <row r="26" spans="1:16">
      <c r="A26" s="12"/>
      <c r="B26" s="25">
        <v>335.49</v>
      </c>
      <c r="C26" s="20" t="s">
        <v>27</v>
      </c>
      <c r="D26" s="46">
        <v>707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707</v>
      </c>
      <c r="O26" s="47">
        <f t="shared" si="1"/>
        <v>0.35599194360523667</v>
      </c>
      <c r="P26" s="9"/>
    </row>
    <row r="27" spans="1:16">
      <c r="A27" s="12"/>
      <c r="B27" s="25">
        <v>337.2</v>
      </c>
      <c r="C27" s="20" t="s">
        <v>28</v>
      </c>
      <c r="D27" s="46">
        <v>13000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13000</v>
      </c>
      <c r="O27" s="47">
        <f t="shared" si="1"/>
        <v>6.545820745216516</v>
      </c>
      <c r="P27" s="9"/>
    </row>
    <row r="28" spans="1:16">
      <c r="A28" s="12"/>
      <c r="B28" s="25">
        <v>337.7</v>
      </c>
      <c r="C28" s="20" t="s">
        <v>29</v>
      </c>
      <c r="D28" s="46">
        <v>14170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14170</v>
      </c>
      <c r="O28" s="47">
        <f t="shared" si="1"/>
        <v>7.1349446122860023</v>
      </c>
      <c r="P28" s="9"/>
    </row>
    <row r="29" spans="1:16" ht="15.75">
      <c r="A29" s="29" t="s">
        <v>34</v>
      </c>
      <c r="B29" s="30"/>
      <c r="C29" s="31"/>
      <c r="D29" s="32">
        <f t="shared" ref="D29:M29" si="6">SUM(D30:D37)</f>
        <v>35877</v>
      </c>
      <c r="E29" s="32">
        <f t="shared" si="6"/>
        <v>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963978</v>
      </c>
      <c r="J29" s="32">
        <f t="shared" si="6"/>
        <v>0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>SUM(D29:M29)</f>
        <v>999855</v>
      </c>
      <c r="O29" s="45">
        <f t="shared" si="1"/>
        <v>503.45166163141994</v>
      </c>
      <c r="P29" s="10"/>
    </row>
    <row r="30" spans="1:16">
      <c r="A30" s="12"/>
      <c r="B30" s="25">
        <v>342.2</v>
      </c>
      <c r="C30" s="20" t="s">
        <v>60</v>
      </c>
      <c r="D30" s="46">
        <v>11461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9" si="7">SUM(D30:M30)</f>
        <v>11461</v>
      </c>
      <c r="O30" s="47">
        <f t="shared" si="1"/>
        <v>5.7708962739174217</v>
      </c>
      <c r="P30" s="9"/>
    </row>
    <row r="31" spans="1:16">
      <c r="A31" s="12"/>
      <c r="B31" s="25">
        <v>343.3</v>
      </c>
      <c r="C31" s="20" t="s">
        <v>37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177771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177771</v>
      </c>
      <c r="O31" s="47">
        <f t="shared" si="1"/>
        <v>89.512084592145015</v>
      </c>
      <c r="P31" s="9"/>
    </row>
    <row r="32" spans="1:16">
      <c r="A32" s="12"/>
      <c r="B32" s="25">
        <v>343.4</v>
      </c>
      <c r="C32" s="20" t="s">
        <v>38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187922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187922</v>
      </c>
      <c r="O32" s="47">
        <f t="shared" si="1"/>
        <v>94.623363544813699</v>
      </c>
      <c r="P32" s="9"/>
    </row>
    <row r="33" spans="1:119">
      <c r="A33" s="12"/>
      <c r="B33" s="25">
        <v>343.5</v>
      </c>
      <c r="C33" s="20" t="s">
        <v>39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598285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598285</v>
      </c>
      <c r="O33" s="47">
        <f t="shared" si="1"/>
        <v>301.25125881168179</v>
      </c>
      <c r="P33" s="9"/>
    </row>
    <row r="34" spans="1:119">
      <c r="A34" s="12"/>
      <c r="B34" s="25">
        <v>343.9</v>
      </c>
      <c r="C34" s="20" t="s">
        <v>40</v>
      </c>
      <c r="D34" s="46">
        <v>16099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16099</v>
      </c>
      <c r="O34" s="47">
        <f t="shared" si="1"/>
        <v>8.1062437059415906</v>
      </c>
      <c r="P34" s="9"/>
    </row>
    <row r="35" spans="1:119">
      <c r="A35" s="12"/>
      <c r="B35" s="25">
        <v>346.4</v>
      </c>
      <c r="C35" s="20" t="s">
        <v>61</v>
      </c>
      <c r="D35" s="46">
        <v>4000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4000</v>
      </c>
      <c r="O35" s="47">
        <f t="shared" si="1"/>
        <v>2.0140986908358509</v>
      </c>
      <c r="P35" s="9"/>
    </row>
    <row r="36" spans="1:119">
      <c r="A36" s="12"/>
      <c r="B36" s="25">
        <v>347.2</v>
      </c>
      <c r="C36" s="20" t="s">
        <v>62</v>
      </c>
      <c r="D36" s="46">
        <v>4132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4132</v>
      </c>
      <c r="O36" s="47">
        <f t="shared" si="1"/>
        <v>2.0805639476334341</v>
      </c>
      <c r="P36" s="9"/>
    </row>
    <row r="37" spans="1:119">
      <c r="A37" s="12"/>
      <c r="B37" s="25">
        <v>349</v>
      </c>
      <c r="C37" s="20" t="s">
        <v>0</v>
      </c>
      <c r="D37" s="46">
        <v>185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185</v>
      </c>
      <c r="O37" s="47">
        <f t="shared" si="1"/>
        <v>9.3152064451158104E-2</v>
      </c>
      <c r="P37" s="9"/>
    </row>
    <row r="38" spans="1:119" ht="15.75">
      <c r="A38" s="29" t="s">
        <v>35</v>
      </c>
      <c r="B38" s="30"/>
      <c r="C38" s="31"/>
      <c r="D38" s="32">
        <f t="shared" ref="D38:M38" si="8">SUM(D39:D39)</f>
        <v>3986</v>
      </c>
      <c r="E38" s="32">
        <f t="shared" si="8"/>
        <v>0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0</v>
      </c>
      <c r="J38" s="32">
        <f t="shared" si="8"/>
        <v>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 t="shared" si="7"/>
        <v>3986</v>
      </c>
      <c r="O38" s="45">
        <f t="shared" si="1"/>
        <v>2.0070493454179257</v>
      </c>
      <c r="P38" s="10"/>
    </row>
    <row r="39" spans="1:119">
      <c r="A39" s="13"/>
      <c r="B39" s="39">
        <v>351.3</v>
      </c>
      <c r="C39" s="21" t="s">
        <v>43</v>
      </c>
      <c r="D39" s="46">
        <v>3986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3986</v>
      </c>
      <c r="O39" s="47">
        <f t="shared" si="1"/>
        <v>2.0070493454179257</v>
      </c>
      <c r="P39" s="9"/>
    </row>
    <row r="40" spans="1:119" ht="15.75">
      <c r="A40" s="29" t="s">
        <v>3</v>
      </c>
      <c r="B40" s="30"/>
      <c r="C40" s="31"/>
      <c r="D40" s="32">
        <f t="shared" ref="D40:M40" si="9">SUM(D41:D43)</f>
        <v>32142</v>
      </c>
      <c r="E40" s="32">
        <f t="shared" si="9"/>
        <v>654</v>
      </c>
      <c r="F40" s="32">
        <f t="shared" si="9"/>
        <v>0</v>
      </c>
      <c r="G40" s="32">
        <f t="shared" si="9"/>
        <v>3</v>
      </c>
      <c r="H40" s="32">
        <f t="shared" si="9"/>
        <v>0</v>
      </c>
      <c r="I40" s="32">
        <f t="shared" si="9"/>
        <v>25560</v>
      </c>
      <c r="J40" s="32">
        <f t="shared" si="9"/>
        <v>0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 t="shared" ref="N40:N48" si="10">SUM(D40:M40)</f>
        <v>58359</v>
      </c>
      <c r="O40" s="45">
        <f t="shared" si="1"/>
        <v>29.385196374622357</v>
      </c>
      <c r="P40" s="10"/>
    </row>
    <row r="41" spans="1:119">
      <c r="A41" s="12"/>
      <c r="B41" s="25">
        <v>361.1</v>
      </c>
      <c r="C41" s="20" t="s">
        <v>44</v>
      </c>
      <c r="D41" s="46">
        <v>1264</v>
      </c>
      <c r="E41" s="46">
        <v>654</v>
      </c>
      <c r="F41" s="46">
        <v>0</v>
      </c>
      <c r="G41" s="46">
        <v>3</v>
      </c>
      <c r="H41" s="46">
        <v>0</v>
      </c>
      <c r="I41" s="46">
        <v>3339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5260</v>
      </c>
      <c r="O41" s="47">
        <f t="shared" si="1"/>
        <v>2.6485397784491438</v>
      </c>
      <c r="P41" s="9"/>
    </row>
    <row r="42" spans="1:119">
      <c r="A42" s="12"/>
      <c r="B42" s="25">
        <v>362</v>
      </c>
      <c r="C42" s="20" t="s">
        <v>45</v>
      </c>
      <c r="D42" s="46">
        <v>17738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17738</v>
      </c>
      <c r="O42" s="47">
        <f t="shared" si="1"/>
        <v>8.9315206445115809</v>
      </c>
      <c r="P42" s="9"/>
    </row>
    <row r="43" spans="1:119">
      <c r="A43" s="12"/>
      <c r="B43" s="25">
        <v>369.9</v>
      </c>
      <c r="C43" s="20" t="s">
        <v>46</v>
      </c>
      <c r="D43" s="46">
        <v>13140</v>
      </c>
      <c r="E43" s="46">
        <v>0</v>
      </c>
      <c r="F43" s="46">
        <v>0</v>
      </c>
      <c r="G43" s="46">
        <v>0</v>
      </c>
      <c r="H43" s="46">
        <v>0</v>
      </c>
      <c r="I43" s="46">
        <v>22221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35361</v>
      </c>
      <c r="O43" s="47">
        <f t="shared" si="1"/>
        <v>17.805135951661633</v>
      </c>
      <c r="P43" s="9"/>
    </row>
    <row r="44" spans="1:119" ht="15.75">
      <c r="A44" s="29" t="s">
        <v>36</v>
      </c>
      <c r="B44" s="30"/>
      <c r="C44" s="31"/>
      <c r="D44" s="32">
        <f t="shared" ref="D44:M44" si="11">SUM(D45:D47)</f>
        <v>0</v>
      </c>
      <c r="E44" s="32">
        <f t="shared" si="11"/>
        <v>0</v>
      </c>
      <c r="F44" s="32">
        <f t="shared" si="11"/>
        <v>0</v>
      </c>
      <c r="G44" s="32">
        <f t="shared" si="11"/>
        <v>300</v>
      </c>
      <c r="H44" s="32">
        <f t="shared" si="11"/>
        <v>0</v>
      </c>
      <c r="I44" s="32">
        <f t="shared" si="11"/>
        <v>1364097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10"/>
        <v>1364397</v>
      </c>
      <c r="O44" s="45">
        <f t="shared" si="1"/>
        <v>687.00755287009065</v>
      </c>
      <c r="P44" s="9"/>
    </row>
    <row r="45" spans="1:119">
      <c r="A45" s="12"/>
      <c r="B45" s="25">
        <v>381</v>
      </c>
      <c r="C45" s="20" t="s">
        <v>63</v>
      </c>
      <c r="D45" s="46">
        <v>0</v>
      </c>
      <c r="E45" s="46">
        <v>0</v>
      </c>
      <c r="F45" s="46">
        <v>0</v>
      </c>
      <c r="G45" s="46">
        <v>300</v>
      </c>
      <c r="H45" s="46">
        <v>0</v>
      </c>
      <c r="I45" s="46">
        <v>51741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52041</v>
      </c>
      <c r="O45" s="47">
        <f t="shared" si="1"/>
        <v>26.203927492447129</v>
      </c>
      <c r="P45" s="9"/>
    </row>
    <row r="46" spans="1:119">
      <c r="A46" s="12"/>
      <c r="B46" s="25">
        <v>389.5</v>
      </c>
      <c r="C46" s="20" t="s">
        <v>47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438890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438890</v>
      </c>
      <c r="O46" s="47">
        <f t="shared" si="1"/>
        <v>220.99194360523666</v>
      </c>
      <c r="P46" s="9"/>
    </row>
    <row r="47" spans="1:119" ht="15.75" thickBot="1">
      <c r="A47" s="12"/>
      <c r="B47" s="25">
        <v>389.6</v>
      </c>
      <c r="C47" s="20" t="s">
        <v>48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873466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873466</v>
      </c>
      <c r="O47" s="47">
        <f t="shared" si="1"/>
        <v>439.81168177240687</v>
      </c>
      <c r="P47" s="9"/>
    </row>
    <row r="48" spans="1:119" ht="16.5" thickBot="1">
      <c r="A48" s="14" t="s">
        <v>41</v>
      </c>
      <c r="B48" s="23"/>
      <c r="C48" s="22"/>
      <c r="D48" s="15">
        <f t="shared" ref="D48:M48" si="12">SUM(D5,D13,D16,D29,D38,D40,D44)</f>
        <v>735028</v>
      </c>
      <c r="E48" s="15">
        <f t="shared" si="12"/>
        <v>125618</v>
      </c>
      <c r="F48" s="15">
        <f t="shared" si="12"/>
        <v>0</v>
      </c>
      <c r="G48" s="15">
        <f t="shared" si="12"/>
        <v>406462</v>
      </c>
      <c r="H48" s="15">
        <f t="shared" si="12"/>
        <v>0</v>
      </c>
      <c r="I48" s="15">
        <f t="shared" si="12"/>
        <v>2353635</v>
      </c>
      <c r="J48" s="15">
        <f t="shared" si="12"/>
        <v>0</v>
      </c>
      <c r="K48" s="15">
        <f t="shared" si="12"/>
        <v>0</v>
      </c>
      <c r="L48" s="15">
        <f t="shared" si="12"/>
        <v>0</v>
      </c>
      <c r="M48" s="15">
        <f t="shared" si="12"/>
        <v>0</v>
      </c>
      <c r="N48" s="15">
        <f t="shared" si="10"/>
        <v>3620743</v>
      </c>
      <c r="O48" s="38">
        <f t="shared" si="1"/>
        <v>1823.133434038268</v>
      </c>
      <c r="P48" s="6"/>
      <c r="Q48" s="2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</row>
    <row r="49" spans="1:15">
      <c r="A49" s="16"/>
      <c r="B49" s="18"/>
      <c r="C49" s="18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9"/>
    </row>
    <row r="50" spans="1:15">
      <c r="A50" s="40"/>
      <c r="B50" s="41"/>
      <c r="C50" s="41"/>
      <c r="D50" s="42"/>
      <c r="E50" s="42"/>
      <c r="F50" s="42"/>
      <c r="G50" s="42"/>
      <c r="H50" s="42"/>
      <c r="I50" s="42"/>
      <c r="J50" s="42"/>
      <c r="K50" s="42"/>
      <c r="L50" s="118" t="s">
        <v>89</v>
      </c>
      <c r="M50" s="118"/>
      <c r="N50" s="118"/>
      <c r="O50" s="43">
        <v>1986</v>
      </c>
    </row>
    <row r="51" spans="1:15">
      <c r="A51" s="119"/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7"/>
    </row>
    <row r="52" spans="1:15" ht="15.75" customHeight="1" thickBot="1">
      <c r="A52" s="120" t="s">
        <v>66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100"/>
    </row>
  </sheetData>
  <mergeCells count="10">
    <mergeCell ref="L50:N50"/>
    <mergeCell ref="A51:O51"/>
    <mergeCell ref="A52:O5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2025-07-18T22:14:57Z</cp:lastPrinted>
  <dcterms:created xsi:type="dcterms:W3CDTF">2000-08-31T21:26:31Z</dcterms:created>
  <dcterms:modified xsi:type="dcterms:W3CDTF">2025-07-18T22:15:04Z</dcterms:modified>
</cp:coreProperties>
</file>