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6" documentId="11_9AEA7523F8ABE7B6F370A3D12B71019B7499AAE6" xr6:coauthVersionLast="47" xr6:coauthVersionMax="47" xr10:uidLastSave="{2E10D9B9-FDCE-4F6F-A594-24461C783AE1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8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'2007'!$A$1:$O$22</definedName>
    <definedName name="_xlnm.Print_Area" localSheetId="15">'2008'!$A$1:$O$23</definedName>
    <definedName name="_xlnm.Print_Area" localSheetId="14">'2009'!$A$1:$O$22</definedName>
    <definedName name="_xlnm.Print_Area" localSheetId="13">'2010'!$A$1:$O$22</definedName>
    <definedName name="_xlnm.Print_Area" localSheetId="12">'2011'!$A$1:$O$22</definedName>
    <definedName name="_xlnm.Print_Area" localSheetId="11">'2012'!$A$1:$O$21</definedName>
    <definedName name="_xlnm.Print_Area" localSheetId="10">'2013'!$A$1:$O$20</definedName>
    <definedName name="_xlnm.Print_Area" localSheetId="9">'2014'!$A$1:$O$20</definedName>
    <definedName name="_xlnm.Print_Area" localSheetId="8">'2015'!$A$1:$O$79</definedName>
    <definedName name="_xlnm.Print_Area" localSheetId="7">'2016'!$A$1:$O$22</definedName>
    <definedName name="_xlnm.Print_Area" localSheetId="6">'2017'!$A$1:$O$21</definedName>
    <definedName name="_xlnm.Print_Area" localSheetId="5">'2018'!$A$1:$O$21</definedName>
    <definedName name="_xlnm.Print_Area" localSheetId="4">'2019'!$A$1:$O$21</definedName>
    <definedName name="_xlnm.Print_Area" localSheetId="3">'2020'!$A$1:$O$21</definedName>
    <definedName name="_xlnm.Print_Area" localSheetId="2">'2021'!$A$1:$P$21</definedName>
    <definedName name="_xlnm.Print_Area" localSheetId="1">'2022'!$A$1:$P$21</definedName>
    <definedName name="_xlnm.Print_Area" localSheetId="0">'2023'!$A$1:$P$19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50" l="1"/>
  <c r="F15" i="50"/>
  <c r="G15" i="50"/>
  <c r="H15" i="50"/>
  <c r="I15" i="50"/>
  <c r="J15" i="50"/>
  <c r="K15" i="50"/>
  <c r="L15" i="50"/>
  <c r="M15" i="50"/>
  <c r="N15" i="50"/>
  <c r="D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N7" i="50"/>
  <c r="M7" i="50"/>
  <c r="L7" i="50"/>
  <c r="K7" i="50"/>
  <c r="J7" i="50"/>
  <c r="I7" i="50"/>
  <c r="H7" i="50"/>
  <c r="G7" i="50"/>
  <c r="F7" i="50"/>
  <c r="E7" i="50"/>
  <c r="D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O15" i="49" s="1"/>
  <c r="P15" i="49" s="1"/>
  <c r="D15" i="49"/>
  <c r="O14" i="49"/>
  <c r="P14" i="49" s="1"/>
  <c r="N13" i="49"/>
  <c r="M13" i="49"/>
  <c r="L13" i="49"/>
  <c r="K13" i="49"/>
  <c r="J13" i="49"/>
  <c r="I13" i="49"/>
  <c r="O13" i="49" s="1"/>
  <c r="P13" i="49" s="1"/>
  <c r="H13" i="49"/>
  <c r="G13" i="49"/>
  <c r="F13" i="49"/>
  <c r="E13" i="49"/>
  <c r="D13" i="49"/>
  <c r="O12" i="49"/>
  <c r="P12" i="49"/>
  <c r="N11" i="49"/>
  <c r="M11" i="49"/>
  <c r="L11" i="49"/>
  <c r="K11" i="49"/>
  <c r="J11" i="49"/>
  <c r="I11" i="49"/>
  <c r="H11" i="49"/>
  <c r="G11" i="49"/>
  <c r="F11" i="49"/>
  <c r="E11" i="49"/>
  <c r="D11" i="49"/>
  <c r="O11" i="49" s="1"/>
  <c r="P11" i="49" s="1"/>
  <c r="O10" i="49"/>
  <c r="P10" i="49"/>
  <c r="N9" i="49"/>
  <c r="M9" i="49"/>
  <c r="L9" i="49"/>
  <c r="K9" i="49"/>
  <c r="J9" i="49"/>
  <c r="I9" i="49"/>
  <c r="H9" i="49"/>
  <c r="G9" i="49"/>
  <c r="F9" i="49"/>
  <c r="E9" i="49"/>
  <c r="D9" i="49"/>
  <c r="O9" i="49" s="1"/>
  <c r="P9" i="49" s="1"/>
  <c r="O8" i="49"/>
  <c r="P8" i="49"/>
  <c r="O7" i="49"/>
  <c r="P7" i="49"/>
  <c r="O6" i="49"/>
  <c r="P6" i="49"/>
  <c r="N5" i="49"/>
  <c r="N17" i="49" s="1"/>
  <c r="M5" i="49"/>
  <c r="M17" i="49" s="1"/>
  <c r="L5" i="49"/>
  <c r="L17" i="49" s="1"/>
  <c r="K5" i="49"/>
  <c r="K17" i="49" s="1"/>
  <c r="J5" i="49"/>
  <c r="J17" i="49" s="1"/>
  <c r="I5" i="49"/>
  <c r="I17" i="49" s="1"/>
  <c r="H5" i="49"/>
  <c r="H17" i="49" s="1"/>
  <c r="G5" i="49"/>
  <c r="G17" i="49" s="1"/>
  <c r="F5" i="49"/>
  <c r="F17" i="49" s="1"/>
  <c r="E5" i="49"/>
  <c r="E17" i="49" s="1"/>
  <c r="D5" i="49"/>
  <c r="D17" i="49" s="1"/>
  <c r="O74" i="48"/>
  <c r="N74" i="48"/>
  <c r="O73" i="48"/>
  <c r="N73" i="48"/>
  <c r="O72" i="48"/>
  <c r="N72" i="48"/>
  <c r="O71" i="48"/>
  <c r="N71" i="48"/>
  <c r="N70" i="48"/>
  <c r="O70" i="48" s="1"/>
  <c r="N69" i="48"/>
  <c r="O69" i="48" s="1"/>
  <c r="O68" i="48"/>
  <c r="N68" i="48"/>
  <c r="N67" i="48"/>
  <c r="O67" i="48" s="1"/>
  <c r="O66" i="48"/>
  <c r="N66" i="48"/>
  <c r="O65" i="48"/>
  <c r="N65" i="48"/>
  <c r="O64" i="48"/>
  <c r="N64" i="48"/>
  <c r="M63" i="48"/>
  <c r="L63" i="48"/>
  <c r="K63" i="48"/>
  <c r="J63" i="48"/>
  <c r="I63" i="48"/>
  <c r="H63" i="48"/>
  <c r="G63" i="48"/>
  <c r="F63" i="48"/>
  <c r="E63" i="48"/>
  <c r="N63" i="48"/>
  <c r="O63" i="48" s="1"/>
  <c r="D63" i="48"/>
  <c r="N62" i="48"/>
  <c r="O62" i="48" s="1"/>
  <c r="O61" i="48"/>
  <c r="N61" i="48"/>
  <c r="O60" i="48"/>
  <c r="N60" i="48"/>
  <c r="O59" i="48"/>
  <c r="N59" i="48"/>
  <c r="O58" i="48"/>
  <c r="N58" i="48"/>
  <c r="O57" i="48"/>
  <c r="N57" i="48"/>
  <c r="O56" i="48"/>
  <c r="N56" i="48"/>
  <c r="M55" i="48"/>
  <c r="L55" i="48"/>
  <c r="N55" i="48" s="1"/>
  <c r="O55" i="48" s="1"/>
  <c r="K55" i="48"/>
  <c r="J55" i="48"/>
  <c r="I55" i="48"/>
  <c r="H55" i="48"/>
  <c r="G55" i="48"/>
  <c r="F55" i="48"/>
  <c r="E55" i="48"/>
  <c r="D55" i="48"/>
  <c r="O54" i="48"/>
  <c r="N54" i="48"/>
  <c r="O53" i="48"/>
  <c r="N53" i="48"/>
  <c r="O52" i="48"/>
  <c r="N52" i="48"/>
  <c r="O51" i="48"/>
  <c r="N51" i="48"/>
  <c r="N50" i="48"/>
  <c r="O50" i="48" s="1"/>
  <c r="N49" i="48"/>
  <c r="O49" i="48" s="1"/>
  <c r="M48" i="48"/>
  <c r="L48" i="48"/>
  <c r="K48" i="48"/>
  <c r="J48" i="48"/>
  <c r="I48" i="48"/>
  <c r="H48" i="48"/>
  <c r="G48" i="48"/>
  <c r="F48" i="48"/>
  <c r="E48" i="48"/>
  <c r="D48" i="48"/>
  <c r="N48" i="48" s="1"/>
  <c r="O48" i="48" s="1"/>
  <c r="O47" i="48"/>
  <c r="N47" i="48"/>
  <c r="O46" i="48"/>
  <c r="N46" i="48"/>
  <c r="N45" i="48"/>
  <c r="O45" i="48" s="1"/>
  <c r="N44" i="48"/>
  <c r="O44" i="48" s="1"/>
  <c r="O43" i="48"/>
  <c r="N43" i="48"/>
  <c r="M42" i="48"/>
  <c r="L42" i="48"/>
  <c r="K42" i="48"/>
  <c r="J42" i="48"/>
  <c r="I42" i="48"/>
  <c r="H42" i="48"/>
  <c r="G42" i="48"/>
  <c r="F42" i="48"/>
  <c r="E42" i="48"/>
  <c r="D42" i="48"/>
  <c r="N42" i="48" s="1"/>
  <c r="O42" i="48" s="1"/>
  <c r="O41" i="48"/>
  <c r="N41" i="48"/>
  <c r="N40" i="48"/>
  <c r="O40" i="48" s="1"/>
  <c r="O39" i="48"/>
  <c r="N39" i="48"/>
  <c r="O38" i="48"/>
  <c r="N38" i="48"/>
  <c r="N37" i="48"/>
  <c r="O37" i="48" s="1"/>
  <c r="O36" i="48"/>
  <c r="N36" i="48"/>
  <c r="M35" i="48"/>
  <c r="L35" i="48"/>
  <c r="K35" i="48"/>
  <c r="J35" i="48"/>
  <c r="I35" i="48"/>
  <c r="H35" i="48"/>
  <c r="G35" i="48"/>
  <c r="F35" i="48"/>
  <c r="E35" i="48"/>
  <c r="D35" i="48"/>
  <c r="N35" i="48" s="1"/>
  <c r="O35" i="48" s="1"/>
  <c r="N34" i="48"/>
  <c r="O34" i="48" s="1"/>
  <c r="O33" i="48"/>
  <c r="N33" i="48"/>
  <c r="N32" i="48"/>
  <c r="O32" i="48" s="1"/>
  <c r="O31" i="48"/>
  <c r="N31" i="48"/>
  <c r="O30" i="48"/>
  <c r="N30" i="48"/>
  <c r="O29" i="48"/>
  <c r="N29" i="48"/>
  <c r="O28" i="48"/>
  <c r="N28" i="48"/>
  <c r="O27" i="48"/>
  <c r="N27" i="48"/>
  <c r="O26" i="48"/>
  <c r="N26" i="48"/>
  <c r="M25" i="48"/>
  <c r="L25" i="48"/>
  <c r="K25" i="48"/>
  <c r="J25" i="48"/>
  <c r="J75" i="48" s="1"/>
  <c r="I25" i="48"/>
  <c r="H25" i="48"/>
  <c r="G25" i="48"/>
  <c r="F25" i="48"/>
  <c r="E25" i="48"/>
  <c r="D25" i="48"/>
  <c r="O24" i="48"/>
  <c r="N24" i="48"/>
  <c r="O23" i="48"/>
  <c r="N23" i="48"/>
  <c r="O22" i="48"/>
  <c r="N22" i="48"/>
  <c r="O21" i="48"/>
  <c r="N21" i="48"/>
  <c r="N20" i="48"/>
  <c r="O20" i="48" s="1"/>
  <c r="N19" i="48"/>
  <c r="O19" i="48" s="1"/>
  <c r="O18" i="48"/>
  <c r="N18" i="48"/>
  <c r="N17" i="48"/>
  <c r="O17" i="48" s="1"/>
  <c r="O16" i="48"/>
  <c r="N16" i="48"/>
  <c r="M15" i="48"/>
  <c r="L15" i="48"/>
  <c r="K15" i="48"/>
  <c r="K75" i="48" s="1"/>
  <c r="J15" i="48"/>
  <c r="I15" i="48"/>
  <c r="H15" i="48"/>
  <c r="G15" i="48"/>
  <c r="F15" i="48"/>
  <c r="E15" i="48"/>
  <c r="N15" i="48"/>
  <c r="O15" i="48"/>
  <c r="D15" i="48"/>
  <c r="N14" i="48"/>
  <c r="O14" i="48" s="1"/>
  <c r="N13" i="48"/>
  <c r="O13" i="48" s="1"/>
  <c r="N12" i="48"/>
  <c r="O12" i="48" s="1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M75" i="48" s="1"/>
  <c r="L5" i="48"/>
  <c r="L75" i="48" s="1"/>
  <c r="K5" i="48"/>
  <c r="J5" i="48"/>
  <c r="I5" i="48"/>
  <c r="I75" i="48" s="1"/>
  <c r="H5" i="48"/>
  <c r="H75" i="48" s="1"/>
  <c r="G5" i="48"/>
  <c r="G75" i="48" s="1"/>
  <c r="F5" i="48"/>
  <c r="F75" i="48" s="1"/>
  <c r="E5" i="48"/>
  <c r="E75" i="48" s="1"/>
  <c r="D5" i="48"/>
  <c r="N5" i="48" s="1"/>
  <c r="O5" i="48" s="1"/>
  <c r="F17" i="47"/>
  <c r="G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O15" i="47" s="1"/>
  <c r="P15" i="47" s="1"/>
  <c r="D15" i="47"/>
  <c r="O14" i="47"/>
  <c r="P14" i="47"/>
  <c r="N13" i="47"/>
  <c r="M13" i="47"/>
  <c r="L13" i="47"/>
  <c r="K13" i="47"/>
  <c r="J13" i="47"/>
  <c r="I13" i="47"/>
  <c r="H13" i="47"/>
  <c r="G13" i="47"/>
  <c r="F13" i="47"/>
  <c r="E13" i="47"/>
  <c r="O13" i="47" s="1"/>
  <c r="P13" i="47" s="1"/>
  <c r="D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1" i="47" s="1"/>
  <c r="P11" i="47" s="1"/>
  <c r="O10" i="47"/>
  <c r="P10" i="47"/>
  <c r="N9" i="47"/>
  <c r="M9" i="47"/>
  <c r="L9" i="47"/>
  <c r="K9" i="47"/>
  <c r="J9" i="47"/>
  <c r="I9" i="47"/>
  <c r="H9" i="47"/>
  <c r="G9" i="47"/>
  <c r="F9" i="47"/>
  <c r="E9" i="47"/>
  <c r="E17" i="47" s="1"/>
  <c r="D9" i="47"/>
  <c r="O9" i="47" s="1"/>
  <c r="P9" i="47" s="1"/>
  <c r="O8" i="47"/>
  <c r="P8" i="47"/>
  <c r="O7" i="47"/>
  <c r="P7" i="47" s="1"/>
  <c r="O6" i="47"/>
  <c r="P6" i="47" s="1"/>
  <c r="N5" i="47"/>
  <c r="N17" i="47" s="1"/>
  <c r="M5" i="47"/>
  <c r="M17" i="47" s="1"/>
  <c r="L5" i="47"/>
  <c r="L17" i="47" s="1"/>
  <c r="K5" i="47"/>
  <c r="K17" i="47" s="1"/>
  <c r="J5" i="47"/>
  <c r="J17" i="47" s="1"/>
  <c r="I5" i="47"/>
  <c r="I17" i="47" s="1"/>
  <c r="H5" i="47"/>
  <c r="H17" i="47" s="1"/>
  <c r="G5" i="47"/>
  <c r="F5" i="47"/>
  <c r="E5" i="47"/>
  <c r="D5" i="47"/>
  <c r="O5" i="47" s="1"/>
  <c r="P5" i="47" s="1"/>
  <c r="F17" i="46"/>
  <c r="N16" i="46"/>
  <c r="O16" i="46"/>
  <c r="M15" i="46"/>
  <c r="L15" i="46"/>
  <c r="K15" i="46"/>
  <c r="J15" i="46"/>
  <c r="I15" i="46"/>
  <c r="H15" i="46"/>
  <c r="G15" i="46"/>
  <c r="F15" i="46"/>
  <c r="E15" i="46"/>
  <c r="E17" i="46" s="1"/>
  <c r="D15" i="46"/>
  <c r="N15" i="46" s="1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/>
  <c r="M11" i="46"/>
  <c r="L11" i="46"/>
  <c r="K11" i="46"/>
  <c r="J11" i="46"/>
  <c r="I11" i="46"/>
  <c r="H11" i="46"/>
  <c r="G11" i="46"/>
  <c r="N11" i="46" s="1"/>
  <c r="O11" i="46" s="1"/>
  <c r="F11" i="46"/>
  <c r="E11" i="46"/>
  <c r="D11" i="46"/>
  <c r="N10" i="46"/>
  <c r="O10" i="46"/>
  <c r="M9" i="46"/>
  <c r="L9" i="46"/>
  <c r="L17" i="46" s="1"/>
  <c r="K9" i="46"/>
  <c r="J9" i="46"/>
  <c r="I9" i="46"/>
  <c r="H9" i="46"/>
  <c r="G9" i="46"/>
  <c r="F9" i="46"/>
  <c r="E9" i="46"/>
  <c r="D9" i="46"/>
  <c r="N8" i="46"/>
  <c r="O8" i="46"/>
  <c r="N7" i="46"/>
  <c r="O7" i="46"/>
  <c r="N6" i="46"/>
  <c r="O6" i="46" s="1"/>
  <c r="M5" i="46"/>
  <c r="M17" i="46" s="1"/>
  <c r="L5" i="46"/>
  <c r="K5" i="46"/>
  <c r="K17" i="46" s="1"/>
  <c r="J5" i="46"/>
  <c r="J17" i="46" s="1"/>
  <c r="I5" i="46"/>
  <c r="I17" i="46" s="1"/>
  <c r="H5" i="46"/>
  <c r="H17" i="46" s="1"/>
  <c r="G5" i="46"/>
  <c r="F5" i="46"/>
  <c r="E5" i="46"/>
  <c r="D5" i="46"/>
  <c r="N5" i="46" s="1"/>
  <c r="O5" i="46" s="1"/>
  <c r="H17" i="45"/>
  <c r="K17" i="45"/>
  <c r="L17" i="45"/>
  <c r="M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M13" i="45"/>
  <c r="L13" i="45"/>
  <c r="K13" i="45"/>
  <c r="J13" i="45"/>
  <c r="I13" i="45"/>
  <c r="N13" i="45" s="1"/>
  <c r="O13" i="45" s="1"/>
  <c r="H13" i="45"/>
  <c r="G13" i="45"/>
  <c r="F13" i="45"/>
  <c r="E13" i="45"/>
  <c r="D13" i="45"/>
  <c r="N12" i="45"/>
  <c r="O12" i="45"/>
  <c r="M11" i="45"/>
  <c r="L11" i="45"/>
  <c r="K11" i="45"/>
  <c r="J11" i="45"/>
  <c r="I11" i="45"/>
  <c r="H11" i="45"/>
  <c r="G11" i="45"/>
  <c r="G17" i="45" s="1"/>
  <c r="F11" i="45"/>
  <c r="E11" i="45"/>
  <c r="D11" i="45"/>
  <c r="N11" i="45" s="1"/>
  <c r="O11" i="45" s="1"/>
  <c r="N10" i="45"/>
  <c r="O10" i="45"/>
  <c r="M9" i="45"/>
  <c r="L9" i="45"/>
  <c r="K9" i="45"/>
  <c r="J9" i="45"/>
  <c r="I9" i="45"/>
  <c r="H9" i="45"/>
  <c r="G9" i="45"/>
  <c r="F9" i="45"/>
  <c r="F17" i="45" s="1"/>
  <c r="E9" i="45"/>
  <c r="E17" i="45" s="1"/>
  <c r="D9" i="45"/>
  <c r="N9" i="45" s="1"/>
  <c r="O9" i="45" s="1"/>
  <c r="N8" i="45"/>
  <c r="O8" i="45"/>
  <c r="N7" i="45"/>
  <c r="O7" i="45"/>
  <c r="N6" i="45"/>
  <c r="O6" i="45"/>
  <c r="M5" i="45"/>
  <c r="L5" i="45"/>
  <c r="K5" i="45"/>
  <c r="J5" i="45"/>
  <c r="J17" i="45" s="1"/>
  <c r="I5" i="45"/>
  <c r="I17" i="45" s="1"/>
  <c r="H5" i="45"/>
  <c r="G5" i="45"/>
  <c r="F5" i="45"/>
  <c r="E5" i="45"/>
  <c r="D5" i="45"/>
  <c r="D17" i="45" s="1"/>
  <c r="N16" i="44"/>
  <c r="O16" i="44"/>
  <c r="M15" i="44"/>
  <c r="L15" i="44"/>
  <c r="K15" i="44"/>
  <c r="N15" i="44" s="1"/>
  <c r="O15" i="44" s="1"/>
  <c r="J15" i="44"/>
  <c r="I15" i="44"/>
  <c r="H15" i="44"/>
  <c r="G15" i="44"/>
  <c r="F15" i="44"/>
  <c r="E15" i="44"/>
  <c r="D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1" i="44" s="1"/>
  <c r="O11" i="44" s="1"/>
  <c r="N10" i="44"/>
  <c r="O10" i="44"/>
  <c r="M9" i="44"/>
  <c r="M17" i="44" s="1"/>
  <c r="L9" i="44"/>
  <c r="K9" i="44"/>
  <c r="J9" i="44"/>
  <c r="J17" i="44" s="1"/>
  <c r="I9" i="44"/>
  <c r="H9" i="44"/>
  <c r="G9" i="44"/>
  <c r="N9" i="44" s="1"/>
  <c r="O9" i="44" s="1"/>
  <c r="F9" i="44"/>
  <c r="E9" i="44"/>
  <c r="D9" i="44"/>
  <c r="N8" i="44"/>
  <c r="O8" i="44"/>
  <c r="N7" i="44"/>
  <c r="O7" i="44"/>
  <c r="N6" i="44"/>
  <c r="O6" i="44"/>
  <c r="M5" i="44"/>
  <c r="L5" i="44"/>
  <c r="L17" i="44" s="1"/>
  <c r="K5" i="44"/>
  <c r="K17" i="44" s="1"/>
  <c r="J5" i="44"/>
  <c r="I5" i="44"/>
  <c r="I17" i="44" s="1"/>
  <c r="H5" i="44"/>
  <c r="H17" i="44" s="1"/>
  <c r="G5" i="44"/>
  <c r="G17" i="44" s="1"/>
  <c r="F5" i="44"/>
  <c r="F17" i="44" s="1"/>
  <c r="E5" i="44"/>
  <c r="E17" i="44" s="1"/>
  <c r="D5" i="44"/>
  <c r="D17" i="44" s="1"/>
  <c r="N17" i="44" s="1"/>
  <c r="O17" i="44" s="1"/>
  <c r="N16" i="43"/>
  <c r="O16" i="43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M11" i="43"/>
  <c r="L11" i="43"/>
  <c r="L17" i="43" s="1"/>
  <c r="K11" i="43"/>
  <c r="J11" i="43"/>
  <c r="I11" i="43"/>
  <c r="H11" i="43"/>
  <c r="G11" i="43"/>
  <c r="F11" i="43"/>
  <c r="E11" i="43"/>
  <c r="D11" i="43"/>
  <c r="N10" i="43"/>
  <c r="O10" i="43"/>
  <c r="M9" i="43"/>
  <c r="M17" i="43" s="1"/>
  <c r="L9" i="43"/>
  <c r="K9" i="43"/>
  <c r="J9" i="43"/>
  <c r="I9" i="43"/>
  <c r="H9" i="43"/>
  <c r="G9" i="43"/>
  <c r="F9" i="43"/>
  <c r="E9" i="43"/>
  <c r="D9" i="43"/>
  <c r="D17" i="43" s="1"/>
  <c r="N8" i="43"/>
  <c r="O8" i="43"/>
  <c r="N7" i="43"/>
  <c r="O7" i="43" s="1"/>
  <c r="N6" i="43"/>
  <c r="O6" i="43"/>
  <c r="M5" i="43"/>
  <c r="L5" i="43"/>
  <c r="K5" i="43"/>
  <c r="K17" i="43" s="1"/>
  <c r="J5" i="43"/>
  <c r="J17" i="43" s="1"/>
  <c r="I5" i="43"/>
  <c r="I17" i="43" s="1"/>
  <c r="H5" i="43"/>
  <c r="H17" i="43" s="1"/>
  <c r="G5" i="43"/>
  <c r="G17" i="43" s="1"/>
  <c r="F5" i="43"/>
  <c r="F17" i="43" s="1"/>
  <c r="E5" i="43"/>
  <c r="D5" i="43"/>
  <c r="N5" i="43" s="1"/>
  <c r="O5" i="43" s="1"/>
  <c r="H18" i="42"/>
  <c r="I18" i="42"/>
  <c r="J18" i="42"/>
  <c r="N17" i="42"/>
  <c r="O17" i="42"/>
  <c r="M16" i="42"/>
  <c r="L16" i="42"/>
  <c r="K16" i="42"/>
  <c r="J16" i="42"/>
  <c r="I16" i="42"/>
  <c r="H16" i="42"/>
  <c r="N16" i="42" s="1"/>
  <c r="O16" i="42" s="1"/>
  <c r="G16" i="42"/>
  <c r="F16" i="42"/>
  <c r="E16" i="42"/>
  <c r="D16" i="42"/>
  <c r="N15" i="42"/>
  <c r="O15" i="42"/>
  <c r="M14" i="42"/>
  <c r="L14" i="42"/>
  <c r="K14" i="42"/>
  <c r="K18" i="42" s="1"/>
  <c r="J14" i="42"/>
  <c r="I14" i="42"/>
  <c r="H14" i="42"/>
  <c r="G14" i="42"/>
  <c r="F14" i="42"/>
  <c r="E14" i="42"/>
  <c r="D14" i="42"/>
  <c r="N14" i="42" s="1"/>
  <c r="O14" i="42" s="1"/>
  <c r="N13" i="42"/>
  <c r="O13" i="42"/>
  <c r="M12" i="42"/>
  <c r="L12" i="42"/>
  <c r="K12" i="42"/>
  <c r="J12" i="42"/>
  <c r="I12" i="42"/>
  <c r="H12" i="42"/>
  <c r="G12" i="42"/>
  <c r="G18" i="42" s="1"/>
  <c r="F12" i="42"/>
  <c r="F18" i="42" s="1"/>
  <c r="E12" i="42"/>
  <c r="E18" i="42" s="1"/>
  <c r="D12" i="42"/>
  <c r="N12" i="42" s="1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10" i="42" s="1"/>
  <c r="O10" i="42" s="1"/>
  <c r="N9" i="42"/>
  <c r="O9" i="42"/>
  <c r="N8" i="42"/>
  <c r="O8" i="42"/>
  <c r="N7" i="42"/>
  <c r="O7" i="42"/>
  <c r="N6" i="42"/>
  <c r="O6" i="42"/>
  <c r="M5" i="42"/>
  <c r="M18" i="42" s="1"/>
  <c r="L5" i="42"/>
  <c r="L18" i="42" s="1"/>
  <c r="K5" i="42"/>
  <c r="J5" i="42"/>
  <c r="I5" i="42"/>
  <c r="H5" i="42"/>
  <c r="G5" i="42"/>
  <c r="F5" i="42"/>
  <c r="E5" i="42"/>
  <c r="D5" i="42"/>
  <c r="N5" i="42" s="1"/>
  <c r="O5" i="42" s="1"/>
  <c r="F18" i="41"/>
  <c r="M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/>
  <c r="M13" i="41"/>
  <c r="L13" i="41"/>
  <c r="L18" i="41" s="1"/>
  <c r="K13" i="41"/>
  <c r="K18" i="41" s="1"/>
  <c r="J13" i="41"/>
  <c r="I13" i="41"/>
  <c r="N13" i="41" s="1"/>
  <c r="O13" i="41" s="1"/>
  <c r="H13" i="41"/>
  <c r="G13" i="41"/>
  <c r="F13" i="41"/>
  <c r="E13" i="41"/>
  <c r="D13" i="41"/>
  <c r="N12" i="41"/>
  <c r="O12" i="41"/>
  <c r="N11" i="41"/>
  <c r="O11" i="41"/>
  <c r="M10" i="41"/>
  <c r="L10" i="41"/>
  <c r="K10" i="41"/>
  <c r="J10" i="41"/>
  <c r="I10" i="41"/>
  <c r="I18" i="41" s="1"/>
  <c r="H10" i="41"/>
  <c r="G10" i="41"/>
  <c r="F10" i="41"/>
  <c r="E10" i="41"/>
  <c r="D10" i="41"/>
  <c r="D18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J18" i="41" s="1"/>
  <c r="I5" i="41"/>
  <c r="H5" i="41"/>
  <c r="H18" i="41" s="1"/>
  <c r="G5" i="41"/>
  <c r="G18" i="41" s="1"/>
  <c r="F5" i="41"/>
  <c r="E5" i="41"/>
  <c r="E18" i="41" s="1"/>
  <c r="D5" i="41"/>
  <c r="N5" i="41" s="1"/>
  <c r="O5" i="41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M12" i="39"/>
  <c r="L12" i="39"/>
  <c r="K12" i="39"/>
  <c r="J12" i="39"/>
  <c r="J16" i="39" s="1"/>
  <c r="I12" i="39"/>
  <c r="I16" i="39" s="1"/>
  <c r="H12" i="39"/>
  <c r="G12" i="39"/>
  <c r="F12" i="39"/>
  <c r="E12" i="39"/>
  <c r="D12" i="39"/>
  <c r="N12" i="39" s="1"/>
  <c r="O12" i="39" s="1"/>
  <c r="N11" i="39"/>
  <c r="O11" i="39"/>
  <c r="M10" i="39"/>
  <c r="L10" i="39"/>
  <c r="K10" i="39"/>
  <c r="K16" i="39"/>
  <c r="J10" i="39"/>
  <c r="I10" i="39"/>
  <c r="H10" i="39"/>
  <c r="G10" i="39"/>
  <c r="F10" i="39"/>
  <c r="E10" i="39"/>
  <c r="E16" i="39" s="1"/>
  <c r="D10" i="39"/>
  <c r="D16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M16" i="39" s="1"/>
  <c r="L5" i="39"/>
  <c r="L16" i="39" s="1"/>
  <c r="K5" i="39"/>
  <c r="J5" i="39"/>
  <c r="I5" i="39"/>
  <c r="H5" i="39"/>
  <c r="H16" i="39"/>
  <c r="G5" i="39"/>
  <c r="N5" i="39" s="1"/>
  <c r="O5" i="39" s="1"/>
  <c r="F5" i="39"/>
  <c r="F16" i="39" s="1"/>
  <c r="E5" i="39"/>
  <c r="D5" i="39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F19" i="38" s="1"/>
  <c r="N16" i="38"/>
  <c r="O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E19" i="38" s="1"/>
  <c r="D14" i="38"/>
  <c r="N14" i="38" s="1"/>
  <c r="O14" i="38" s="1"/>
  <c r="N13" i="38"/>
  <c r="O13" i="38"/>
  <c r="M12" i="38"/>
  <c r="M19" i="38" s="1"/>
  <c r="L12" i="38"/>
  <c r="N12" i="38" s="1"/>
  <c r="O12" i="38" s="1"/>
  <c r="K12" i="38"/>
  <c r="J12" i="38"/>
  <c r="I12" i="38"/>
  <c r="H12" i="38"/>
  <c r="G12" i="38"/>
  <c r="F12" i="38"/>
  <c r="E12" i="38"/>
  <c r="D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/>
  <c r="N8" i="38"/>
  <c r="O8" i="38"/>
  <c r="N7" i="38"/>
  <c r="O7" i="38"/>
  <c r="N6" i="38"/>
  <c r="O6" i="38"/>
  <c r="M5" i="38"/>
  <c r="L5" i="38"/>
  <c r="K5" i="38"/>
  <c r="K19" i="38"/>
  <c r="J5" i="38"/>
  <c r="J19" i="38" s="1"/>
  <c r="I5" i="38"/>
  <c r="I19" i="38" s="1"/>
  <c r="H5" i="38"/>
  <c r="H19" i="38" s="1"/>
  <c r="G5" i="38"/>
  <c r="G19" i="38" s="1"/>
  <c r="F5" i="38"/>
  <c r="E5" i="38"/>
  <c r="D5" i="38"/>
  <c r="N5" i="38" s="1"/>
  <c r="O5" i="38" s="1"/>
  <c r="D19" i="38"/>
  <c r="N15" i="37"/>
  <c r="O15" i="37"/>
  <c r="M14" i="37"/>
  <c r="L14" i="37"/>
  <c r="K14" i="37"/>
  <c r="K16" i="37" s="1"/>
  <c r="J14" i="37"/>
  <c r="I14" i="37"/>
  <c r="I16" i="37" s="1"/>
  <c r="H14" i="37"/>
  <c r="G14" i="37"/>
  <c r="F14" i="37"/>
  <c r="E14" i="37"/>
  <c r="D14" i="37"/>
  <c r="N14" i="37" s="1"/>
  <c r="O14" i="37" s="1"/>
  <c r="N13" i="37"/>
  <c r="O13" i="37"/>
  <c r="M12" i="37"/>
  <c r="L12" i="37"/>
  <c r="K12" i="37"/>
  <c r="J12" i="37"/>
  <c r="J16" i="37" s="1"/>
  <c r="I12" i="37"/>
  <c r="H12" i="37"/>
  <c r="G12" i="37"/>
  <c r="F12" i="37"/>
  <c r="E12" i="37"/>
  <c r="D12" i="37"/>
  <c r="N12" i="37"/>
  <c r="O12" i="37"/>
  <c r="N11" i="37"/>
  <c r="O11" i="37" s="1"/>
  <c r="M10" i="37"/>
  <c r="L10" i="37"/>
  <c r="L16" i="37" s="1"/>
  <c r="K10" i="37"/>
  <c r="J10" i="37"/>
  <c r="I10" i="37"/>
  <c r="H10" i="37"/>
  <c r="G10" i="37"/>
  <c r="F10" i="37"/>
  <c r="E10" i="37"/>
  <c r="N10" i="37" s="1"/>
  <c r="O10" i="37" s="1"/>
  <c r="D10" i="37"/>
  <c r="N9" i="37"/>
  <c r="O9" i="37"/>
  <c r="N8" i="37"/>
  <c r="O8" i="37"/>
  <c r="N7" i="37"/>
  <c r="O7" i="37"/>
  <c r="N6" i="37"/>
  <c r="O6" i="37" s="1"/>
  <c r="M5" i="37"/>
  <c r="M16" i="37" s="1"/>
  <c r="L5" i="37"/>
  <c r="K5" i="37"/>
  <c r="J5" i="37"/>
  <c r="I5" i="37"/>
  <c r="H5" i="37"/>
  <c r="H16" i="37" s="1"/>
  <c r="G5" i="37"/>
  <c r="G16" i="37" s="1"/>
  <c r="F5" i="37"/>
  <c r="F16" i="37" s="1"/>
  <c r="E5" i="37"/>
  <c r="E16" i="37" s="1"/>
  <c r="D5" i="37"/>
  <c r="D16" i="37" s="1"/>
  <c r="N16" i="37" s="1"/>
  <c r="O16" i="37" s="1"/>
  <c r="N5" i="37"/>
  <c r="O5" i="37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M13" i="36"/>
  <c r="L13" i="36"/>
  <c r="K13" i="36"/>
  <c r="K17" i="36" s="1"/>
  <c r="J13" i="36"/>
  <c r="I13" i="36"/>
  <c r="H13" i="36"/>
  <c r="G13" i="36"/>
  <c r="F13" i="36"/>
  <c r="E13" i="36"/>
  <c r="D13" i="36"/>
  <c r="N13" i="36" s="1"/>
  <c r="O13" i="36" s="1"/>
  <c r="N12" i="36"/>
  <c r="O12" i="36"/>
  <c r="M11" i="36"/>
  <c r="M17" i="36" s="1"/>
  <c r="L11" i="36"/>
  <c r="L17" i="36" s="1"/>
  <c r="K11" i="36"/>
  <c r="J11" i="36"/>
  <c r="I11" i="36"/>
  <c r="H11" i="36"/>
  <c r="G11" i="36"/>
  <c r="G17" i="36" s="1"/>
  <c r="F11" i="36"/>
  <c r="F17" i="36" s="1"/>
  <c r="E11" i="36"/>
  <c r="E17" i="36" s="1"/>
  <c r="D11" i="36"/>
  <c r="N11" i="36"/>
  <c r="O11" i="36" s="1"/>
  <c r="N10" i="36"/>
  <c r="O10" i="36" s="1"/>
  <c r="N9" i="36"/>
  <c r="O9" i="36"/>
  <c r="N8" i="36"/>
  <c r="O8" i="36"/>
  <c r="N7" i="36"/>
  <c r="O7" i="36"/>
  <c r="N6" i="36"/>
  <c r="O6" i="36"/>
  <c r="M5" i="36"/>
  <c r="L5" i="36"/>
  <c r="K5" i="36"/>
  <c r="J5" i="36"/>
  <c r="J17" i="36"/>
  <c r="I5" i="36"/>
  <c r="N5" i="36" s="1"/>
  <c r="O5" i="36" s="1"/>
  <c r="H5" i="36"/>
  <c r="H17" i="36" s="1"/>
  <c r="G5" i="36"/>
  <c r="F5" i="36"/>
  <c r="E5" i="36"/>
  <c r="D5" i="36"/>
  <c r="N17" i="35"/>
  <c r="O17" i="35" s="1"/>
  <c r="M16" i="35"/>
  <c r="L16" i="35"/>
  <c r="K16" i="35"/>
  <c r="J16" i="35"/>
  <c r="I16" i="35"/>
  <c r="H16" i="35"/>
  <c r="N16" i="35" s="1"/>
  <c r="O16" i="35" s="1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/>
  <c r="O12" i="35" s="1"/>
  <c r="N11" i="35"/>
  <c r="O11" i="35" s="1"/>
  <c r="M10" i="35"/>
  <c r="L10" i="35"/>
  <c r="K10" i="35"/>
  <c r="J10" i="35"/>
  <c r="I10" i="35"/>
  <c r="H10" i="35"/>
  <c r="N10" i="35" s="1"/>
  <c r="O10" i="35" s="1"/>
  <c r="G10" i="35"/>
  <c r="F10" i="35"/>
  <c r="E10" i="35"/>
  <c r="D10" i="35"/>
  <c r="N9" i="35"/>
  <c r="O9" i="35" s="1"/>
  <c r="N8" i="35"/>
  <c r="O8" i="35" s="1"/>
  <c r="N7" i="35"/>
  <c r="O7" i="35" s="1"/>
  <c r="N6" i="35"/>
  <c r="O6" i="35" s="1"/>
  <c r="M5" i="35"/>
  <c r="M18" i="35" s="1"/>
  <c r="L5" i="35"/>
  <c r="L18" i="35" s="1"/>
  <c r="K5" i="35"/>
  <c r="K18" i="35"/>
  <c r="J5" i="35"/>
  <c r="N5" i="35" s="1"/>
  <c r="O5" i="35" s="1"/>
  <c r="J18" i="35"/>
  <c r="I5" i="35"/>
  <c r="I18" i="35" s="1"/>
  <c r="H5" i="35"/>
  <c r="H18" i="35" s="1"/>
  <c r="G5" i="35"/>
  <c r="G18" i="35" s="1"/>
  <c r="F5" i="35"/>
  <c r="F18" i="35" s="1"/>
  <c r="E5" i="35"/>
  <c r="E18" i="35" s="1"/>
  <c r="D5" i="35"/>
  <c r="D18" i="35" s="1"/>
  <c r="N17" i="34"/>
  <c r="O17" i="34" s="1"/>
  <c r="M16" i="34"/>
  <c r="L16" i="34"/>
  <c r="K16" i="34"/>
  <c r="J16" i="34"/>
  <c r="I16" i="34"/>
  <c r="H16" i="34"/>
  <c r="H18" i="34" s="1"/>
  <c r="G16" i="34"/>
  <c r="F16" i="34"/>
  <c r="E16" i="34"/>
  <c r="D16" i="34"/>
  <c r="N15" i="34"/>
  <c r="O15" i="34" s="1"/>
  <c r="M14" i="34"/>
  <c r="L14" i="34"/>
  <c r="K14" i="34"/>
  <c r="J14" i="34"/>
  <c r="I14" i="34"/>
  <c r="H14" i="34"/>
  <c r="G14" i="34"/>
  <c r="F14" i="34"/>
  <c r="F18" i="34" s="1"/>
  <c r="E14" i="34"/>
  <c r="D14" i="34"/>
  <c r="D18" i="34" s="1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M10" i="34"/>
  <c r="L10" i="34"/>
  <c r="K10" i="34"/>
  <c r="J10" i="34"/>
  <c r="J18" i="34" s="1"/>
  <c r="I10" i="34"/>
  <c r="I18" i="34" s="1"/>
  <c r="H10" i="34"/>
  <c r="G10" i="34"/>
  <c r="F10" i="34"/>
  <c r="E10" i="34"/>
  <c r="D10" i="34"/>
  <c r="N10" i="34" s="1"/>
  <c r="O10" i="34" s="1"/>
  <c r="N9" i="34"/>
  <c r="O9" i="34" s="1"/>
  <c r="N8" i="34"/>
  <c r="O8" i="34" s="1"/>
  <c r="N7" i="34"/>
  <c r="O7" i="34" s="1"/>
  <c r="N6" i="34"/>
  <c r="O6" i="34" s="1"/>
  <c r="M5" i="34"/>
  <c r="M18" i="34" s="1"/>
  <c r="L5" i="34"/>
  <c r="L18" i="34"/>
  <c r="K5" i="34"/>
  <c r="K18" i="34" s="1"/>
  <c r="J5" i="34"/>
  <c r="I5" i="34"/>
  <c r="H5" i="34"/>
  <c r="G5" i="34"/>
  <c r="G18" i="34"/>
  <c r="F5" i="34"/>
  <c r="E5" i="34"/>
  <c r="E18" i="34"/>
  <c r="D5" i="34"/>
  <c r="N5" i="34" s="1"/>
  <c r="O5" i="34" s="1"/>
  <c r="E16" i="33"/>
  <c r="F16" i="33"/>
  <c r="G16" i="33"/>
  <c r="H16" i="33"/>
  <c r="H18" i="33"/>
  <c r="I16" i="33"/>
  <c r="J16" i="33"/>
  <c r="K16" i="33"/>
  <c r="L16" i="33"/>
  <c r="M16" i="33"/>
  <c r="E14" i="33"/>
  <c r="F14" i="33"/>
  <c r="G14" i="33"/>
  <c r="N14" i="33" s="1"/>
  <c r="O14" i="33" s="1"/>
  <c r="H14" i="33"/>
  <c r="I14" i="33"/>
  <c r="J14" i="33"/>
  <c r="K14" i="33"/>
  <c r="L14" i="33"/>
  <c r="M14" i="33"/>
  <c r="E12" i="33"/>
  <c r="F12" i="33"/>
  <c r="G12" i="33"/>
  <c r="H12" i="33"/>
  <c r="I12" i="33"/>
  <c r="I18" i="33" s="1"/>
  <c r="J12" i="33"/>
  <c r="K12" i="33"/>
  <c r="L12" i="33"/>
  <c r="M12" i="33"/>
  <c r="E10" i="33"/>
  <c r="F10" i="33"/>
  <c r="G10" i="33"/>
  <c r="H10" i="33"/>
  <c r="I10" i="33"/>
  <c r="J10" i="33"/>
  <c r="K10" i="33"/>
  <c r="K18" i="33" s="1"/>
  <c r="L10" i="33"/>
  <c r="L18" i="33" s="1"/>
  <c r="M10" i="33"/>
  <c r="N10" i="33" s="1"/>
  <c r="O10" i="33" s="1"/>
  <c r="E5" i="33"/>
  <c r="F5" i="33"/>
  <c r="F18" i="33" s="1"/>
  <c r="G5" i="33"/>
  <c r="G18" i="33"/>
  <c r="H5" i="33"/>
  <c r="I5" i="33"/>
  <c r="J5" i="33"/>
  <c r="J18" i="33"/>
  <c r="K5" i="33"/>
  <c r="L5" i="33"/>
  <c r="M5" i="33"/>
  <c r="M18" i="33" s="1"/>
  <c r="D16" i="33"/>
  <c r="N16" i="33" s="1"/>
  <c r="O16" i="33" s="1"/>
  <c r="D14" i="33"/>
  <c r="D12" i="33"/>
  <c r="N12" i="33" s="1"/>
  <c r="O12" i="33" s="1"/>
  <c r="D10" i="33"/>
  <c r="D5" i="33"/>
  <c r="D18" i="33" s="1"/>
  <c r="N17" i="33"/>
  <c r="O17" i="33"/>
  <c r="N15" i="33"/>
  <c r="O15" i="33" s="1"/>
  <c r="N6" i="33"/>
  <c r="O6" i="33" s="1"/>
  <c r="N7" i="33"/>
  <c r="O7" i="33"/>
  <c r="N8" i="33"/>
  <c r="O8" i="33"/>
  <c r="N9" i="33"/>
  <c r="O9" i="33"/>
  <c r="N13" i="33"/>
  <c r="O13" i="33"/>
  <c r="N11" i="33"/>
  <c r="O11" i="33"/>
  <c r="E18" i="33"/>
  <c r="D17" i="36"/>
  <c r="N15" i="41"/>
  <c r="O15" i="41"/>
  <c r="N10" i="41"/>
  <c r="O10" i="41" s="1"/>
  <c r="N9" i="43"/>
  <c r="O9" i="43"/>
  <c r="N11" i="43"/>
  <c r="O11" i="43" s="1"/>
  <c r="N9" i="46"/>
  <c r="O9" i="46"/>
  <c r="N13" i="46"/>
  <c r="O13" i="46" s="1"/>
  <c r="D75" i="48"/>
  <c r="O13" i="50" l="1"/>
  <c r="P13" i="50" s="1"/>
  <c r="O11" i="50"/>
  <c r="P11" i="50" s="1"/>
  <c r="O9" i="50"/>
  <c r="P9" i="50" s="1"/>
  <c r="O7" i="50"/>
  <c r="P7" i="50" s="1"/>
  <c r="O5" i="50"/>
  <c r="P5" i="50" s="1"/>
  <c r="N18" i="34"/>
  <c r="O18" i="34" s="1"/>
  <c r="N18" i="35"/>
  <c r="O18" i="35" s="1"/>
  <c r="N75" i="48"/>
  <c r="O75" i="48" s="1"/>
  <c r="N17" i="45"/>
  <c r="O17" i="45" s="1"/>
  <c r="N18" i="33"/>
  <c r="O18" i="33" s="1"/>
  <c r="O17" i="49"/>
  <c r="P17" i="49" s="1"/>
  <c r="N18" i="41"/>
  <c r="O18" i="41" s="1"/>
  <c r="N17" i="36"/>
  <c r="O17" i="36" s="1"/>
  <c r="O5" i="49"/>
  <c r="P5" i="49" s="1"/>
  <c r="D17" i="47"/>
  <c r="O17" i="47" s="1"/>
  <c r="P17" i="47" s="1"/>
  <c r="G17" i="46"/>
  <c r="N5" i="44"/>
  <c r="O5" i="44" s="1"/>
  <c r="N5" i="45"/>
  <c r="O5" i="45" s="1"/>
  <c r="N5" i="33"/>
  <c r="O5" i="33" s="1"/>
  <c r="L19" i="38"/>
  <c r="N19" i="38" s="1"/>
  <c r="O19" i="38" s="1"/>
  <c r="D18" i="42"/>
  <c r="N18" i="42" s="1"/>
  <c r="O18" i="42" s="1"/>
  <c r="E17" i="43"/>
  <c r="N17" i="43" s="1"/>
  <c r="O17" i="43" s="1"/>
  <c r="D17" i="46"/>
  <c r="N25" i="48"/>
  <c r="O25" i="48" s="1"/>
  <c r="N16" i="34"/>
  <c r="O16" i="34" s="1"/>
  <c r="I17" i="36"/>
  <c r="G16" i="39"/>
  <c r="N16" i="39" s="1"/>
  <c r="O16" i="39" s="1"/>
  <c r="O15" i="50" l="1"/>
  <c r="P15" i="50" s="1"/>
  <c r="N17" i="46"/>
  <c r="O17" i="46" s="1"/>
</calcChain>
</file>

<file path=xl/sharedStrings.xml><?xml version="1.0" encoding="utf-8"?>
<sst xmlns="http://schemas.openxmlformats.org/spreadsheetml/2006/main" count="625" uniqueCount="129">
  <si>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</si>
  <si>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</si>
  <si>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</si>
  <si>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</si>
  <si>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</si>
  <si>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</si>
  <si>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</si>
  <si>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</si>
  <si>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</si>
  <si>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</si>
  <si>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</si>
  <si>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</si>
  <si>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</si>
  <si>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</si>
  <si>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</si>
  <si>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</si>
  <si>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</si>
  <si>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</si>
  <si>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</si>
  <si>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</si>
  <si>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</si>
  <si>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</si>
  <si>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</si>
  <si>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</si>
  <si>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</si>
  <si>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Physical Environment</t>
  </si>
  <si>
    <t>Other Physical Environment</t>
  </si>
  <si>
    <t>Transportation</t>
  </si>
  <si>
    <t>Road and Street Facilities</t>
  </si>
  <si>
    <t>Culture / Recreation</t>
  </si>
  <si>
    <t>Parks and Recreation</t>
  </si>
  <si>
    <t>2009 Municipal Population:</t>
  </si>
  <si>
    <t>Shalimar Expenditures Reported by Account Code and Fund Type</t>
  </si>
  <si>
    <t>Local Fiscal Year Ended September 30, 2010</t>
  </si>
  <si>
    <t>Comprehensive Planning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</si>
  <si>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</si>
  <si>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</si>
  <si>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</si>
  <si>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</si>
  <si>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</si>
  <si>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</si>
  <si>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</si>
  <si>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</si>
  <si>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</si>
  <si>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Libraries</t>
  </si>
  <si>
    <t>2008 Municipal Population:</t>
  </si>
  <si>
    <t>Local Fiscal Year Ended September 30, 2014</t>
  </si>
  <si>
    <t>Other General Government</t>
  </si>
  <si>
    <t>Road / Street Facilities</t>
  </si>
  <si>
    <t>2014 Municipal Population:</t>
  </si>
  <si>
    <t>Local Fiscal Year Ended September 30, 2015</t>
  </si>
  <si>
    <t>Other Public Safety</t>
  </si>
  <si>
    <t>2015 Municipal Population:</t>
  </si>
  <si>
    <t>Local Fiscal Year Ended September 30, 2007</t>
  </si>
  <si>
    <t>2007 Municipal Population:</t>
  </si>
  <si>
    <t>Local Fiscal Year Ended September 30, 2016</t>
  </si>
  <si>
    <t>Executive</t>
  </si>
  <si>
    <t>2016 Municipal Population:</t>
  </si>
  <si>
    <t>Local Fiscal Year Ended September 30, 2017</t>
  </si>
  <si>
    <t>2017 Municipal Population:</t>
  </si>
  <si>
    <t>Local Fiscal Year Ended September 30, 2018</t>
  </si>
  <si>
    <t>Parks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</si>
  <si>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</si>
  <si>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</si>
  <si>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</si>
  <si>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</si>
  <si>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</si>
  <si>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</si>
  <si>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</si>
  <si>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</si>
  <si>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</si>
  <si>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</si>
  <si>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Legislative</t>
  </si>
  <si>
    <t>Non-Court Information Systems</t>
  </si>
  <si>
    <t>Debt Service Payments</t>
  </si>
  <si>
    <t>Fire Control</t>
  </si>
  <si>
    <t>Detention / Corrections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</si>
  <si>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</si>
  <si>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</si>
  <si>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</si>
  <si>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</si>
  <si>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</si>
  <si>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Electric Utility Services</t>
  </si>
  <si>
    <t>Gas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</si>
  <si>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</si>
  <si>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</si>
  <si>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</si>
  <si>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</si>
  <si>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</si>
  <si>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</si>
  <si>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</si>
  <si>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</si>
  <si>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</si>
  <si>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</si>
  <si>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</si>
  <si>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</si>
  <si>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</si>
  <si>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</si>
  <si>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</si>
  <si>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</si>
  <si>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</si>
  <si>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</si>
  <si>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</si>
  <si>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</si>
  <si>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</si>
  <si>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</si>
  <si>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</si>
  <si>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</si>
  <si>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Cultural Services</t>
  </si>
  <si>
    <t>Special Events</t>
  </si>
  <si>
    <t>Special Facilities</t>
  </si>
  <si>
    <t>Charter Schools</t>
  </si>
  <si>
    <t>Other Culture / Recreation</t>
  </si>
  <si>
    <t>Other Uses</t>
  </si>
  <si>
    <t>Interfund Transfers Out</t>
  </si>
  <si>
    <t>Installment Purchase Acquisitions</t>
  </si>
  <si>
    <t>Capital Lease Acquisitions</t>
  </si>
  <si>
    <t>Payment to Refunded Bond Escrow Agent</t>
  </si>
  <si>
    <t>Transfer Out from Constitutional Fee Officers</t>
  </si>
  <si>
    <t>Clerk of Court Excess Fee Functions</t>
  </si>
  <si>
    <t>Non-Cash Transfer Out from General Fixed Asset Account Group</t>
  </si>
  <si>
    <t>Other Non-Operating Disbursements</t>
  </si>
  <si>
    <t>Non-Operating Interest Expense</t>
  </si>
  <si>
    <t>Extraordinary Items (Loss)</t>
  </si>
  <si>
    <t>Special Items (Loss)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</si>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</sst>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FB9F3-9498-4539-9674-356BC1A6B5B5}">
  <sheetPr>
    <pageSetUpPr fitToPage="1"/>
  </sheetPr>
  <dimension ref="A1:ED1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127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68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69</v>
      </c>
      <c r="N4" s="98" t="s">
        <v>5</v>
      </c>
      <c r="O4" s="98" t="s">
        <v>70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SUM(D6:D6)</f>
        <v>330884</v>
      </c>
      <c r="E5" s="103">
        <f>SUM(E6:E6)</f>
        <v>0</v>
      </c>
      <c r="F5" s="103">
        <f>SUM(F6:F6)</f>
        <v>0</v>
      </c>
      <c r="G5" s="103">
        <f>SUM(G6:G6)</f>
        <v>0</v>
      </c>
      <c r="H5" s="103">
        <f>SUM(H6:H6)</f>
        <v>0</v>
      </c>
      <c r="I5" s="103">
        <f>SUM(I6:I6)</f>
        <v>0</v>
      </c>
      <c r="J5" s="103">
        <f>SUM(J6:J6)</f>
        <v>0</v>
      </c>
      <c r="K5" s="103">
        <f>SUM(K6:K6)</f>
        <v>0</v>
      </c>
      <c r="L5" s="103">
        <f>SUM(L6:L6)</f>
        <v>0</v>
      </c>
      <c r="M5" s="103">
        <f>SUM(M6:M6)</f>
        <v>0</v>
      </c>
      <c r="N5" s="103">
        <f>SUM(N6:N6)</f>
        <v>0</v>
      </c>
      <c r="O5" s="104">
        <f>SUM(D5:N5)</f>
        <v>330884</v>
      </c>
      <c r="P5" s="105">
        <f>(O5/P$17)</f>
        <v>422.58492975734356</v>
      </c>
      <c r="Q5" s="106"/>
    </row>
    <row r="6" spans="1:134">
      <c r="A6" s="108"/>
      <c r="B6" s="109">
        <v>519</v>
      </c>
      <c r="C6" s="110" t="s">
        <v>22</v>
      </c>
      <c r="D6" s="111">
        <v>330884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" si="0">SUM(D6:N6)</f>
        <v>330884</v>
      </c>
      <c r="P6" s="112">
        <f>(O6/P$17)</f>
        <v>422.58492975734356</v>
      </c>
      <c r="Q6" s="113"/>
    </row>
    <row r="7" spans="1:134" ht="15.75">
      <c r="A7" s="114" t="s">
        <v>23</v>
      </c>
      <c r="B7" s="115"/>
      <c r="C7" s="116"/>
      <c r="D7" s="117">
        <f>SUM(D8:D8)</f>
        <v>497854</v>
      </c>
      <c r="E7" s="117">
        <f>SUM(E8:E8)</f>
        <v>0</v>
      </c>
      <c r="F7" s="117">
        <f>SUM(F8:F8)</f>
        <v>0</v>
      </c>
      <c r="G7" s="117">
        <f>SUM(G8:G8)</f>
        <v>0</v>
      </c>
      <c r="H7" s="117">
        <f>SUM(H8:H8)</f>
        <v>0</v>
      </c>
      <c r="I7" s="117">
        <f>SUM(I8:I8)</f>
        <v>0</v>
      </c>
      <c r="J7" s="117">
        <f>SUM(J8:J8)</f>
        <v>0</v>
      </c>
      <c r="K7" s="117">
        <f>SUM(K8:K8)</f>
        <v>0</v>
      </c>
      <c r="L7" s="117">
        <f>SUM(L8:L8)</f>
        <v>0</v>
      </c>
      <c r="M7" s="117">
        <f>SUM(M8:M8)</f>
        <v>0</v>
      </c>
      <c r="N7" s="117">
        <f>SUM(N8:N8)</f>
        <v>0</v>
      </c>
      <c r="O7" s="118">
        <f>SUM(D7:N7)</f>
        <v>497854</v>
      </c>
      <c r="P7" s="119">
        <f>(O7/P$17)</f>
        <v>635.82886334610475</v>
      </c>
      <c r="Q7" s="120"/>
    </row>
    <row r="8" spans="1:134">
      <c r="A8" s="108"/>
      <c r="B8" s="109">
        <v>521</v>
      </c>
      <c r="C8" s="110" t="s">
        <v>24</v>
      </c>
      <c r="D8" s="111">
        <v>497854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>SUM(D8:N8)</f>
        <v>497854</v>
      </c>
      <c r="P8" s="112">
        <f>(O8/P$17)</f>
        <v>635.82886334610475</v>
      </c>
      <c r="Q8" s="113"/>
    </row>
    <row r="9" spans="1:134" ht="15.75">
      <c r="A9" s="114" t="s">
        <v>25</v>
      </c>
      <c r="B9" s="115"/>
      <c r="C9" s="116"/>
      <c r="D9" s="117">
        <f>SUM(D10:D10)</f>
        <v>190117</v>
      </c>
      <c r="E9" s="117">
        <f>SUM(E10:E10)</f>
        <v>0</v>
      </c>
      <c r="F9" s="117">
        <f>SUM(F10:F10)</f>
        <v>0</v>
      </c>
      <c r="G9" s="117">
        <f>SUM(G10:G10)</f>
        <v>0</v>
      </c>
      <c r="H9" s="117">
        <f>SUM(H10:H10)</f>
        <v>0</v>
      </c>
      <c r="I9" s="117">
        <f>SUM(I10:I10)</f>
        <v>0</v>
      </c>
      <c r="J9" s="117">
        <f>SUM(J10:J10)</f>
        <v>0</v>
      </c>
      <c r="K9" s="117">
        <f>SUM(K10:K10)</f>
        <v>0</v>
      </c>
      <c r="L9" s="117">
        <f>SUM(L10:L10)</f>
        <v>0</v>
      </c>
      <c r="M9" s="117">
        <f>SUM(M10:M10)</f>
        <v>0</v>
      </c>
      <c r="N9" s="117">
        <f>SUM(N10:N10)</f>
        <v>0</v>
      </c>
      <c r="O9" s="118">
        <f>SUM(D9:N9)</f>
        <v>190117</v>
      </c>
      <c r="P9" s="119">
        <f>(O9/P$17)</f>
        <v>242.8058748403576</v>
      </c>
      <c r="Q9" s="120"/>
    </row>
    <row r="10" spans="1:134">
      <c r="A10" s="108"/>
      <c r="B10" s="109">
        <v>539</v>
      </c>
      <c r="C10" s="110" t="s">
        <v>26</v>
      </c>
      <c r="D10" s="111">
        <v>190117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4" si="1">SUM(D10:N10)</f>
        <v>190117</v>
      </c>
      <c r="P10" s="112">
        <f>(O10/P$17)</f>
        <v>242.8058748403576</v>
      </c>
      <c r="Q10" s="113"/>
    </row>
    <row r="11" spans="1:134" ht="15.75">
      <c r="A11" s="114" t="s">
        <v>27</v>
      </c>
      <c r="B11" s="115"/>
      <c r="C11" s="116"/>
      <c r="D11" s="117">
        <f>SUM(D12:D12)</f>
        <v>27270</v>
      </c>
      <c r="E11" s="117">
        <f>SUM(E12:E12)</f>
        <v>0</v>
      </c>
      <c r="F11" s="117">
        <f>SUM(F12:F12)</f>
        <v>0</v>
      </c>
      <c r="G11" s="117">
        <f>SUM(G12:G12)</f>
        <v>0</v>
      </c>
      <c r="H11" s="117">
        <f>SUM(H12:H12)</f>
        <v>0</v>
      </c>
      <c r="I11" s="117">
        <f>SUM(I12:I12)</f>
        <v>0</v>
      </c>
      <c r="J11" s="117">
        <f>SUM(J12:J12)</f>
        <v>0</v>
      </c>
      <c r="K11" s="117">
        <f>SUM(K12:K12)</f>
        <v>0</v>
      </c>
      <c r="L11" s="117">
        <f>SUM(L12:L12)</f>
        <v>0</v>
      </c>
      <c r="M11" s="117">
        <f>SUM(M12:M12)</f>
        <v>0</v>
      </c>
      <c r="N11" s="117">
        <f>SUM(N12:N12)</f>
        <v>0</v>
      </c>
      <c r="O11" s="117">
        <f t="shared" si="1"/>
        <v>27270</v>
      </c>
      <c r="P11" s="119">
        <f>(O11/P$17)</f>
        <v>34.827586206896555</v>
      </c>
      <c r="Q11" s="120"/>
    </row>
    <row r="12" spans="1:134">
      <c r="A12" s="108"/>
      <c r="B12" s="109">
        <v>541</v>
      </c>
      <c r="C12" s="110" t="s">
        <v>28</v>
      </c>
      <c r="D12" s="111">
        <v>27270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27270</v>
      </c>
      <c r="P12" s="112">
        <f>(O12/P$17)</f>
        <v>34.827586206896555</v>
      </c>
      <c r="Q12" s="113"/>
    </row>
    <row r="13" spans="1:134" ht="15.75">
      <c r="A13" s="114" t="s">
        <v>29</v>
      </c>
      <c r="B13" s="115"/>
      <c r="C13" s="116"/>
      <c r="D13" s="117">
        <f>SUM(D14:D14)</f>
        <v>65062</v>
      </c>
      <c r="E13" s="117">
        <f>SUM(E14:E14)</f>
        <v>0</v>
      </c>
      <c r="F13" s="117">
        <f>SUM(F14:F14)</f>
        <v>0</v>
      </c>
      <c r="G13" s="117">
        <f>SUM(G14:G14)</f>
        <v>0</v>
      </c>
      <c r="H13" s="117">
        <f>SUM(H14:H14)</f>
        <v>0</v>
      </c>
      <c r="I13" s="117">
        <f>SUM(I14:I14)</f>
        <v>0</v>
      </c>
      <c r="J13" s="117">
        <f>SUM(J14:J14)</f>
        <v>0</v>
      </c>
      <c r="K13" s="117">
        <f>SUM(K14:K14)</f>
        <v>0</v>
      </c>
      <c r="L13" s="117">
        <f>SUM(L14:L14)</f>
        <v>0</v>
      </c>
      <c r="M13" s="117">
        <f>SUM(M14:M14)</f>
        <v>0</v>
      </c>
      <c r="N13" s="117">
        <f>SUM(N14:N14)</f>
        <v>0</v>
      </c>
      <c r="O13" s="117">
        <f>SUM(D13:N13)</f>
        <v>65062</v>
      </c>
      <c r="P13" s="119">
        <f>(O13/P$17)</f>
        <v>83.093231162196673</v>
      </c>
      <c r="Q13" s="113"/>
    </row>
    <row r="14" spans="1:134" ht="15.75" thickBot="1">
      <c r="A14" s="108"/>
      <c r="B14" s="109">
        <v>572</v>
      </c>
      <c r="C14" s="110" t="s">
        <v>30</v>
      </c>
      <c r="D14" s="111">
        <v>65062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65062</v>
      </c>
      <c r="P14" s="112">
        <f>(O14/P$17)</f>
        <v>83.093231162196673</v>
      </c>
      <c r="Q14" s="113"/>
    </row>
    <row r="15" spans="1:134" ht="16.5" thickBot="1">
      <c r="A15" s="121" t="s">
        <v>10</v>
      </c>
      <c r="B15" s="122"/>
      <c r="C15" s="123"/>
      <c r="D15" s="124">
        <f>SUM(D5,D7,D9,D11,D13)</f>
        <v>1111187</v>
      </c>
      <c r="E15" s="124">
        <f t="shared" ref="E15:N15" si="2">SUM(E5,E7,E9,E11,E13)</f>
        <v>0</v>
      </c>
      <c r="F15" s="124">
        <f t="shared" si="2"/>
        <v>0</v>
      </c>
      <c r="G15" s="124">
        <f t="shared" si="2"/>
        <v>0</v>
      </c>
      <c r="H15" s="124">
        <f t="shared" si="2"/>
        <v>0</v>
      </c>
      <c r="I15" s="124">
        <f t="shared" si="2"/>
        <v>0</v>
      </c>
      <c r="J15" s="124">
        <f t="shared" si="2"/>
        <v>0</v>
      </c>
      <c r="K15" s="124">
        <f t="shared" si="2"/>
        <v>0</v>
      </c>
      <c r="L15" s="124">
        <f t="shared" si="2"/>
        <v>0</v>
      </c>
      <c r="M15" s="124">
        <f t="shared" si="2"/>
        <v>0</v>
      </c>
      <c r="N15" s="124">
        <f t="shared" si="2"/>
        <v>0</v>
      </c>
      <c r="O15" s="124">
        <f>SUM(D15:N15)</f>
        <v>1111187</v>
      </c>
      <c r="P15" s="125">
        <f>(O15/P$17)</f>
        <v>1419.140485312899</v>
      </c>
      <c r="Q15" s="106"/>
      <c r="R15" s="12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</row>
    <row r="16" spans="1:134">
      <c r="A16" s="127"/>
      <c r="B16" s="128"/>
      <c r="C16" s="128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30"/>
    </row>
    <row r="17" spans="1:16">
      <c r="A17" s="131"/>
      <c r="B17" s="132"/>
      <c r="C17" s="132"/>
      <c r="D17" s="133"/>
      <c r="E17" s="133"/>
      <c r="F17" s="133"/>
      <c r="G17" s="133"/>
      <c r="H17" s="133"/>
      <c r="I17" s="133"/>
      <c r="J17" s="133"/>
      <c r="K17" s="133"/>
      <c r="L17" s="133"/>
      <c r="M17" s="136" t="s">
        <v>128</v>
      </c>
      <c r="N17" s="136"/>
      <c r="O17" s="136"/>
      <c r="P17" s="134">
        <v>783</v>
      </c>
    </row>
    <row r="18" spans="1:16">
      <c r="A18" s="137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  <row r="19" spans="1:16" ht="15.75" customHeight="1" thickBot="1">
      <c r="A19" s="140" t="s">
        <v>36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2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46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233456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6" si="1">SUM(D5:M5)</f>
        <v>233456</v>
      </c>
      <c r="O5" s="58">
        <f t="shared" ref="O5:O16" si="2">(N5/O$18)</f>
        <v>318.05994550408718</v>
      </c>
      <c r="P5" s="59"/>
    </row>
    <row r="6" spans="1:133">
      <c r="A6" s="61"/>
      <c r="B6" s="62">
        <v>513</v>
      </c>
      <c r="C6" s="63" t="s">
        <v>19</v>
      </c>
      <c r="D6" s="64">
        <v>109577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109577</v>
      </c>
      <c r="O6" s="65">
        <f t="shared" si="2"/>
        <v>149.28746594005449</v>
      </c>
      <c r="P6" s="66"/>
    </row>
    <row r="7" spans="1:133">
      <c r="A7" s="61"/>
      <c r="B7" s="62">
        <v>514</v>
      </c>
      <c r="C7" s="63" t="s">
        <v>20</v>
      </c>
      <c r="D7" s="64">
        <v>33556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33556</v>
      </c>
      <c r="O7" s="65">
        <f t="shared" si="2"/>
        <v>45.716621253405997</v>
      </c>
      <c r="P7" s="66"/>
    </row>
    <row r="8" spans="1:133">
      <c r="A8" s="61"/>
      <c r="B8" s="62">
        <v>515</v>
      </c>
      <c r="C8" s="63" t="s">
        <v>34</v>
      </c>
      <c r="D8" s="64">
        <v>700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700</v>
      </c>
      <c r="O8" s="65">
        <f t="shared" si="2"/>
        <v>0.9536784741144414</v>
      </c>
      <c r="P8" s="66"/>
    </row>
    <row r="9" spans="1:133">
      <c r="A9" s="61"/>
      <c r="B9" s="62">
        <v>519</v>
      </c>
      <c r="C9" s="63" t="s">
        <v>47</v>
      </c>
      <c r="D9" s="64">
        <v>89623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89623</v>
      </c>
      <c r="O9" s="65">
        <f t="shared" si="2"/>
        <v>122.10217983651226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SUM(D11:D11)</f>
        <v>231407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231407</v>
      </c>
      <c r="O10" s="72">
        <f t="shared" si="2"/>
        <v>315.2683923705722</v>
      </c>
      <c r="P10" s="73"/>
    </row>
    <row r="11" spans="1:133">
      <c r="A11" s="61"/>
      <c r="B11" s="62">
        <v>521</v>
      </c>
      <c r="C11" s="63" t="s">
        <v>24</v>
      </c>
      <c r="D11" s="64">
        <v>231407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231407</v>
      </c>
      <c r="O11" s="65">
        <f t="shared" si="2"/>
        <v>315.2683923705722</v>
      </c>
      <c r="P11" s="66"/>
    </row>
    <row r="12" spans="1:133" ht="15.75">
      <c r="A12" s="67" t="s">
        <v>25</v>
      </c>
      <c r="B12" s="68"/>
      <c r="C12" s="69"/>
      <c r="D12" s="70">
        <f t="shared" ref="D12:M12" si="4">SUM(D13:D13)</f>
        <v>96136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96136</v>
      </c>
      <c r="O12" s="72">
        <f t="shared" si="2"/>
        <v>130.97547683923705</v>
      </c>
      <c r="P12" s="73"/>
    </row>
    <row r="13" spans="1:133">
      <c r="A13" s="61"/>
      <c r="B13" s="62">
        <v>539</v>
      </c>
      <c r="C13" s="63" t="s">
        <v>26</v>
      </c>
      <c r="D13" s="64">
        <v>96136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96136</v>
      </c>
      <c r="O13" s="65">
        <f t="shared" si="2"/>
        <v>130.97547683923705</v>
      </c>
      <c r="P13" s="66"/>
    </row>
    <row r="14" spans="1:133" ht="15.75">
      <c r="A14" s="67" t="s">
        <v>27</v>
      </c>
      <c r="B14" s="68"/>
      <c r="C14" s="69"/>
      <c r="D14" s="70">
        <f t="shared" ref="D14:M14" si="5">SUM(D15:D15)</f>
        <v>25581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25581</v>
      </c>
      <c r="O14" s="72">
        <f t="shared" si="2"/>
        <v>34.851498637602177</v>
      </c>
      <c r="P14" s="73"/>
    </row>
    <row r="15" spans="1:133" ht="15.75" thickBot="1">
      <c r="A15" s="61"/>
      <c r="B15" s="62">
        <v>541</v>
      </c>
      <c r="C15" s="63" t="s">
        <v>48</v>
      </c>
      <c r="D15" s="64">
        <v>25581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25581</v>
      </c>
      <c r="O15" s="65">
        <f t="shared" si="2"/>
        <v>34.851498637602177</v>
      </c>
      <c r="P15" s="66"/>
    </row>
    <row r="16" spans="1:133" ht="16.5" thickBot="1">
      <c r="A16" s="74" t="s">
        <v>10</v>
      </c>
      <c r="B16" s="75"/>
      <c r="C16" s="76"/>
      <c r="D16" s="77">
        <f>SUM(D5,D10,D12,D14)</f>
        <v>586580</v>
      </c>
      <c r="E16" s="77">
        <f t="shared" ref="E16:M16" si="6">SUM(E5,E10,E12,E14)</f>
        <v>0</v>
      </c>
      <c r="F16" s="77">
        <f t="shared" si="6"/>
        <v>0</v>
      </c>
      <c r="G16" s="77">
        <f t="shared" si="6"/>
        <v>0</v>
      </c>
      <c r="H16" s="77">
        <f t="shared" si="6"/>
        <v>0</v>
      </c>
      <c r="I16" s="77">
        <f t="shared" si="6"/>
        <v>0</v>
      </c>
      <c r="J16" s="77">
        <f t="shared" si="6"/>
        <v>0</v>
      </c>
      <c r="K16" s="77">
        <f t="shared" si="6"/>
        <v>0</v>
      </c>
      <c r="L16" s="77">
        <f t="shared" si="6"/>
        <v>0</v>
      </c>
      <c r="M16" s="77">
        <f t="shared" si="6"/>
        <v>0</v>
      </c>
      <c r="N16" s="77">
        <f t="shared" si="1"/>
        <v>586580</v>
      </c>
      <c r="O16" s="78">
        <f t="shared" si="2"/>
        <v>799.15531335149865</v>
      </c>
      <c r="P16" s="59"/>
      <c r="Q16" s="79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</row>
    <row r="17" spans="1:15">
      <c r="A17" s="81"/>
      <c r="B17" s="82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4"/>
    </row>
    <row r="18" spans="1:15">
      <c r="A18" s="85"/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174" t="s">
        <v>49</v>
      </c>
      <c r="M18" s="174"/>
      <c r="N18" s="174"/>
      <c r="O18" s="88">
        <v>734</v>
      </c>
    </row>
    <row r="19" spans="1:15">
      <c r="A19" s="175"/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7"/>
    </row>
    <row r="20" spans="1:15" ht="15.75" customHeight="1" thickBot="1">
      <c r="A20" s="178" t="s">
        <v>36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80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160197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524778</v>
      </c>
      <c r="L5" s="24">
        <f t="shared" si="0"/>
        <v>0</v>
      </c>
      <c r="M5" s="24">
        <f t="shared" si="0"/>
        <v>0</v>
      </c>
      <c r="N5" s="25">
        <f t="shared" ref="N5:N16" si="1">SUM(D5:M5)</f>
        <v>684975</v>
      </c>
      <c r="O5" s="30">
        <f t="shared" ref="O5:O16" si="2">(N5/O$18)</f>
        <v>933.20844686648502</v>
      </c>
      <c r="P5" s="6"/>
    </row>
    <row r="6" spans="1:133">
      <c r="A6" s="12"/>
      <c r="B6" s="42">
        <v>513</v>
      </c>
      <c r="C6" s="19" t="s">
        <v>19</v>
      </c>
      <c r="D6" s="43">
        <v>103445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21243</v>
      </c>
      <c r="L6" s="43">
        <v>0</v>
      </c>
      <c r="M6" s="43">
        <v>0</v>
      </c>
      <c r="N6" s="43">
        <f t="shared" si="1"/>
        <v>124688</v>
      </c>
      <c r="O6" s="44">
        <f t="shared" si="2"/>
        <v>169.87465940054497</v>
      </c>
      <c r="P6" s="9"/>
    </row>
    <row r="7" spans="1:133">
      <c r="A7" s="12"/>
      <c r="B7" s="42">
        <v>514</v>
      </c>
      <c r="C7" s="19" t="s">
        <v>20</v>
      </c>
      <c r="D7" s="43">
        <v>9442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9442</v>
      </c>
      <c r="O7" s="44">
        <f t="shared" si="2"/>
        <v>12.863760217983652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503535</v>
      </c>
      <c r="L8" s="43">
        <v>0</v>
      </c>
      <c r="M8" s="43">
        <v>0</v>
      </c>
      <c r="N8" s="43">
        <f t="shared" si="1"/>
        <v>503535</v>
      </c>
      <c r="O8" s="44">
        <f t="shared" si="2"/>
        <v>686.01498637602185</v>
      </c>
      <c r="P8" s="9"/>
    </row>
    <row r="9" spans="1:133">
      <c r="A9" s="12"/>
      <c r="B9" s="42">
        <v>519</v>
      </c>
      <c r="C9" s="19" t="s">
        <v>22</v>
      </c>
      <c r="D9" s="43">
        <v>47310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47310</v>
      </c>
      <c r="O9" s="44">
        <f t="shared" si="2"/>
        <v>64.4550408719346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230089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230089</v>
      </c>
      <c r="O10" s="41">
        <f t="shared" si="2"/>
        <v>313.47275204359676</v>
      </c>
      <c r="P10" s="10"/>
    </row>
    <row r="11" spans="1:133">
      <c r="A11" s="12"/>
      <c r="B11" s="42">
        <v>521</v>
      </c>
      <c r="C11" s="19" t="s">
        <v>24</v>
      </c>
      <c r="D11" s="43">
        <v>230089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230089</v>
      </c>
      <c r="O11" s="44">
        <f t="shared" si="2"/>
        <v>313.47275204359676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86933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86933</v>
      </c>
      <c r="O12" s="41">
        <f t="shared" si="2"/>
        <v>118.43732970027249</v>
      </c>
      <c r="P12" s="10"/>
    </row>
    <row r="13" spans="1:133">
      <c r="A13" s="12"/>
      <c r="B13" s="42">
        <v>539</v>
      </c>
      <c r="C13" s="19" t="s">
        <v>26</v>
      </c>
      <c r="D13" s="43">
        <v>86933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86933</v>
      </c>
      <c r="O13" s="44">
        <f t="shared" si="2"/>
        <v>118.43732970027249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166557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166557</v>
      </c>
      <c r="O14" s="41">
        <f t="shared" si="2"/>
        <v>226.91689373297004</v>
      </c>
      <c r="P14" s="10"/>
    </row>
    <row r="15" spans="1:133" ht="15.75" thickBot="1">
      <c r="A15" s="12"/>
      <c r="B15" s="42">
        <v>541</v>
      </c>
      <c r="C15" s="19" t="s">
        <v>28</v>
      </c>
      <c r="D15" s="43">
        <v>166557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166557</v>
      </c>
      <c r="O15" s="44">
        <f t="shared" si="2"/>
        <v>226.91689373297004</v>
      </c>
      <c r="P15" s="9"/>
    </row>
    <row r="16" spans="1:133" ht="16.5" thickBot="1">
      <c r="A16" s="13" t="s">
        <v>10</v>
      </c>
      <c r="B16" s="21"/>
      <c r="C16" s="20"/>
      <c r="D16" s="14">
        <f>SUM(D5,D10,D12,D14)</f>
        <v>643776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524778</v>
      </c>
      <c r="L16" s="14">
        <f t="shared" si="6"/>
        <v>0</v>
      </c>
      <c r="M16" s="14">
        <f t="shared" si="6"/>
        <v>0</v>
      </c>
      <c r="N16" s="14">
        <f t="shared" si="1"/>
        <v>1168554</v>
      </c>
      <c r="O16" s="35">
        <f t="shared" si="2"/>
        <v>1592.0354223433242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60" t="s">
        <v>42</v>
      </c>
      <c r="M18" s="160"/>
      <c r="N18" s="160"/>
      <c r="O18" s="39">
        <v>734</v>
      </c>
    </row>
    <row r="19" spans="1:15">
      <c r="A19" s="161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  <row r="20" spans="1:15" ht="15.75" customHeight="1" thickBot="1">
      <c r="A20" s="162" t="s">
        <v>36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2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152968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4508</v>
      </c>
      <c r="L5" s="24">
        <f t="shared" si="0"/>
        <v>0</v>
      </c>
      <c r="M5" s="24">
        <f t="shared" si="0"/>
        <v>0</v>
      </c>
      <c r="N5" s="25">
        <f t="shared" ref="N5:N17" si="1">SUM(D5:M5)</f>
        <v>157476</v>
      </c>
      <c r="O5" s="30">
        <f t="shared" ref="O5:O17" si="2">(N5/O$19)</f>
        <v>215.42544459644324</v>
      </c>
      <c r="P5" s="6"/>
    </row>
    <row r="6" spans="1:133">
      <c r="A6" s="12"/>
      <c r="B6" s="42">
        <v>513</v>
      </c>
      <c r="C6" s="19" t="s">
        <v>19</v>
      </c>
      <c r="D6" s="43">
        <v>97883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3963</v>
      </c>
      <c r="L6" s="43">
        <v>0</v>
      </c>
      <c r="M6" s="43">
        <v>0</v>
      </c>
      <c r="N6" s="43">
        <f t="shared" si="1"/>
        <v>101846</v>
      </c>
      <c r="O6" s="44">
        <f t="shared" si="2"/>
        <v>139.32421340629276</v>
      </c>
      <c r="P6" s="9"/>
    </row>
    <row r="7" spans="1:133">
      <c r="A7" s="12"/>
      <c r="B7" s="42">
        <v>514</v>
      </c>
      <c r="C7" s="19" t="s">
        <v>20</v>
      </c>
      <c r="D7" s="43">
        <v>13204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13204</v>
      </c>
      <c r="O7" s="44">
        <f t="shared" si="2"/>
        <v>18.062927496580027</v>
      </c>
      <c r="P7" s="9"/>
    </row>
    <row r="8" spans="1:133">
      <c r="A8" s="12"/>
      <c r="B8" s="42">
        <v>515</v>
      </c>
      <c r="C8" s="19" t="s">
        <v>34</v>
      </c>
      <c r="D8" s="43">
        <v>446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446</v>
      </c>
      <c r="O8" s="44">
        <f t="shared" si="2"/>
        <v>0.6101231190150479</v>
      </c>
      <c r="P8" s="9"/>
    </row>
    <row r="9" spans="1:133">
      <c r="A9" s="12"/>
      <c r="B9" s="42">
        <v>518</v>
      </c>
      <c r="C9" s="19" t="s">
        <v>21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545</v>
      </c>
      <c r="L9" s="43">
        <v>0</v>
      </c>
      <c r="M9" s="43">
        <v>0</v>
      </c>
      <c r="N9" s="43">
        <f t="shared" si="1"/>
        <v>545</v>
      </c>
      <c r="O9" s="44">
        <f t="shared" si="2"/>
        <v>0.74555403556771549</v>
      </c>
      <c r="P9" s="9"/>
    </row>
    <row r="10" spans="1:133">
      <c r="A10" s="12"/>
      <c r="B10" s="42">
        <v>519</v>
      </c>
      <c r="C10" s="19" t="s">
        <v>22</v>
      </c>
      <c r="D10" s="43">
        <v>41435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41435</v>
      </c>
      <c r="O10" s="44">
        <f t="shared" si="2"/>
        <v>56.682626538987691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172402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172402</v>
      </c>
      <c r="O11" s="41">
        <f t="shared" si="2"/>
        <v>235.84404924760602</v>
      </c>
      <c r="P11" s="10"/>
    </row>
    <row r="12" spans="1:133">
      <c r="A12" s="12"/>
      <c r="B12" s="42">
        <v>521</v>
      </c>
      <c r="C12" s="19" t="s">
        <v>24</v>
      </c>
      <c r="D12" s="43">
        <v>172402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172402</v>
      </c>
      <c r="O12" s="44">
        <f t="shared" si="2"/>
        <v>235.84404924760602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75011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75011</v>
      </c>
      <c r="O13" s="41">
        <f t="shared" si="2"/>
        <v>102.61422708618331</v>
      </c>
      <c r="P13" s="10"/>
    </row>
    <row r="14" spans="1:133">
      <c r="A14" s="12"/>
      <c r="B14" s="42">
        <v>539</v>
      </c>
      <c r="C14" s="19" t="s">
        <v>26</v>
      </c>
      <c r="D14" s="43">
        <v>75011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75011</v>
      </c>
      <c r="O14" s="44">
        <f t="shared" si="2"/>
        <v>102.61422708618331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22748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22748</v>
      </c>
      <c r="O15" s="41">
        <f t="shared" si="2"/>
        <v>31.119015047879618</v>
      </c>
      <c r="P15" s="10"/>
    </row>
    <row r="16" spans="1:133" ht="15.75" thickBot="1">
      <c r="A16" s="12"/>
      <c r="B16" s="42">
        <v>541</v>
      </c>
      <c r="C16" s="19" t="s">
        <v>28</v>
      </c>
      <c r="D16" s="43">
        <v>22748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22748</v>
      </c>
      <c r="O16" s="44">
        <f t="shared" si="2"/>
        <v>31.119015047879618</v>
      </c>
      <c r="P16" s="9"/>
    </row>
    <row r="17" spans="1:119" ht="16.5" thickBot="1">
      <c r="A17" s="13" t="s">
        <v>10</v>
      </c>
      <c r="B17" s="21"/>
      <c r="C17" s="20"/>
      <c r="D17" s="14">
        <f>SUM(D5,D11,D13,D15)</f>
        <v>423129</v>
      </c>
      <c r="E17" s="14">
        <f t="shared" ref="E17:M17" si="6">SUM(E5,E11,E13,E15)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4508</v>
      </c>
      <c r="L17" s="14">
        <f t="shared" si="6"/>
        <v>0</v>
      </c>
      <c r="M17" s="14">
        <f t="shared" si="6"/>
        <v>0</v>
      </c>
      <c r="N17" s="14">
        <f t="shared" si="1"/>
        <v>427637</v>
      </c>
      <c r="O17" s="35">
        <f t="shared" si="2"/>
        <v>585.00273597811213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40</v>
      </c>
      <c r="M19" s="160"/>
      <c r="N19" s="160"/>
      <c r="O19" s="39">
        <v>731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195170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3716</v>
      </c>
      <c r="L5" s="24">
        <f t="shared" si="0"/>
        <v>0</v>
      </c>
      <c r="M5" s="24">
        <f t="shared" si="0"/>
        <v>0</v>
      </c>
      <c r="N5" s="25">
        <f t="shared" ref="N5:N18" si="1">SUM(D5:M5)</f>
        <v>198886</v>
      </c>
      <c r="O5" s="30">
        <f t="shared" ref="O5:O18" si="2">(N5/O$20)</f>
        <v>276.23055555555555</v>
      </c>
      <c r="P5" s="6"/>
    </row>
    <row r="6" spans="1:133">
      <c r="A6" s="12"/>
      <c r="B6" s="42">
        <v>513</v>
      </c>
      <c r="C6" s="19" t="s">
        <v>19</v>
      </c>
      <c r="D6" s="43">
        <v>106231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3716</v>
      </c>
      <c r="L6" s="43">
        <v>0</v>
      </c>
      <c r="M6" s="43">
        <v>0</v>
      </c>
      <c r="N6" s="43">
        <f t="shared" si="1"/>
        <v>109947</v>
      </c>
      <c r="O6" s="44">
        <f t="shared" si="2"/>
        <v>152.70416666666668</v>
      </c>
      <c r="P6" s="9"/>
    </row>
    <row r="7" spans="1:133">
      <c r="A7" s="12"/>
      <c r="B7" s="42">
        <v>514</v>
      </c>
      <c r="C7" s="19" t="s">
        <v>20</v>
      </c>
      <c r="D7" s="43">
        <v>9562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9562</v>
      </c>
      <c r="O7" s="44">
        <f t="shared" si="2"/>
        <v>13.280555555555555</v>
      </c>
      <c r="P7" s="9"/>
    </row>
    <row r="8" spans="1:133">
      <c r="A8" s="12"/>
      <c r="B8" s="42">
        <v>515</v>
      </c>
      <c r="C8" s="19" t="s">
        <v>34</v>
      </c>
      <c r="D8" s="43">
        <v>17427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17427</v>
      </c>
      <c r="O8" s="44">
        <f t="shared" si="2"/>
        <v>24.204166666666666</v>
      </c>
      <c r="P8" s="9"/>
    </row>
    <row r="9" spans="1:133">
      <c r="A9" s="12"/>
      <c r="B9" s="42">
        <v>519</v>
      </c>
      <c r="C9" s="19" t="s">
        <v>22</v>
      </c>
      <c r="D9" s="43">
        <v>61950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61950</v>
      </c>
      <c r="O9" s="44">
        <f t="shared" si="2"/>
        <v>86.041666666666671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258685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258685</v>
      </c>
      <c r="O10" s="41">
        <f t="shared" si="2"/>
        <v>359.28472222222223</v>
      </c>
      <c r="P10" s="10"/>
    </row>
    <row r="11" spans="1:133">
      <c r="A11" s="12"/>
      <c r="B11" s="42">
        <v>521</v>
      </c>
      <c r="C11" s="19" t="s">
        <v>24</v>
      </c>
      <c r="D11" s="43">
        <v>258685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258685</v>
      </c>
      <c r="O11" s="44">
        <f t="shared" si="2"/>
        <v>359.28472222222223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83583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83583</v>
      </c>
      <c r="O12" s="41">
        <f t="shared" si="2"/>
        <v>116.08750000000001</v>
      </c>
      <c r="P12" s="10"/>
    </row>
    <row r="13" spans="1:133">
      <c r="A13" s="12"/>
      <c r="B13" s="42">
        <v>539</v>
      </c>
      <c r="C13" s="19" t="s">
        <v>26</v>
      </c>
      <c r="D13" s="43">
        <v>83583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83583</v>
      </c>
      <c r="O13" s="44">
        <f t="shared" si="2"/>
        <v>116.08750000000001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29111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29111</v>
      </c>
      <c r="O14" s="41">
        <f t="shared" si="2"/>
        <v>40.431944444444447</v>
      </c>
      <c r="P14" s="10"/>
    </row>
    <row r="15" spans="1:133">
      <c r="A15" s="12"/>
      <c r="B15" s="42">
        <v>541</v>
      </c>
      <c r="C15" s="19" t="s">
        <v>28</v>
      </c>
      <c r="D15" s="43">
        <v>29111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29111</v>
      </c>
      <c r="O15" s="44">
        <f t="shared" si="2"/>
        <v>40.431944444444447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906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906</v>
      </c>
      <c r="O16" s="41">
        <f t="shared" si="2"/>
        <v>1.2583333333333333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906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906</v>
      </c>
      <c r="O17" s="44">
        <f t="shared" si="2"/>
        <v>1.2583333333333333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567455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3716</v>
      </c>
      <c r="L18" s="14">
        <f t="shared" si="7"/>
        <v>0</v>
      </c>
      <c r="M18" s="14">
        <f t="shared" si="7"/>
        <v>0</v>
      </c>
      <c r="N18" s="14">
        <f t="shared" si="1"/>
        <v>571171</v>
      </c>
      <c r="O18" s="35">
        <f t="shared" si="2"/>
        <v>793.29305555555561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38</v>
      </c>
      <c r="M20" s="160"/>
      <c r="N20" s="160"/>
      <c r="O20" s="39">
        <v>720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189878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1967</v>
      </c>
      <c r="L5" s="24">
        <f t="shared" si="0"/>
        <v>0</v>
      </c>
      <c r="M5" s="24">
        <f t="shared" si="0"/>
        <v>0</v>
      </c>
      <c r="N5" s="25">
        <f t="shared" ref="N5:N18" si="1">SUM(D5:M5)</f>
        <v>191845</v>
      </c>
      <c r="O5" s="30">
        <f t="shared" ref="O5:O18" si="2">(N5/O$20)</f>
        <v>267.56624825662482</v>
      </c>
      <c r="P5" s="6"/>
    </row>
    <row r="6" spans="1:133">
      <c r="A6" s="12"/>
      <c r="B6" s="42">
        <v>513</v>
      </c>
      <c r="C6" s="19" t="s">
        <v>19</v>
      </c>
      <c r="D6" s="43">
        <v>128664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1967</v>
      </c>
      <c r="L6" s="43">
        <v>0</v>
      </c>
      <c r="M6" s="43">
        <v>0</v>
      </c>
      <c r="N6" s="43">
        <f t="shared" si="1"/>
        <v>130631</v>
      </c>
      <c r="O6" s="44">
        <f t="shared" si="2"/>
        <v>182.1910739191074</v>
      </c>
      <c r="P6" s="9"/>
    </row>
    <row r="7" spans="1:133">
      <c r="A7" s="12"/>
      <c r="B7" s="42">
        <v>514</v>
      </c>
      <c r="C7" s="19" t="s">
        <v>20</v>
      </c>
      <c r="D7" s="43">
        <v>5989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5989</v>
      </c>
      <c r="O7" s="44">
        <f t="shared" si="2"/>
        <v>8.3528591352859127</v>
      </c>
      <c r="P7" s="9"/>
    </row>
    <row r="8" spans="1:133">
      <c r="A8" s="12"/>
      <c r="B8" s="42">
        <v>515</v>
      </c>
      <c r="C8" s="19" t="s">
        <v>34</v>
      </c>
      <c r="D8" s="43">
        <v>1617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1617</v>
      </c>
      <c r="O8" s="44">
        <f t="shared" si="2"/>
        <v>2.2552301255230125</v>
      </c>
      <c r="P8" s="9"/>
    </row>
    <row r="9" spans="1:133">
      <c r="A9" s="12"/>
      <c r="B9" s="42">
        <v>519</v>
      </c>
      <c r="C9" s="19" t="s">
        <v>22</v>
      </c>
      <c r="D9" s="43">
        <v>53608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53608</v>
      </c>
      <c r="O9" s="44">
        <f t="shared" si="2"/>
        <v>74.767085076708511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208605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208605</v>
      </c>
      <c r="O10" s="41">
        <f t="shared" si="2"/>
        <v>290.94142259414224</v>
      </c>
      <c r="P10" s="10"/>
    </row>
    <row r="11" spans="1:133">
      <c r="A11" s="12"/>
      <c r="B11" s="42">
        <v>521</v>
      </c>
      <c r="C11" s="19" t="s">
        <v>24</v>
      </c>
      <c r="D11" s="43">
        <v>208605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208605</v>
      </c>
      <c r="O11" s="44">
        <f t="shared" si="2"/>
        <v>290.94142259414224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62459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62459</v>
      </c>
      <c r="O12" s="41">
        <f t="shared" si="2"/>
        <v>87.111576011157595</v>
      </c>
      <c r="P12" s="10"/>
    </row>
    <row r="13" spans="1:133">
      <c r="A13" s="12"/>
      <c r="B13" s="42">
        <v>539</v>
      </c>
      <c r="C13" s="19" t="s">
        <v>26</v>
      </c>
      <c r="D13" s="43">
        <v>62459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62459</v>
      </c>
      <c r="O13" s="44">
        <f t="shared" si="2"/>
        <v>87.111576011157595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209945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209945</v>
      </c>
      <c r="O14" s="41">
        <f t="shared" si="2"/>
        <v>292.81032078103209</v>
      </c>
      <c r="P14" s="10"/>
    </row>
    <row r="15" spans="1:133">
      <c r="A15" s="12"/>
      <c r="B15" s="42">
        <v>541</v>
      </c>
      <c r="C15" s="19" t="s">
        <v>28</v>
      </c>
      <c r="D15" s="43">
        <v>209945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209945</v>
      </c>
      <c r="O15" s="44">
        <f t="shared" si="2"/>
        <v>292.81032078103209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1838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1838</v>
      </c>
      <c r="O16" s="41">
        <f t="shared" si="2"/>
        <v>2.5634588563458856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1838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1838</v>
      </c>
      <c r="O17" s="44">
        <f t="shared" si="2"/>
        <v>2.5634588563458856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672725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1967</v>
      </c>
      <c r="L18" s="14">
        <f t="shared" si="7"/>
        <v>0</v>
      </c>
      <c r="M18" s="14">
        <f t="shared" si="7"/>
        <v>0</v>
      </c>
      <c r="N18" s="14">
        <f t="shared" si="1"/>
        <v>674692</v>
      </c>
      <c r="O18" s="35">
        <f t="shared" si="2"/>
        <v>940.99302649930269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35</v>
      </c>
      <c r="M20" s="160"/>
      <c r="N20" s="160"/>
      <c r="O20" s="39">
        <v>717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177275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4552</v>
      </c>
      <c r="L5" s="24">
        <f t="shared" si="0"/>
        <v>0</v>
      </c>
      <c r="M5" s="24">
        <f t="shared" si="0"/>
        <v>0</v>
      </c>
      <c r="N5" s="25">
        <f t="shared" ref="N5:N18" si="1">SUM(D5:M5)</f>
        <v>181827</v>
      </c>
      <c r="O5" s="30">
        <f t="shared" ref="O5:O18" si="2">(N5/O$20)</f>
        <v>251.48962655601659</v>
      </c>
      <c r="P5" s="6"/>
    </row>
    <row r="6" spans="1:133">
      <c r="A6" s="12"/>
      <c r="B6" s="42">
        <v>513</v>
      </c>
      <c r="C6" s="19" t="s">
        <v>19</v>
      </c>
      <c r="D6" s="43">
        <v>123971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3650</v>
      </c>
      <c r="L6" s="43">
        <v>0</v>
      </c>
      <c r="M6" s="43">
        <v>0</v>
      </c>
      <c r="N6" s="43">
        <f t="shared" si="1"/>
        <v>127621</v>
      </c>
      <c r="O6" s="44">
        <f t="shared" si="2"/>
        <v>176.51590594744121</v>
      </c>
      <c r="P6" s="9"/>
    </row>
    <row r="7" spans="1:133">
      <c r="A7" s="12"/>
      <c r="B7" s="42">
        <v>514</v>
      </c>
      <c r="C7" s="19" t="s">
        <v>20</v>
      </c>
      <c r="D7" s="43">
        <v>10198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10198</v>
      </c>
      <c r="O7" s="44">
        <f t="shared" si="2"/>
        <v>14.105117565698478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902</v>
      </c>
      <c r="L8" s="43">
        <v>0</v>
      </c>
      <c r="M8" s="43">
        <v>0</v>
      </c>
      <c r="N8" s="43">
        <f t="shared" si="1"/>
        <v>902</v>
      </c>
      <c r="O8" s="44">
        <f t="shared" si="2"/>
        <v>1.2475795297372061</v>
      </c>
      <c r="P8" s="9"/>
    </row>
    <row r="9" spans="1:133">
      <c r="A9" s="12"/>
      <c r="B9" s="42">
        <v>519</v>
      </c>
      <c r="C9" s="19" t="s">
        <v>22</v>
      </c>
      <c r="D9" s="43">
        <v>43106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43106</v>
      </c>
      <c r="O9" s="44">
        <f t="shared" si="2"/>
        <v>59.621023513139697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210826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210826</v>
      </c>
      <c r="O10" s="41">
        <f t="shared" si="2"/>
        <v>291.59889349930842</v>
      </c>
      <c r="P10" s="10"/>
    </row>
    <row r="11" spans="1:133">
      <c r="A11" s="12"/>
      <c r="B11" s="42">
        <v>521</v>
      </c>
      <c r="C11" s="19" t="s">
        <v>24</v>
      </c>
      <c r="D11" s="43">
        <v>210826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210826</v>
      </c>
      <c r="O11" s="44">
        <f t="shared" si="2"/>
        <v>291.59889349930842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85464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85464</v>
      </c>
      <c r="O12" s="41">
        <f t="shared" si="2"/>
        <v>118.20746887966806</v>
      </c>
      <c r="P12" s="10"/>
    </row>
    <row r="13" spans="1:133">
      <c r="A13" s="12"/>
      <c r="B13" s="42">
        <v>539</v>
      </c>
      <c r="C13" s="19" t="s">
        <v>26</v>
      </c>
      <c r="D13" s="43">
        <v>85464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85464</v>
      </c>
      <c r="O13" s="44">
        <f t="shared" si="2"/>
        <v>118.20746887966806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19711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19711</v>
      </c>
      <c r="O14" s="41">
        <f t="shared" si="2"/>
        <v>27.262793914246195</v>
      </c>
      <c r="P14" s="10"/>
    </row>
    <row r="15" spans="1:133">
      <c r="A15" s="12"/>
      <c r="B15" s="42">
        <v>541</v>
      </c>
      <c r="C15" s="19" t="s">
        <v>28</v>
      </c>
      <c r="D15" s="43">
        <v>19711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19711</v>
      </c>
      <c r="O15" s="44">
        <f t="shared" si="2"/>
        <v>27.262793914246195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436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436</v>
      </c>
      <c r="O16" s="41">
        <f t="shared" si="2"/>
        <v>0.60304287690179803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436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436</v>
      </c>
      <c r="O17" s="44">
        <f t="shared" si="2"/>
        <v>0.60304287690179803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493712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4552</v>
      </c>
      <c r="L18" s="14">
        <f t="shared" si="7"/>
        <v>0</v>
      </c>
      <c r="M18" s="14">
        <f t="shared" si="7"/>
        <v>0</v>
      </c>
      <c r="N18" s="14">
        <f t="shared" si="1"/>
        <v>498264</v>
      </c>
      <c r="O18" s="35">
        <f t="shared" si="2"/>
        <v>689.16182572614105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31</v>
      </c>
      <c r="M20" s="160"/>
      <c r="N20" s="160"/>
      <c r="O20" s="39">
        <v>723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189105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1922</v>
      </c>
      <c r="L5" s="24">
        <f t="shared" si="0"/>
        <v>0</v>
      </c>
      <c r="M5" s="24">
        <f t="shared" si="0"/>
        <v>0</v>
      </c>
      <c r="N5" s="25">
        <f t="shared" ref="N5:N19" si="1">SUM(D5:M5)</f>
        <v>191027</v>
      </c>
      <c r="O5" s="30">
        <f t="shared" ref="O5:O19" si="2">(N5/O$21)</f>
        <v>265.31527777777779</v>
      </c>
      <c r="P5" s="6"/>
    </row>
    <row r="6" spans="1:133">
      <c r="A6" s="12"/>
      <c r="B6" s="42">
        <v>513</v>
      </c>
      <c r="C6" s="19" t="s">
        <v>19</v>
      </c>
      <c r="D6" s="43">
        <v>114241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1922</v>
      </c>
      <c r="L6" s="43">
        <v>0</v>
      </c>
      <c r="M6" s="43">
        <v>0</v>
      </c>
      <c r="N6" s="43">
        <f t="shared" si="1"/>
        <v>116163</v>
      </c>
      <c r="O6" s="44">
        <f t="shared" si="2"/>
        <v>161.33750000000001</v>
      </c>
      <c r="P6" s="9"/>
    </row>
    <row r="7" spans="1:133">
      <c r="A7" s="12"/>
      <c r="B7" s="42">
        <v>514</v>
      </c>
      <c r="C7" s="19" t="s">
        <v>20</v>
      </c>
      <c r="D7" s="43">
        <v>9920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9920</v>
      </c>
      <c r="O7" s="44">
        <f t="shared" si="2"/>
        <v>13.777777777777779</v>
      </c>
      <c r="P7" s="9"/>
    </row>
    <row r="8" spans="1:133">
      <c r="A8" s="12"/>
      <c r="B8" s="42">
        <v>515</v>
      </c>
      <c r="C8" s="19" t="s">
        <v>34</v>
      </c>
      <c r="D8" s="43">
        <v>14000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14000</v>
      </c>
      <c r="O8" s="44">
        <f t="shared" si="2"/>
        <v>19.444444444444443</v>
      </c>
      <c r="P8" s="9"/>
    </row>
    <row r="9" spans="1:133">
      <c r="A9" s="12"/>
      <c r="B9" s="42">
        <v>519</v>
      </c>
      <c r="C9" s="19" t="s">
        <v>22</v>
      </c>
      <c r="D9" s="43">
        <v>50944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50944</v>
      </c>
      <c r="O9" s="44">
        <f t="shared" si="2"/>
        <v>70.75555555555556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168399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168399</v>
      </c>
      <c r="O10" s="41">
        <f t="shared" si="2"/>
        <v>233.88749999999999</v>
      </c>
      <c r="P10" s="10"/>
    </row>
    <row r="11" spans="1:133">
      <c r="A11" s="12"/>
      <c r="B11" s="42">
        <v>521</v>
      </c>
      <c r="C11" s="19" t="s">
        <v>24</v>
      </c>
      <c r="D11" s="43">
        <v>168399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168399</v>
      </c>
      <c r="O11" s="44">
        <f t="shared" si="2"/>
        <v>233.88749999999999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423641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423641</v>
      </c>
      <c r="O12" s="41">
        <f t="shared" si="2"/>
        <v>588.39027777777778</v>
      </c>
      <c r="P12" s="10"/>
    </row>
    <row r="13" spans="1:133">
      <c r="A13" s="12"/>
      <c r="B13" s="42">
        <v>539</v>
      </c>
      <c r="C13" s="19" t="s">
        <v>26</v>
      </c>
      <c r="D13" s="43">
        <v>423641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423641</v>
      </c>
      <c r="O13" s="44">
        <f t="shared" si="2"/>
        <v>588.39027777777778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31392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31392</v>
      </c>
      <c r="O14" s="41">
        <f t="shared" si="2"/>
        <v>43.6</v>
      </c>
      <c r="P14" s="10"/>
    </row>
    <row r="15" spans="1:133">
      <c r="A15" s="12"/>
      <c r="B15" s="42">
        <v>541</v>
      </c>
      <c r="C15" s="19" t="s">
        <v>28</v>
      </c>
      <c r="D15" s="43">
        <v>31392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31392</v>
      </c>
      <c r="O15" s="44">
        <f t="shared" si="2"/>
        <v>43.6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SUM(D17:D18)</f>
        <v>633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633</v>
      </c>
      <c r="O16" s="41">
        <f t="shared" si="2"/>
        <v>0.87916666666666665</v>
      </c>
      <c r="P16" s="9"/>
    </row>
    <row r="17" spans="1:119">
      <c r="A17" s="12"/>
      <c r="B17" s="42">
        <v>571</v>
      </c>
      <c r="C17" s="19" t="s">
        <v>44</v>
      </c>
      <c r="D17" s="43">
        <v>120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120</v>
      </c>
      <c r="O17" s="44">
        <f t="shared" si="2"/>
        <v>0.16666666666666666</v>
      </c>
      <c r="P17" s="9"/>
    </row>
    <row r="18" spans="1:119" ht="15.75" thickBot="1">
      <c r="A18" s="12"/>
      <c r="B18" s="42">
        <v>572</v>
      </c>
      <c r="C18" s="19" t="s">
        <v>30</v>
      </c>
      <c r="D18" s="43">
        <v>513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513</v>
      </c>
      <c r="O18" s="44">
        <f t="shared" si="2"/>
        <v>0.71250000000000002</v>
      </c>
      <c r="P18" s="9"/>
    </row>
    <row r="19" spans="1:119" ht="16.5" thickBot="1">
      <c r="A19" s="13" t="s">
        <v>10</v>
      </c>
      <c r="B19" s="21"/>
      <c r="C19" s="20"/>
      <c r="D19" s="14">
        <f>SUM(D5,D10,D12,D14,D16)</f>
        <v>813170</v>
      </c>
      <c r="E19" s="14">
        <f t="shared" ref="E19:M19" si="7">SUM(E5,E10,E12,E14,E16)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1922</v>
      </c>
      <c r="L19" s="14">
        <f t="shared" si="7"/>
        <v>0</v>
      </c>
      <c r="M19" s="14">
        <f t="shared" si="7"/>
        <v>0</v>
      </c>
      <c r="N19" s="14">
        <f t="shared" si="1"/>
        <v>815092</v>
      </c>
      <c r="O19" s="35">
        <f t="shared" si="2"/>
        <v>1132.0722222222223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45</v>
      </c>
      <c r="M21" s="160"/>
      <c r="N21" s="160"/>
      <c r="O21" s="39">
        <v>720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161274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161274</v>
      </c>
      <c r="O5" s="30">
        <f t="shared" ref="O5:O18" si="2">(N5/O$20)</f>
        <v>221.53021978021977</v>
      </c>
      <c r="P5" s="6"/>
    </row>
    <row r="6" spans="1:133">
      <c r="A6" s="12"/>
      <c r="B6" s="42">
        <v>513</v>
      </c>
      <c r="C6" s="19" t="s">
        <v>19</v>
      </c>
      <c r="D6" s="43">
        <v>92213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92213</v>
      </c>
      <c r="O6" s="44">
        <f t="shared" si="2"/>
        <v>126.66620879120879</v>
      </c>
      <c r="P6" s="9"/>
    </row>
    <row r="7" spans="1:133">
      <c r="A7" s="12"/>
      <c r="B7" s="42">
        <v>514</v>
      </c>
      <c r="C7" s="19" t="s">
        <v>20</v>
      </c>
      <c r="D7" s="43">
        <v>9026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9026</v>
      </c>
      <c r="O7" s="44">
        <f t="shared" si="2"/>
        <v>12.398351648351648</v>
      </c>
      <c r="P7" s="9"/>
    </row>
    <row r="8" spans="1:133">
      <c r="A8" s="12"/>
      <c r="B8" s="42">
        <v>515</v>
      </c>
      <c r="C8" s="19" t="s">
        <v>34</v>
      </c>
      <c r="D8" s="43">
        <v>7000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7000</v>
      </c>
      <c r="O8" s="44">
        <f t="shared" si="2"/>
        <v>9.615384615384615</v>
      </c>
      <c r="P8" s="9"/>
    </row>
    <row r="9" spans="1:133">
      <c r="A9" s="12"/>
      <c r="B9" s="42">
        <v>519</v>
      </c>
      <c r="C9" s="19" t="s">
        <v>22</v>
      </c>
      <c r="D9" s="43">
        <v>53035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53035</v>
      </c>
      <c r="O9" s="44">
        <f t="shared" si="2"/>
        <v>72.85027472527473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244022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244022</v>
      </c>
      <c r="O10" s="41">
        <f t="shared" si="2"/>
        <v>335.19505494505495</v>
      </c>
      <c r="P10" s="10"/>
    </row>
    <row r="11" spans="1:133">
      <c r="A11" s="12"/>
      <c r="B11" s="42">
        <v>521</v>
      </c>
      <c r="C11" s="19" t="s">
        <v>24</v>
      </c>
      <c r="D11" s="43">
        <v>190675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190675</v>
      </c>
      <c r="O11" s="44">
        <f t="shared" si="2"/>
        <v>261.91620879120882</v>
      </c>
      <c r="P11" s="9"/>
    </row>
    <row r="12" spans="1:133">
      <c r="A12" s="12"/>
      <c r="B12" s="42">
        <v>529</v>
      </c>
      <c r="C12" s="19" t="s">
        <v>51</v>
      </c>
      <c r="D12" s="43">
        <v>53347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53347</v>
      </c>
      <c r="O12" s="44">
        <f t="shared" si="2"/>
        <v>73.27884615384616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18400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18400</v>
      </c>
      <c r="O13" s="41">
        <f t="shared" si="2"/>
        <v>25.274725274725274</v>
      </c>
      <c r="P13" s="10"/>
    </row>
    <row r="14" spans="1:133">
      <c r="A14" s="12"/>
      <c r="B14" s="42">
        <v>541</v>
      </c>
      <c r="C14" s="19" t="s">
        <v>28</v>
      </c>
      <c r="D14" s="43">
        <v>18400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18400</v>
      </c>
      <c r="O14" s="44">
        <f t="shared" si="2"/>
        <v>25.274725274725274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SUM(D16:D17)</f>
        <v>1876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1876</v>
      </c>
      <c r="O15" s="41">
        <f t="shared" si="2"/>
        <v>2.5769230769230771</v>
      </c>
      <c r="P15" s="9"/>
    </row>
    <row r="16" spans="1:133">
      <c r="A16" s="12"/>
      <c r="B16" s="42">
        <v>571</v>
      </c>
      <c r="C16" s="19" t="s">
        <v>44</v>
      </c>
      <c r="D16" s="43">
        <v>160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160</v>
      </c>
      <c r="O16" s="44">
        <f t="shared" si="2"/>
        <v>0.21978021978021978</v>
      </c>
      <c r="P16" s="9"/>
    </row>
    <row r="17" spans="1:119" ht="15.75" thickBot="1">
      <c r="A17" s="12"/>
      <c r="B17" s="42">
        <v>572</v>
      </c>
      <c r="C17" s="19" t="s">
        <v>30</v>
      </c>
      <c r="D17" s="43">
        <v>1716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1716</v>
      </c>
      <c r="O17" s="44">
        <f t="shared" si="2"/>
        <v>2.3571428571428572</v>
      </c>
      <c r="P17" s="9"/>
    </row>
    <row r="18" spans="1:119" ht="16.5" thickBot="1">
      <c r="A18" s="13" t="s">
        <v>10</v>
      </c>
      <c r="B18" s="21"/>
      <c r="C18" s="20"/>
      <c r="D18" s="14">
        <f>SUM(D5,D10,D13,D15)</f>
        <v>425572</v>
      </c>
      <c r="E18" s="14">
        <f t="shared" ref="E18:M18" si="6">SUM(E5,E10,E13,E15)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425572</v>
      </c>
      <c r="O18" s="35">
        <f t="shared" si="2"/>
        <v>584.57692307692309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54</v>
      </c>
      <c r="M20" s="160"/>
      <c r="N20" s="160"/>
      <c r="O20" s="39">
        <v>728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125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68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280492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280492</v>
      </c>
      <c r="P5" s="30">
        <f t="shared" ref="P5:P17" si="2">(O5/P$19)</f>
        <v>362.39276485788116</v>
      </c>
      <c r="Q5" s="6"/>
    </row>
    <row r="6" spans="1:134">
      <c r="A6" s="12"/>
      <c r="B6" s="42">
        <v>511</v>
      </c>
      <c r="C6" s="19" t="s">
        <v>72</v>
      </c>
      <c r="D6" s="43">
        <v>150853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150853</v>
      </c>
      <c r="P6" s="44">
        <f t="shared" si="2"/>
        <v>194.90051679586563</v>
      </c>
      <c r="Q6" s="9"/>
    </row>
    <row r="7" spans="1:134">
      <c r="A7" s="12"/>
      <c r="B7" s="42">
        <v>514</v>
      </c>
      <c r="C7" s="19" t="s">
        <v>20</v>
      </c>
      <c r="D7" s="43">
        <v>24203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24203</v>
      </c>
      <c r="P7" s="44">
        <f t="shared" si="2"/>
        <v>31.270025839793281</v>
      </c>
      <c r="Q7" s="9"/>
    </row>
    <row r="8" spans="1:134">
      <c r="A8" s="12"/>
      <c r="B8" s="42">
        <v>519</v>
      </c>
      <c r="C8" s="19" t="s">
        <v>22</v>
      </c>
      <c r="D8" s="43">
        <v>105436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105436</v>
      </c>
      <c r="P8" s="44">
        <f t="shared" si="2"/>
        <v>136.22222222222223</v>
      </c>
      <c r="Q8" s="9"/>
    </row>
    <row r="9" spans="1:134" ht="15.75">
      <c r="A9" s="26" t="s">
        <v>23</v>
      </c>
      <c r="B9" s="27"/>
      <c r="C9" s="28"/>
      <c r="D9" s="29">
        <f t="shared" ref="D9:N9" si="3">SUM(D10:D10)</f>
        <v>487849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487849</v>
      </c>
      <c r="P9" s="41">
        <f t="shared" si="2"/>
        <v>630.29586563307498</v>
      </c>
      <c r="Q9" s="10"/>
    </row>
    <row r="10" spans="1:134">
      <c r="A10" s="12"/>
      <c r="B10" s="42">
        <v>521</v>
      </c>
      <c r="C10" s="19" t="s">
        <v>24</v>
      </c>
      <c r="D10" s="43">
        <v>487849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487849</v>
      </c>
      <c r="P10" s="44">
        <f t="shared" si="2"/>
        <v>630.29586563307498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SUM(D12:D12)</f>
        <v>198690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198690</v>
      </c>
      <c r="P11" s="41">
        <f t="shared" si="2"/>
        <v>256.70542635658916</v>
      </c>
      <c r="Q11" s="10"/>
    </row>
    <row r="12" spans="1:134">
      <c r="A12" s="12"/>
      <c r="B12" s="42">
        <v>539</v>
      </c>
      <c r="C12" s="19" t="s">
        <v>26</v>
      </c>
      <c r="D12" s="43">
        <v>198690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198690</v>
      </c>
      <c r="P12" s="44">
        <f t="shared" si="2"/>
        <v>256.70542635658916</v>
      </c>
      <c r="Q12" s="9"/>
    </row>
    <row r="13" spans="1:134" ht="15.75">
      <c r="A13" s="26" t="s">
        <v>27</v>
      </c>
      <c r="B13" s="27"/>
      <c r="C13" s="28"/>
      <c r="D13" s="29">
        <f t="shared" ref="D13:N13" si="5">SUM(D14:D14)</f>
        <v>52374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52374</v>
      </c>
      <c r="P13" s="41">
        <f t="shared" si="2"/>
        <v>67.666666666666671</v>
      </c>
      <c r="Q13" s="10"/>
    </row>
    <row r="14" spans="1:134">
      <c r="A14" s="12"/>
      <c r="B14" s="42">
        <v>541</v>
      </c>
      <c r="C14" s="19" t="s">
        <v>28</v>
      </c>
      <c r="D14" s="43">
        <v>52374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52374</v>
      </c>
      <c r="P14" s="44">
        <f t="shared" si="2"/>
        <v>67.666666666666671</v>
      </c>
      <c r="Q14" s="9"/>
    </row>
    <row r="15" spans="1:134" ht="15.75">
      <c r="A15" s="26" t="s">
        <v>29</v>
      </c>
      <c r="B15" s="27"/>
      <c r="C15" s="28"/>
      <c r="D15" s="29">
        <f t="shared" ref="D15:N15" si="6">SUM(D16:D16)</f>
        <v>21624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21624</v>
      </c>
      <c r="P15" s="41">
        <f t="shared" si="2"/>
        <v>27.937984496124031</v>
      </c>
      <c r="Q15" s="9"/>
    </row>
    <row r="16" spans="1:134" ht="15.75" thickBot="1">
      <c r="A16" s="12"/>
      <c r="B16" s="42">
        <v>572</v>
      </c>
      <c r="C16" s="19" t="s">
        <v>30</v>
      </c>
      <c r="D16" s="43">
        <v>21624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21624</v>
      </c>
      <c r="P16" s="44">
        <f t="shared" si="2"/>
        <v>27.937984496124031</v>
      </c>
      <c r="Q16" s="9"/>
    </row>
    <row r="17" spans="1:120" ht="16.5" thickBot="1">
      <c r="A17" s="13" t="s">
        <v>10</v>
      </c>
      <c r="B17" s="21"/>
      <c r="C17" s="20"/>
      <c r="D17" s="14">
        <f>SUM(D5,D9,D11,D13,D15)</f>
        <v>1041029</v>
      </c>
      <c r="E17" s="14">
        <f t="shared" ref="E17:N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1041029</v>
      </c>
      <c r="P17" s="35">
        <f t="shared" si="2"/>
        <v>1344.9987080103358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60" t="s">
        <v>126</v>
      </c>
      <c r="N19" s="160"/>
      <c r="O19" s="160"/>
      <c r="P19" s="39">
        <v>774</v>
      </c>
    </row>
    <row r="20" spans="1:120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68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260737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260737</v>
      </c>
      <c r="P5" s="30">
        <f t="shared" ref="P5:P17" si="2">(O5/P$19)</f>
        <v>341.72608125819136</v>
      </c>
      <c r="Q5" s="6"/>
    </row>
    <row r="6" spans="1:134">
      <c r="A6" s="12"/>
      <c r="B6" s="42">
        <v>513</v>
      </c>
      <c r="C6" s="19" t="s">
        <v>19</v>
      </c>
      <c r="D6" s="43">
        <v>142326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142326</v>
      </c>
      <c r="P6" s="44">
        <f t="shared" si="2"/>
        <v>186.53473132372216</v>
      </c>
      <c r="Q6" s="9"/>
    </row>
    <row r="7" spans="1:134">
      <c r="A7" s="12"/>
      <c r="B7" s="42">
        <v>514</v>
      </c>
      <c r="C7" s="19" t="s">
        <v>20</v>
      </c>
      <c r="D7" s="43">
        <v>22311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22311</v>
      </c>
      <c r="P7" s="44">
        <f t="shared" si="2"/>
        <v>29.241153342070774</v>
      </c>
      <c r="Q7" s="9"/>
    </row>
    <row r="8" spans="1:134">
      <c r="A8" s="12"/>
      <c r="B8" s="42">
        <v>519</v>
      </c>
      <c r="C8" s="19" t="s">
        <v>22</v>
      </c>
      <c r="D8" s="43">
        <v>96100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96100</v>
      </c>
      <c r="P8" s="44">
        <f t="shared" si="2"/>
        <v>125.95019659239843</v>
      </c>
      <c r="Q8" s="9"/>
    </row>
    <row r="9" spans="1:134" ht="15.75">
      <c r="A9" s="26" t="s">
        <v>23</v>
      </c>
      <c r="B9" s="27"/>
      <c r="C9" s="28"/>
      <c r="D9" s="29">
        <f t="shared" ref="D9:N9" si="3">SUM(D10:D10)</f>
        <v>294477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294477</v>
      </c>
      <c r="P9" s="41">
        <f t="shared" si="2"/>
        <v>385.94626474442987</v>
      </c>
      <c r="Q9" s="10"/>
    </row>
    <row r="10" spans="1:134">
      <c r="A10" s="12"/>
      <c r="B10" s="42">
        <v>521</v>
      </c>
      <c r="C10" s="19" t="s">
        <v>24</v>
      </c>
      <c r="D10" s="43">
        <v>294477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294477</v>
      </c>
      <c r="P10" s="44">
        <f t="shared" si="2"/>
        <v>385.94626474442987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SUM(D12:D12)</f>
        <v>138864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138864</v>
      </c>
      <c r="P11" s="41">
        <f t="shared" si="2"/>
        <v>181.99737876802098</v>
      </c>
      <c r="Q11" s="10"/>
    </row>
    <row r="12" spans="1:134">
      <c r="A12" s="12"/>
      <c r="B12" s="42">
        <v>539</v>
      </c>
      <c r="C12" s="19" t="s">
        <v>26</v>
      </c>
      <c r="D12" s="43">
        <v>138864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138864</v>
      </c>
      <c r="P12" s="44">
        <f t="shared" si="2"/>
        <v>181.99737876802098</v>
      </c>
      <c r="Q12" s="9"/>
    </row>
    <row r="13" spans="1:134" ht="15.75">
      <c r="A13" s="26" t="s">
        <v>27</v>
      </c>
      <c r="B13" s="27"/>
      <c r="C13" s="28"/>
      <c r="D13" s="29">
        <f t="shared" ref="D13:N13" si="5">SUM(D14:D14)</f>
        <v>68808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68808</v>
      </c>
      <c r="P13" s="41">
        <f t="shared" si="2"/>
        <v>90.180865006553077</v>
      </c>
      <c r="Q13" s="10"/>
    </row>
    <row r="14" spans="1:134">
      <c r="A14" s="12"/>
      <c r="B14" s="42">
        <v>541</v>
      </c>
      <c r="C14" s="19" t="s">
        <v>28</v>
      </c>
      <c r="D14" s="43">
        <v>68808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68808</v>
      </c>
      <c r="P14" s="44">
        <f t="shared" si="2"/>
        <v>90.180865006553077</v>
      </c>
      <c r="Q14" s="9"/>
    </row>
    <row r="15" spans="1:134" ht="15.75">
      <c r="A15" s="26" t="s">
        <v>29</v>
      </c>
      <c r="B15" s="27"/>
      <c r="C15" s="28"/>
      <c r="D15" s="29">
        <f t="shared" ref="D15:N15" si="6">SUM(D16:D16)</f>
        <v>6194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6194</v>
      </c>
      <c r="P15" s="41">
        <f t="shared" si="2"/>
        <v>8.117955439056356</v>
      </c>
      <c r="Q15" s="9"/>
    </row>
    <row r="16" spans="1:134" ht="15.75" thickBot="1">
      <c r="A16" s="12"/>
      <c r="B16" s="42">
        <v>572</v>
      </c>
      <c r="C16" s="19" t="s">
        <v>30</v>
      </c>
      <c r="D16" s="43">
        <v>6194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6194</v>
      </c>
      <c r="P16" s="44">
        <f t="shared" si="2"/>
        <v>8.117955439056356</v>
      </c>
      <c r="Q16" s="9"/>
    </row>
    <row r="17" spans="1:120" ht="16.5" thickBot="1">
      <c r="A17" s="13" t="s">
        <v>10</v>
      </c>
      <c r="B17" s="21"/>
      <c r="C17" s="20"/>
      <c r="D17" s="14">
        <f>SUM(D5,D9,D11,D13,D15)</f>
        <v>769080</v>
      </c>
      <c r="E17" s="14">
        <f t="shared" ref="E17:N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769080</v>
      </c>
      <c r="P17" s="35">
        <f t="shared" si="2"/>
        <v>1007.9685452162516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60" t="s">
        <v>71</v>
      </c>
      <c r="N19" s="160"/>
      <c r="O19" s="160"/>
      <c r="P19" s="39">
        <v>763</v>
      </c>
    </row>
    <row r="20" spans="1:120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216785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216785</v>
      </c>
      <c r="O5" s="30">
        <f t="shared" ref="O5:O17" si="2">(N5/O$19)</f>
        <v>256.85426540284362</v>
      </c>
      <c r="P5" s="6"/>
    </row>
    <row r="6" spans="1:133">
      <c r="A6" s="12"/>
      <c r="B6" s="42">
        <v>513</v>
      </c>
      <c r="C6" s="19" t="s">
        <v>19</v>
      </c>
      <c r="D6" s="43">
        <v>125511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125511</v>
      </c>
      <c r="O6" s="44">
        <f t="shared" si="2"/>
        <v>148.70971563981044</v>
      </c>
      <c r="P6" s="9"/>
    </row>
    <row r="7" spans="1:133">
      <c r="A7" s="12"/>
      <c r="B7" s="42">
        <v>514</v>
      </c>
      <c r="C7" s="19" t="s">
        <v>20</v>
      </c>
      <c r="D7" s="43">
        <v>10302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10302</v>
      </c>
      <c r="O7" s="44">
        <f t="shared" si="2"/>
        <v>12.206161137440759</v>
      </c>
      <c r="P7" s="9"/>
    </row>
    <row r="8" spans="1:133">
      <c r="A8" s="12"/>
      <c r="B8" s="42">
        <v>519</v>
      </c>
      <c r="C8" s="19" t="s">
        <v>47</v>
      </c>
      <c r="D8" s="43">
        <v>80972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80972</v>
      </c>
      <c r="O8" s="44">
        <f t="shared" si="2"/>
        <v>95.938388625592424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225321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225321</v>
      </c>
      <c r="O9" s="41">
        <f t="shared" si="2"/>
        <v>266.96800947867297</v>
      </c>
      <c r="P9" s="10"/>
    </row>
    <row r="10" spans="1:133">
      <c r="A10" s="12"/>
      <c r="B10" s="42">
        <v>521</v>
      </c>
      <c r="C10" s="19" t="s">
        <v>24</v>
      </c>
      <c r="D10" s="43">
        <v>225321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225321</v>
      </c>
      <c r="O10" s="44">
        <f t="shared" si="2"/>
        <v>266.96800947867297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143958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143958</v>
      </c>
      <c r="O11" s="41">
        <f t="shared" si="2"/>
        <v>170.56635071090048</v>
      </c>
      <c r="P11" s="10"/>
    </row>
    <row r="12" spans="1:133">
      <c r="A12" s="12"/>
      <c r="B12" s="42">
        <v>539</v>
      </c>
      <c r="C12" s="19" t="s">
        <v>26</v>
      </c>
      <c r="D12" s="43">
        <v>143958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143958</v>
      </c>
      <c r="O12" s="44">
        <f t="shared" si="2"/>
        <v>170.56635071090048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118326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118326</v>
      </c>
      <c r="O13" s="41">
        <f t="shared" si="2"/>
        <v>140.19668246445497</v>
      </c>
      <c r="P13" s="10"/>
    </row>
    <row r="14" spans="1:133">
      <c r="A14" s="12"/>
      <c r="B14" s="42">
        <v>541</v>
      </c>
      <c r="C14" s="19" t="s">
        <v>48</v>
      </c>
      <c r="D14" s="43">
        <v>118326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118326</v>
      </c>
      <c r="O14" s="44">
        <f t="shared" si="2"/>
        <v>140.19668246445497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1661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1661</v>
      </c>
      <c r="O15" s="41">
        <f t="shared" si="2"/>
        <v>1.9680094786729858</v>
      </c>
      <c r="P15" s="9"/>
    </row>
    <row r="16" spans="1:133" ht="15.75" thickBot="1">
      <c r="A16" s="12"/>
      <c r="B16" s="42">
        <v>572</v>
      </c>
      <c r="C16" s="19" t="s">
        <v>61</v>
      </c>
      <c r="D16" s="43">
        <v>1661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1661</v>
      </c>
      <c r="O16" s="44">
        <f t="shared" si="2"/>
        <v>1.9680094786729858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706051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706051</v>
      </c>
      <c r="O17" s="35">
        <f t="shared" si="2"/>
        <v>836.55331753554503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66</v>
      </c>
      <c r="M19" s="160"/>
      <c r="N19" s="160"/>
      <c r="O19" s="39">
        <v>844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190884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190884</v>
      </c>
      <c r="O5" s="30">
        <f t="shared" ref="O5:O17" si="2">(N5/O$19)</f>
        <v>227.51370679380216</v>
      </c>
      <c r="P5" s="6"/>
    </row>
    <row r="6" spans="1:133">
      <c r="A6" s="12"/>
      <c r="B6" s="42">
        <v>513</v>
      </c>
      <c r="C6" s="19" t="s">
        <v>19</v>
      </c>
      <c r="D6" s="43">
        <v>118031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118031</v>
      </c>
      <c r="O6" s="44">
        <f t="shared" si="2"/>
        <v>140.68057210965435</v>
      </c>
      <c r="P6" s="9"/>
    </row>
    <row r="7" spans="1:133">
      <c r="A7" s="12"/>
      <c r="B7" s="42">
        <v>514</v>
      </c>
      <c r="C7" s="19" t="s">
        <v>20</v>
      </c>
      <c r="D7" s="43">
        <v>9990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9990</v>
      </c>
      <c r="O7" s="44">
        <f t="shared" si="2"/>
        <v>11.907032181168058</v>
      </c>
      <c r="P7" s="9"/>
    </row>
    <row r="8" spans="1:133">
      <c r="A8" s="12"/>
      <c r="B8" s="42">
        <v>519</v>
      </c>
      <c r="C8" s="19" t="s">
        <v>47</v>
      </c>
      <c r="D8" s="43">
        <v>62863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62863</v>
      </c>
      <c r="O8" s="44">
        <f t="shared" si="2"/>
        <v>74.926102502979731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298509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298509</v>
      </c>
      <c r="O9" s="41">
        <f t="shared" si="2"/>
        <v>355.79141835518476</v>
      </c>
      <c r="P9" s="10"/>
    </row>
    <row r="10" spans="1:133">
      <c r="A10" s="12"/>
      <c r="B10" s="42">
        <v>521</v>
      </c>
      <c r="C10" s="19" t="s">
        <v>24</v>
      </c>
      <c r="D10" s="43">
        <v>298509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298509</v>
      </c>
      <c r="O10" s="44">
        <f t="shared" si="2"/>
        <v>355.79141835518476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114402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114402</v>
      </c>
      <c r="O11" s="41">
        <f t="shared" si="2"/>
        <v>136.35518474374254</v>
      </c>
      <c r="P11" s="10"/>
    </row>
    <row r="12" spans="1:133">
      <c r="A12" s="12"/>
      <c r="B12" s="42">
        <v>539</v>
      </c>
      <c r="C12" s="19" t="s">
        <v>26</v>
      </c>
      <c r="D12" s="43">
        <v>114402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114402</v>
      </c>
      <c r="O12" s="44">
        <f t="shared" si="2"/>
        <v>136.35518474374254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37573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37573</v>
      </c>
      <c r="O13" s="41">
        <f t="shared" si="2"/>
        <v>44.783075089392135</v>
      </c>
      <c r="P13" s="10"/>
    </row>
    <row r="14" spans="1:133">
      <c r="A14" s="12"/>
      <c r="B14" s="42">
        <v>541</v>
      </c>
      <c r="C14" s="19" t="s">
        <v>48</v>
      </c>
      <c r="D14" s="43">
        <v>37573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37573</v>
      </c>
      <c r="O14" s="44">
        <f t="shared" si="2"/>
        <v>44.783075089392135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4769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4769</v>
      </c>
      <c r="O15" s="41">
        <f t="shared" si="2"/>
        <v>5.6841477949940407</v>
      </c>
      <c r="P15" s="9"/>
    </row>
    <row r="16" spans="1:133" ht="15.75" thickBot="1">
      <c r="A16" s="12"/>
      <c r="B16" s="42">
        <v>572</v>
      </c>
      <c r="C16" s="19" t="s">
        <v>61</v>
      </c>
      <c r="D16" s="43">
        <v>4769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4769</v>
      </c>
      <c r="O16" s="44">
        <f t="shared" si="2"/>
        <v>5.6841477949940407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646137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646137</v>
      </c>
      <c r="O17" s="35">
        <f t="shared" si="2"/>
        <v>770.12753277711556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64</v>
      </c>
      <c r="M19" s="160"/>
      <c r="N19" s="160"/>
      <c r="O19" s="39">
        <v>839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201227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201227</v>
      </c>
      <c r="O5" s="30">
        <f t="shared" ref="O5:O17" si="2">(N5/O$19)</f>
        <v>246.29987760097919</v>
      </c>
      <c r="P5" s="6"/>
    </row>
    <row r="6" spans="1:133">
      <c r="A6" s="12"/>
      <c r="B6" s="42">
        <v>513</v>
      </c>
      <c r="C6" s="19" t="s">
        <v>19</v>
      </c>
      <c r="D6" s="43">
        <v>121204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121204</v>
      </c>
      <c r="O6" s="44">
        <f t="shared" si="2"/>
        <v>148.35250917992656</v>
      </c>
      <c r="P6" s="9"/>
    </row>
    <row r="7" spans="1:133">
      <c r="A7" s="12"/>
      <c r="B7" s="42">
        <v>514</v>
      </c>
      <c r="C7" s="19" t="s">
        <v>20</v>
      </c>
      <c r="D7" s="43">
        <v>13188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13188</v>
      </c>
      <c r="O7" s="44">
        <f t="shared" si="2"/>
        <v>16.141982864137088</v>
      </c>
      <c r="P7" s="9"/>
    </row>
    <row r="8" spans="1:133">
      <c r="A8" s="12"/>
      <c r="B8" s="42">
        <v>519</v>
      </c>
      <c r="C8" s="19" t="s">
        <v>47</v>
      </c>
      <c r="D8" s="43">
        <v>66835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66835</v>
      </c>
      <c r="O8" s="44">
        <f t="shared" si="2"/>
        <v>81.805385556915539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211307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211307</v>
      </c>
      <c r="O9" s="41">
        <f t="shared" si="2"/>
        <v>258.63769889840881</v>
      </c>
      <c r="P9" s="10"/>
    </row>
    <row r="10" spans="1:133">
      <c r="A10" s="12"/>
      <c r="B10" s="42">
        <v>521</v>
      </c>
      <c r="C10" s="19" t="s">
        <v>24</v>
      </c>
      <c r="D10" s="43">
        <v>211307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211307</v>
      </c>
      <c r="O10" s="44">
        <f t="shared" si="2"/>
        <v>258.63769889840881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79197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79197</v>
      </c>
      <c r="O11" s="41">
        <f t="shared" si="2"/>
        <v>96.936352509179926</v>
      </c>
      <c r="P11" s="10"/>
    </row>
    <row r="12" spans="1:133">
      <c r="A12" s="12"/>
      <c r="B12" s="42">
        <v>539</v>
      </c>
      <c r="C12" s="19" t="s">
        <v>26</v>
      </c>
      <c r="D12" s="43">
        <v>79197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79197</v>
      </c>
      <c r="O12" s="44">
        <f t="shared" si="2"/>
        <v>96.936352509179926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107220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107220</v>
      </c>
      <c r="O13" s="41">
        <f t="shared" si="2"/>
        <v>131.23623011015911</v>
      </c>
      <c r="P13" s="10"/>
    </row>
    <row r="14" spans="1:133">
      <c r="A14" s="12"/>
      <c r="B14" s="42">
        <v>541</v>
      </c>
      <c r="C14" s="19" t="s">
        <v>48</v>
      </c>
      <c r="D14" s="43">
        <v>107220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107220</v>
      </c>
      <c r="O14" s="44">
        <f t="shared" si="2"/>
        <v>131.23623011015911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1340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1340</v>
      </c>
      <c r="O15" s="41">
        <f t="shared" si="2"/>
        <v>1.6401468788249693</v>
      </c>
      <c r="P15" s="9"/>
    </row>
    <row r="16" spans="1:133" ht="15.75" thickBot="1">
      <c r="A16" s="12"/>
      <c r="B16" s="42">
        <v>572</v>
      </c>
      <c r="C16" s="19" t="s">
        <v>61</v>
      </c>
      <c r="D16" s="43">
        <v>1340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1340</v>
      </c>
      <c r="O16" s="44">
        <f t="shared" si="2"/>
        <v>1.6401468788249693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600291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600291</v>
      </c>
      <c r="O17" s="35">
        <f t="shared" si="2"/>
        <v>734.750305997552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62</v>
      </c>
      <c r="M19" s="160"/>
      <c r="N19" s="160"/>
      <c r="O19" s="39">
        <v>817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238864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238864</v>
      </c>
      <c r="O5" s="30">
        <f t="shared" ref="O5:O17" si="2">(N5/O$19)</f>
        <v>293.80565805658057</v>
      </c>
      <c r="P5" s="6"/>
    </row>
    <row r="6" spans="1:133">
      <c r="A6" s="12"/>
      <c r="B6" s="42">
        <v>513</v>
      </c>
      <c r="C6" s="19" t="s">
        <v>19</v>
      </c>
      <c r="D6" s="43">
        <v>150170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150170</v>
      </c>
      <c r="O6" s="44">
        <f t="shared" si="2"/>
        <v>184.71094710947111</v>
      </c>
      <c r="P6" s="9"/>
    </row>
    <row r="7" spans="1:133">
      <c r="A7" s="12"/>
      <c r="B7" s="42">
        <v>514</v>
      </c>
      <c r="C7" s="19" t="s">
        <v>20</v>
      </c>
      <c r="D7" s="43">
        <v>11780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11780</v>
      </c>
      <c r="O7" s="44">
        <f t="shared" si="2"/>
        <v>14.489544895448955</v>
      </c>
      <c r="P7" s="9"/>
    </row>
    <row r="8" spans="1:133">
      <c r="A8" s="12"/>
      <c r="B8" s="42">
        <v>519</v>
      </c>
      <c r="C8" s="19" t="s">
        <v>47</v>
      </c>
      <c r="D8" s="43">
        <v>76914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76914</v>
      </c>
      <c r="O8" s="44">
        <f t="shared" si="2"/>
        <v>94.605166051660518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194449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194449</v>
      </c>
      <c r="O9" s="41">
        <f t="shared" si="2"/>
        <v>239.17466174661746</v>
      </c>
      <c r="P9" s="10"/>
    </row>
    <row r="10" spans="1:133">
      <c r="A10" s="12"/>
      <c r="B10" s="42">
        <v>521</v>
      </c>
      <c r="C10" s="19" t="s">
        <v>24</v>
      </c>
      <c r="D10" s="43">
        <v>194449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194449</v>
      </c>
      <c r="O10" s="44">
        <f t="shared" si="2"/>
        <v>239.17466174661746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95602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95602</v>
      </c>
      <c r="O11" s="41">
        <f t="shared" si="2"/>
        <v>117.59163591635917</v>
      </c>
      <c r="P11" s="10"/>
    </row>
    <row r="12" spans="1:133">
      <c r="A12" s="12"/>
      <c r="B12" s="42">
        <v>539</v>
      </c>
      <c r="C12" s="19" t="s">
        <v>26</v>
      </c>
      <c r="D12" s="43">
        <v>95602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95602</v>
      </c>
      <c r="O12" s="44">
        <f t="shared" si="2"/>
        <v>117.59163591635917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58921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58921</v>
      </c>
      <c r="O13" s="41">
        <f t="shared" si="2"/>
        <v>72.473554735547353</v>
      </c>
      <c r="P13" s="10"/>
    </row>
    <row r="14" spans="1:133">
      <c r="A14" s="12"/>
      <c r="B14" s="42">
        <v>541</v>
      </c>
      <c r="C14" s="19" t="s">
        <v>48</v>
      </c>
      <c r="D14" s="43">
        <v>58921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58921</v>
      </c>
      <c r="O14" s="44">
        <f t="shared" si="2"/>
        <v>72.473554735547353</v>
      </c>
      <c r="P14" s="9"/>
    </row>
    <row r="15" spans="1:133" ht="15.75">
      <c r="A15" s="26" t="s">
        <v>29</v>
      </c>
      <c r="B15" s="27"/>
      <c r="C15" s="28"/>
      <c r="D15" s="29">
        <f t="shared" ref="D15:M15" si="6">SUM(D16:D16)</f>
        <v>17515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17515</v>
      </c>
      <c r="O15" s="41">
        <f t="shared" si="2"/>
        <v>21.543665436654365</v>
      </c>
      <c r="P15" s="9"/>
    </row>
    <row r="16" spans="1:133" ht="15.75" thickBot="1">
      <c r="A16" s="12"/>
      <c r="B16" s="42">
        <v>571</v>
      </c>
      <c r="C16" s="19" t="s">
        <v>44</v>
      </c>
      <c r="D16" s="43">
        <v>17515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17515</v>
      </c>
      <c r="O16" s="44">
        <f t="shared" si="2"/>
        <v>21.543665436654365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605351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605351</v>
      </c>
      <c r="O17" s="35">
        <f t="shared" si="2"/>
        <v>744.58917589175894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59</v>
      </c>
      <c r="M19" s="160"/>
      <c r="N19" s="160"/>
      <c r="O19" s="39">
        <v>813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181948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181948</v>
      </c>
      <c r="O5" s="30">
        <f t="shared" ref="O5:O18" si="2">(N5/O$20)</f>
        <v>224.35018495684341</v>
      </c>
      <c r="P5" s="6"/>
    </row>
    <row r="6" spans="1:133">
      <c r="A6" s="12"/>
      <c r="B6" s="42">
        <v>512</v>
      </c>
      <c r="C6" s="19" t="s">
        <v>56</v>
      </c>
      <c r="D6" s="43">
        <v>715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715</v>
      </c>
      <c r="O6" s="44">
        <f t="shared" si="2"/>
        <v>0.88162762022194818</v>
      </c>
      <c r="P6" s="9"/>
    </row>
    <row r="7" spans="1:133">
      <c r="A7" s="12"/>
      <c r="B7" s="42">
        <v>513</v>
      </c>
      <c r="C7" s="19" t="s">
        <v>19</v>
      </c>
      <c r="D7" s="43">
        <v>117528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117528</v>
      </c>
      <c r="O7" s="44">
        <f t="shared" si="2"/>
        <v>144.9173859432799</v>
      </c>
      <c r="P7" s="9"/>
    </row>
    <row r="8" spans="1:133">
      <c r="A8" s="12"/>
      <c r="B8" s="42">
        <v>514</v>
      </c>
      <c r="C8" s="19" t="s">
        <v>20</v>
      </c>
      <c r="D8" s="43">
        <v>15789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15789</v>
      </c>
      <c r="O8" s="44">
        <f t="shared" si="2"/>
        <v>19.468557336621455</v>
      </c>
      <c r="P8" s="9"/>
    </row>
    <row r="9" spans="1:133">
      <c r="A9" s="12"/>
      <c r="B9" s="42">
        <v>519</v>
      </c>
      <c r="C9" s="19" t="s">
        <v>47</v>
      </c>
      <c r="D9" s="43">
        <v>47916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47916</v>
      </c>
      <c r="O9" s="44">
        <f t="shared" si="2"/>
        <v>59.082614056720097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242662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242662</v>
      </c>
      <c r="O10" s="41">
        <f t="shared" si="2"/>
        <v>299.213316892725</v>
      </c>
      <c r="P10" s="10"/>
    </row>
    <row r="11" spans="1:133">
      <c r="A11" s="12"/>
      <c r="B11" s="42">
        <v>521</v>
      </c>
      <c r="C11" s="19" t="s">
        <v>24</v>
      </c>
      <c r="D11" s="43">
        <v>242662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242662</v>
      </c>
      <c r="O11" s="44">
        <f t="shared" si="2"/>
        <v>299.213316892725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95949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95949</v>
      </c>
      <c r="O12" s="41">
        <f t="shared" si="2"/>
        <v>118.3094944512947</v>
      </c>
      <c r="P12" s="10"/>
    </row>
    <row r="13" spans="1:133">
      <c r="A13" s="12"/>
      <c r="B13" s="42">
        <v>539</v>
      </c>
      <c r="C13" s="19" t="s">
        <v>26</v>
      </c>
      <c r="D13" s="43">
        <v>95949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95949</v>
      </c>
      <c r="O13" s="44">
        <f t="shared" si="2"/>
        <v>118.3094944512947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27685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27685</v>
      </c>
      <c r="O14" s="41">
        <f t="shared" si="2"/>
        <v>34.136868064118374</v>
      </c>
      <c r="P14" s="10"/>
    </row>
    <row r="15" spans="1:133">
      <c r="A15" s="12"/>
      <c r="B15" s="42">
        <v>541</v>
      </c>
      <c r="C15" s="19" t="s">
        <v>48</v>
      </c>
      <c r="D15" s="43">
        <v>27685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27685</v>
      </c>
      <c r="O15" s="44">
        <f t="shared" si="2"/>
        <v>34.136868064118374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17500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17500</v>
      </c>
      <c r="O16" s="41">
        <f t="shared" si="2"/>
        <v>21.57829839704069</v>
      </c>
      <c r="P16" s="9"/>
    </row>
    <row r="17" spans="1:119" ht="15.75" thickBot="1">
      <c r="A17" s="12"/>
      <c r="B17" s="42">
        <v>571</v>
      </c>
      <c r="C17" s="19" t="s">
        <v>44</v>
      </c>
      <c r="D17" s="43">
        <v>17500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17500</v>
      </c>
      <c r="O17" s="44">
        <f t="shared" si="2"/>
        <v>21.57829839704069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565744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565744</v>
      </c>
      <c r="O18" s="35">
        <f t="shared" si="2"/>
        <v>697.58816276202219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57</v>
      </c>
      <c r="M20" s="160"/>
      <c r="N20" s="160"/>
      <c r="O20" s="39">
        <v>811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0</v>
      </c>
      <c r="E5" s="24">
        <f t="shared" ref="E5:M5" si="0">SUM(E6:E14)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0</v>
      </c>
      <c r="O5" s="30">
        <f t="shared" ref="O5:O68" si="1">(N5/O$77)</f>
        <v>0</v>
      </c>
      <c r="P5" s="6"/>
    </row>
    <row r="6" spans="1:133">
      <c r="A6" s="12"/>
      <c r="B6" s="42">
        <v>511</v>
      </c>
      <c r="C6" s="19" t="s">
        <v>72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42">
        <v>512</v>
      </c>
      <c r="C7" s="19" t="s">
        <v>56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0</v>
      </c>
      <c r="O7" s="44">
        <f t="shared" si="1"/>
        <v>0</v>
      </c>
      <c r="P7" s="9"/>
    </row>
    <row r="8" spans="1:133">
      <c r="A8" s="12"/>
      <c r="B8" s="42">
        <v>513</v>
      </c>
      <c r="C8" s="19" t="s">
        <v>19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0</v>
      </c>
      <c r="O8" s="44">
        <f t="shared" si="1"/>
        <v>0</v>
      </c>
      <c r="P8" s="9"/>
    </row>
    <row r="9" spans="1:133">
      <c r="A9" s="12"/>
      <c r="B9" s="42">
        <v>514</v>
      </c>
      <c r="C9" s="19" t="s">
        <v>20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42">
        <v>515</v>
      </c>
      <c r="C10" s="19" t="s">
        <v>34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42">
        <v>516</v>
      </c>
      <c r="C11" s="19" t="s">
        <v>73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42">
        <v>517</v>
      </c>
      <c r="C12" s="19" t="s">
        <v>74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0</v>
      </c>
      <c r="O12" s="44">
        <f t="shared" si="1"/>
        <v>0</v>
      </c>
      <c r="P12" s="9"/>
    </row>
    <row r="13" spans="1:133">
      <c r="A13" s="12"/>
      <c r="B13" s="42">
        <v>518</v>
      </c>
      <c r="C13" s="19" t="s">
        <v>21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0</v>
      </c>
      <c r="O13" s="44">
        <f t="shared" si="1"/>
        <v>0</v>
      </c>
      <c r="P13" s="9"/>
    </row>
    <row r="14" spans="1:133">
      <c r="A14" s="12"/>
      <c r="B14" s="42">
        <v>519</v>
      </c>
      <c r="C14" s="19" t="s">
        <v>47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 ht="15.75">
      <c r="A15" s="26" t="s">
        <v>23</v>
      </c>
      <c r="B15" s="27"/>
      <c r="C15" s="28"/>
      <c r="D15" s="29">
        <f>SUM(D16:D24)</f>
        <v>0</v>
      </c>
      <c r="E15" s="29">
        <f t="shared" ref="E15:M15" si="3">SUM(E16:E24)</f>
        <v>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>SUM(D15:M15)</f>
        <v>0</v>
      </c>
      <c r="O15" s="41">
        <f t="shared" si="1"/>
        <v>0</v>
      </c>
      <c r="P15" s="10"/>
    </row>
    <row r="16" spans="1:133">
      <c r="A16" s="12"/>
      <c r="B16" s="42">
        <v>521</v>
      </c>
      <c r="C16" s="19" t="s">
        <v>24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0</v>
      </c>
      <c r="O16" s="44">
        <f t="shared" si="1"/>
        <v>0</v>
      </c>
      <c r="P16" s="9"/>
    </row>
    <row r="17" spans="1:16">
      <c r="A17" s="12"/>
      <c r="B17" s="42">
        <v>522</v>
      </c>
      <c r="C17" s="19" t="s">
        <v>75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4" si="4">SUM(D17:M17)</f>
        <v>0</v>
      </c>
      <c r="O17" s="44">
        <f t="shared" si="1"/>
        <v>0</v>
      </c>
      <c r="P17" s="9"/>
    </row>
    <row r="18" spans="1:16">
      <c r="A18" s="12"/>
      <c r="B18" s="42">
        <v>523</v>
      </c>
      <c r="C18" s="19" t="s">
        <v>76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0</v>
      </c>
      <c r="O18" s="44">
        <f t="shared" si="1"/>
        <v>0</v>
      </c>
      <c r="P18" s="9"/>
    </row>
    <row r="19" spans="1:16">
      <c r="A19" s="12"/>
      <c r="B19" s="42">
        <v>524</v>
      </c>
      <c r="C19" s="19" t="s">
        <v>77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0</v>
      </c>
      <c r="O19" s="44">
        <f t="shared" si="1"/>
        <v>0</v>
      </c>
      <c r="P19" s="9"/>
    </row>
    <row r="20" spans="1:16">
      <c r="A20" s="12"/>
      <c r="B20" s="42">
        <v>525</v>
      </c>
      <c r="C20" s="19" t="s">
        <v>78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0</v>
      </c>
      <c r="O20" s="44">
        <f t="shared" si="1"/>
        <v>0</v>
      </c>
      <c r="P20" s="9"/>
    </row>
    <row r="21" spans="1:16">
      <c r="A21" s="12"/>
      <c r="B21" s="42">
        <v>526</v>
      </c>
      <c r="C21" s="19" t="s">
        <v>79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0</v>
      </c>
      <c r="O21" s="44">
        <f t="shared" si="1"/>
        <v>0</v>
      </c>
      <c r="P21" s="9"/>
    </row>
    <row r="22" spans="1:16">
      <c r="A22" s="12"/>
      <c r="B22" s="42">
        <v>527</v>
      </c>
      <c r="C22" s="19" t="s">
        <v>80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0</v>
      </c>
      <c r="O22" s="44">
        <f t="shared" si="1"/>
        <v>0</v>
      </c>
      <c r="P22" s="9"/>
    </row>
    <row r="23" spans="1:16">
      <c r="A23" s="12"/>
      <c r="B23" s="42">
        <v>528</v>
      </c>
      <c r="C23" s="19" t="s">
        <v>81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0</v>
      </c>
      <c r="O23" s="44">
        <f t="shared" si="1"/>
        <v>0</v>
      </c>
      <c r="P23" s="9"/>
    </row>
    <row r="24" spans="1:16">
      <c r="A24" s="12"/>
      <c r="B24" s="42">
        <v>529</v>
      </c>
      <c r="C24" s="19" t="s">
        <v>51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0</v>
      </c>
      <c r="O24" s="44">
        <f t="shared" si="1"/>
        <v>0</v>
      </c>
      <c r="P24" s="9"/>
    </row>
    <row r="25" spans="1:16" ht="15.75">
      <c r="A25" s="26" t="s">
        <v>25</v>
      </c>
      <c r="B25" s="27"/>
      <c r="C25" s="28"/>
      <c r="D25" s="29">
        <f>SUM(D26:D34)</f>
        <v>0</v>
      </c>
      <c r="E25" s="29">
        <f t="shared" ref="E25:M25" si="5">SUM(E26:E34)</f>
        <v>0</v>
      </c>
      <c r="F25" s="29">
        <f t="shared" si="5"/>
        <v>0</v>
      </c>
      <c r="G25" s="29">
        <f t="shared" si="5"/>
        <v>0</v>
      </c>
      <c r="H25" s="29">
        <f t="shared" si="5"/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40">
        <f>SUM(D25:M25)</f>
        <v>0</v>
      </c>
      <c r="O25" s="41">
        <f t="shared" si="1"/>
        <v>0</v>
      </c>
      <c r="P25" s="10"/>
    </row>
    <row r="26" spans="1:16">
      <c r="A26" s="12"/>
      <c r="B26" s="42">
        <v>531</v>
      </c>
      <c r="C26" s="19" t="s">
        <v>82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>SUM(D26:M26)</f>
        <v>0</v>
      </c>
      <c r="O26" s="44">
        <f t="shared" si="1"/>
        <v>0</v>
      </c>
      <c r="P26" s="9"/>
    </row>
    <row r="27" spans="1:16">
      <c r="A27" s="12"/>
      <c r="B27" s="42">
        <v>532</v>
      </c>
      <c r="C27" s="19" t="s">
        <v>83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42">
        <v>533</v>
      </c>
      <c r="C28" s="19" t="s">
        <v>84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4" si="6">SUM(D28:M28)</f>
        <v>0</v>
      </c>
      <c r="O28" s="44">
        <f t="shared" si="1"/>
        <v>0</v>
      </c>
      <c r="P28" s="9"/>
    </row>
    <row r="29" spans="1:16">
      <c r="A29" s="12"/>
      <c r="B29" s="42">
        <v>534</v>
      </c>
      <c r="C29" s="19" t="s">
        <v>85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0</v>
      </c>
      <c r="O29" s="44">
        <f t="shared" si="1"/>
        <v>0</v>
      </c>
      <c r="P29" s="9"/>
    </row>
    <row r="30" spans="1:16">
      <c r="A30" s="12"/>
      <c r="B30" s="42">
        <v>535</v>
      </c>
      <c r="C30" s="19" t="s">
        <v>86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0</v>
      </c>
      <c r="O30" s="44">
        <f t="shared" si="1"/>
        <v>0</v>
      </c>
      <c r="P30" s="9"/>
    </row>
    <row r="31" spans="1:16">
      <c r="A31" s="12"/>
      <c r="B31" s="42">
        <v>536</v>
      </c>
      <c r="C31" s="19" t="s">
        <v>87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0</v>
      </c>
      <c r="O31" s="44">
        <f t="shared" si="1"/>
        <v>0</v>
      </c>
      <c r="P31" s="9"/>
    </row>
    <row r="32" spans="1:16">
      <c r="A32" s="12"/>
      <c r="B32" s="42">
        <v>537</v>
      </c>
      <c r="C32" s="19" t="s">
        <v>88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0</v>
      </c>
      <c r="O32" s="44">
        <f t="shared" si="1"/>
        <v>0</v>
      </c>
      <c r="P32" s="9"/>
    </row>
    <row r="33" spans="1:16">
      <c r="A33" s="12"/>
      <c r="B33" s="42">
        <v>538</v>
      </c>
      <c r="C33" s="19" t="s">
        <v>89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0</v>
      </c>
      <c r="O33" s="44">
        <f t="shared" si="1"/>
        <v>0</v>
      </c>
      <c r="P33" s="9"/>
    </row>
    <row r="34" spans="1:16">
      <c r="A34" s="12"/>
      <c r="B34" s="42">
        <v>539</v>
      </c>
      <c r="C34" s="19" t="s">
        <v>26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0</v>
      </c>
      <c r="O34" s="44">
        <f t="shared" si="1"/>
        <v>0</v>
      </c>
      <c r="P34" s="9"/>
    </row>
    <row r="35" spans="1:16" ht="15.75">
      <c r="A35" s="26" t="s">
        <v>27</v>
      </c>
      <c r="B35" s="27"/>
      <c r="C35" s="28"/>
      <c r="D35" s="29">
        <f>SUM(D36:D41)</f>
        <v>0</v>
      </c>
      <c r="E35" s="29">
        <f t="shared" ref="E35:M35" si="7">SUM(E36:E41)</f>
        <v>0</v>
      </c>
      <c r="F35" s="29">
        <f t="shared" si="7"/>
        <v>0</v>
      </c>
      <c r="G35" s="29">
        <f t="shared" si="7"/>
        <v>0</v>
      </c>
      <c r="H35" s="29">
        <f t="shared" si="7"/>
        <v>0</v>
      </c>
      <c r="I35" s="29">
        <f t="shared" si="7"/>
        <v>0</v>
      </c>
      <c r="J35" s="29">
        <f t="shared" si="7"/>
        <v>0</v>
      </c>
      <c r="K35" s="29">
        <f t="shared" si="7"/>
        <v>0</v>
      </c>
      <c r="L35" s="29">
        <f t="shared" si="7"/>
        <v>0</v>
      </c>
      <c r="M35" s="29">
        <f t="shared" si="7"/>
        <v>0</v>
      </c>
      <c r="N35" s="29">
        <f t="shared" ref="N35:N49" si="8">SUM(D35:M35)</f>
        <v>0</v>
      </c>
      <c r="O35" s="41">
        <f t="shared" si="1"/>
        <v>0</v>
      </c>
      <c r="P35" s="10"/>
    </row>
    <row r="36" spans="1:16">
      <c r="A36" s="12"/>
      <c r="B36" s="42">
        <v>541</v>
      </c>
      <c r="C36" s="19" t="s">
        <v>48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0</v>
      </c>
      <c r="O36" s="44">
        <f t="shared" si="1"/>
        <v>0</v>
      </c>
      <c r="P36" s="9"/>
    </row>
    <row r="37" spans="1:16">
      <c r="A37" s="12"/>
      <c r="B37" s="42">
        <v>542</v>
      </c>
      <c r="C37" s="19" t="s">
        <v>90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8"/>
        <v>0</v>
      </c>
      <c r="O37" s="44">
        <f t="shared" si="1"/>
        <v>0</v>
      </c>
      <c r="P37" s="9"/>
    </row>
    <row r="38" spans="1:16">
      <c r="A38" s="12"/>
      <c r="B38" s="42">
        <v>543</v>
      </c>
      <c r="C38" s="19" t="s">
        <v>91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8"/>
        <v>0</v>
      </c>
      <c r="O38" s="44">
        <f t="shared" si="1"/>
        <v>0</v>
      </c>
      <c r="P38" s="9"/>
    </row>
    <row r="39" spans="1:16">
      <c r="A39" s="12"/>
      <c r="B39" s="42">
        <v>544</v>
      </c>
      <c r="C39" s="19" t="s">
        <v>92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8"/>
        <v>0</v>
      </c>
      <c r="O39" s="44">
        <f t="shared" si="1"/>
        <v>0</v>
      </c>
      <c r="P39" s="9"/>
    </row>
    <row r="40" spans="1:16">
      <c r="A40" s="12"/>
      <c r="B40" s="42">
        <v>545</v>
      </c>
      <c r="C40" s="19" t="s">
        <v>93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0</v>
      </c>
      <c r="O40" s="44">
        <f t="shared" si="1"/>
        <v>0</v>
      </c>
      <c r="P40" s="9"/>
    </row>
    <row r="41" spans="1:16">
      <c r="A41" s="12"/>
      <c r="B41" s="42">
        <v>549</v>
      </c>
      <c r="C41" s="19" t="s">
        <v>94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0</v>
      </c>
      <c r="O41" s="44">
        <f t="shared" si="1"/>
        <v>0</v>
      </c>
      <c r="P41" s="9"/>
    </row>
    <row r="42" spans="1:16" ht="15.75">
      <c r="A42" s="26" t="s">
        <v>95</v>
      </c>
      <c r="B42" s="27"/>
      <c r="C42" s="28"/>
      <c r="D42" s="29">
        <f>SUM(D43:D47)</f>
        <v>0</v>
      </c>
      <c r="E42" s="29">
        <f t="shared" ref="E42:M42" si="9">SUM(E43:E47)</f>
        <v>0</v>
      </c>
      <c r="F42" s="29">
        <f t="shared" si="9"/>
        <v>0</v>
      </c>
      <c r="G42" s="29">
        <f t="shared" si="9"/>
        <v>0</v>
      </c>
      <c r="H42" s="29">
        <f t="shared" si="9"/>
        <v>0</v>
      </c>
      <c r="I42" s="29">
        <f t="shared" si="9"/>
        <v>0</v>
      </c>
      <c r="J42" s="29">
        <f t="shared" si="9"/>
        <v>0</v>
      </c>
      <c r="K42" s="29">
        <f t="shared" si="9"/>
        <v>0</v>
      </c>
      <c r="L42" s="29">
        <f t="shared" si="9"/>
        <v>0</v>
      </c>
      <c r="M42" s="29">
        <f t="shared" si="9"/>
        <v>0</v>
      </c>
      <c r="N42" s="29">
        <f t="shared" si="8"/>
        <v>0</v>
      </c>
      <c r="O42" s="41">
        <f t="shared" si="1"/>
        <v>0</v>
      </c>
      <c r="P42" s="10"/>
    </row>
    <row r="43" spans="1:16">
      <c r="A43" s="90"/>
      <c r="B43" s="91">
        <v>551</v>
      </c>
      <c r="C43" s="92" t="s">
        <v>96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0</v>
      </c>
      <c r="O43" s="44">
        <f t="shared" si="1"/>
        <v>0</v>
      </c>
      <c r="P43" s="9"/>
    </row>
    <row r="44" spans="1:16">
      <c r="A44" s="90"/>
      <c r="B44" s="91">
        <v>552</v>
      </c>
      <c r="C44" s="92" t="s">
        <v>97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0</v>
      </c>
      <c r="O44" s="44">
        <f t="shared" si="1"/>
        <v>0</v>
      </c>
      <c r="P44" s="9"/>
    </row>
    <row r="45" spans="1:16">
      <c r="A45" s="90"/>
      <c r="B45" s="91">
        <v>553</v>
      </c>
      <c r="C45" s="92" t="s">
        <v>98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8"/>
        <v>0</v>
      </c>
      <c r="O45" s="44">
        <f t="shared" si="1"/>
        <v>0</v>
      </c>
      <c r="P45" s="9"/>
    </row>
    <row r="46" spans="1:16">
      <c r="A46" s="90"/>
      <c r="B46" s="91">
        <v>554</v>
      </c>
      <c r="C46" s="92" t="s">
        <v>99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8"/>
        <v>0</v>
      </c>
      <c r="O46" s="44">
        <f t="shared" si="1"/>
        <v>0</v>
      </c>
      <c r="P46" s="9"/>
    </row>
    <row r="47" spans="1:16">
      <c r="A47" s="90"/>
      <c r="B47" s="91">
        <v>559</v>
      </c>
      <c r="C47" s="92" t="s">
        <v>100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8"/>
        <v>0</v>
      </c>
      <c r="O47" s="44">
        <f t="shared" si="1"/>
        <v>0</v>
      </c>
      <c r="P47" s="9"/>
    </row>
    <row r="48" spans="1:16" ht="15.75">
      <c r="A48" s="26" t="s">
        <v>101</v>
      </c>
      <c r="B48" s="27"/>
      <c r="C48" s="28"/>
      <c r="D48" s="29">
        <f>SUM(D49:D54)</f>
        <v>0</v>
      </c>
      <c r="E48" s="29">
        <f t="shared" ref="E48:M48" si="10">SUM(E49:E54)</f>
        <v>0</v>
      </c>
      <c r="F48" s="29">
        <f t="shared" si="10"/>
        <v>0</v>
      </c>
      <c r="G48" s="29">
        <f t="shared" si="10"/>
        <v>0</v>
      </c>
      <c r="H48" s="29">
        <f t="shared" si="10"/>
        <v>0</v>
      </c>
      <c r="I48" s="29">
        <f t="shared" si="10"/>
        <v>0</v>
      </c>
      <c r="J48" s="29">
        <f t="shared" si="10"/>
        <v>0</v>
      </c>
      <c r="K48" s="29">
        <f t="shared" si="10"/>
        <v>0</v>
      </c>
      <c r="L48" s="29">
        <f t="shared" si="10"/>
        <v>0</v>
      </c>
      <c r="M48" s="29">
        <f t="shared" si="10"/>
        <v>0</v>
      </c>
      <c r="N48" s="29">
        <f t="shared" si="8"/>
        <v>0</v>
      </c>
      <c r="O48" s="41">
        <f t="shared" si="1"/>
        <v>0</v>
      </c>
      <c r="P48" s="10"/>
    </row>
    <row r="49" spans="1:16">
      <c r="A49" s="12"/>
      <c r="B49" s="42">
        <v>561</v>
      </c>
      <c r="C49" s="19" t="s">
        <v>102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8"/>
        <v>0</v>
      </c>
      <c r="O49" s="44">
        <f t="shared" si="1"/>
        <v>0</v>
      </c>
      <c r="P49" s="9"/>
    </row>
    <row r="50" spans="1:16">
      <c r="A50" s="12"/>
      <c r="B50" s="42">
        <v>562</v>
      </c>
      <c r="C50" s="19" t="s">
        <v>103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ref="N50:N62" si="11">SUM(D50:M50)</f>
        <v>0</v>
      </c>
      <c r="O50" s="44">
        <f t="shared" si="1"/>
        <v>0</v>
      </c>
      <c r="P50" s="9"/>
    </row>
    <row r="51" spans="1:16">
      <c r="A51" s="12"/>
      <c r="B51" s="42">
        <v>563</v>
      </c>
      <c r="C51" s="19" t="s">
        <v>104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11"/>
        <v>0</v>
      </c>
      <c r="O51" s="44">
        <f t="shared" si="1"/>
        <v>0</v>
      </c>
      <c r="P51" s="9"/>
    </row>
    <row r="52" spans="1:16">
      <c r="A52" s="12"/>
      <c r="B52" s="42">
        <v>564</v>
      </c>
      <c r="C52" s="19" t="s">
        <v>105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11"/>
        <v>0</v>
      </c>
      <c r="O52" s="44">
        <f t="shared" si="1"/>
        <v>0</v>
      </c>
      <c r="P52" s="9"/>
    </row>
    <row r="53" spans="1:16">
      <c r="A53" s="12"/>
      <c r="B53" s="42">
        <v>565</v>
      </c>
      <c r="C53" s="19" t="s">
        <v>106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11"/>
        <v>0</v>
      </c>
      <c r="O53" s="44">
        <f t="shared" si="1"/>
        <v>0</v>
      </c>
      <c r="P53" s="9"/>
    </row>
    <row r="54" spans="1:16">
      <c r="A54" s="12"/>
      <c r="B54" s="42">
        <v>569</v>
      </c>
      <c r="C54" s="19" t="s">
        <v>107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11"/>
        <v>0</v>
      </c>
      <c r="O54" s="44">
        <f t="shared" si="1"/>
        <v>0</v>
      </c>
      <c r="P54" s="9"/>
    </row>
    <row r="55" spans="1:16" ht="15.75">
      <c r="A55" s="26" t="s">
        <v>29</v>
      </c>
      <c r="B55" s="27"/>
      <c r="C55" s="28"/>
      <c r="D55" s="29">
        <f>SUM(D56:D62)</f>
        <v>0</v>
      </c>
      <c r="E55" s="29">
        <f t="shared" ref="E55:M55" si="12">SUM(E56:E62)</f>
        <v>0</v>
      </c>
      <c r="F55" s="29">
        <f t="shared" si="12"/>
        <v>0</v>
      </c>
      <c r="G55" s="29">
        <f t="shared" si="12"/>
        <v>0</v>
      </c>
      <c r="H55" s="29">
        <f t="shared" si="12"/>
        <v>0</v>
      </c>
      <c r="I55" s="29">
        <f t="shared" si="12"/>
        <v>0</v>
      </c>
      <c r="J55" s="29">
        <f t="shared" si="12"/>
        <v>0</v>
      </c>
      <c r="K55" s="29">
        <f t="shared" si="12"/>
        <v>0</v>
      </c>
      <c r="L55" s="29">
        <f t="shared" si="12"/>
        <v>0</v>
      </c>
      <c r="M55" s="29">
        <f t="shared" si="12"/>
        <v>0</v>
      </c>
      <c r="N55" s="29">
        <f>SUM(D55:M55)</f>
        <v>0</v>
      </c>
      <c r="O55" s="41">
        <f t="shared" si="1"/>
        <v>0</v>
      </c>
      <c r="P55" s="9"/>
    </row>
    <row r="56" spans="1:16">
      <c r="A56" s="12"/>
      <c r="B56" s="42">
        <v>571</v>
      </c>
      <c r="C56" s="19" t="s">
        <v>44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11"/>
        <v>0</v>
      </c>
      <c r="O56" s="44">
        <f t="shared" si="1"/>
        <v>0</v>
      </c>
      <c r="P56" s="9"/>
    </row>
    <row r="57" spans="1:16">
      <c r="A57" s="12"/>
      <c r="B57" s="42">
        <v>572</v>
      </c>
      <c r="C57" s="19" t="s">
        <v>61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11"/>
        <v>0</v>
      </c>
      <c r="O57" s="44">
        <f t="shared" si="1"/>
        <v>0</v>
      </c>
      <c r="P57" s="9"/>
    </row>
    <row r="58" spans="1:16">
      <c r="A58" s="12"/>
      <c r="B58" s="42">
        <v>573</v>
      </c>
      <c r="C58" s="19" t="s">
        <v>108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11"/>
        <v>0</v>
      </c>
      <c r="O58" s="44">
        <f t="shared" si="1"/>
        <v>0</v>
      </c>
      <c r="P58" s="9"/>
    </row>
    <row r="59" spans="1:16">
      <c r="A59" s="12"/>
      <c r="B59" s="42">
        <v>574</v>
      </c>
      <c r="C59" s="19" t="s">
        <v>109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11"/>
        <v>0</v>
      </c>
      <c r="O59" s="44">
        <f t="shared" si="1"/>
        <v>0</v>
      </c>
      <c r="P59" s="9"/>
    </row>
    <row r="60" spans="1:16">
      <c r="A60" s="12"/>
      <c r="B60" s="42">
        <v>575</v>
      </c>
      <c r="C60" s="19" t="s">
        <v>110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11"/>
        <v>0</v>
      </c>
      <c r="O60" s="44">
        <f t="shared" si="1"/>
        <v>0</v>
      </c>
      <c r="P60" s="9"/>
    </row>
    <row r="61" spans="1:16">
      <c r="A61" s="12"/>
      <c r="B61" s="42">
        <v>578</v>
      </c>
      <c r="C61" s="19" t="s">
        <v>111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11"/>
        <v>0</v>
      </c>
      <c r="O61" s="44">
        <f t="shared" si="1"/>
        <v>0</v>
      </c>
      <c r="P61" s="9"/>
    </row>
    <row r="62" spans="1:16">
      <c r="A62" s="12"/>
      <c r="B62" s="42">
        <v>579</v>
      </c>
      <c r="C62" s="19" t="s">
        <v>112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11"/>
        <v>0</v>
      </c>
      <c r="O62" s="44">
        <f t="shared" si="1"/>
        <v>0</v>
      </c>
      <c r="P62" s="9"/>
    </row>
    <row r="63" spans="1:16" ht="15.75">
      <c r="A63" s="26" t="s">
        <v>113</v>
      </c>
      <c r="B63" s="27"/>
      <c r="C63" s="28"/>
      <c r="D63" s="29">
        <f>SUM(D64:D74)</f>
        <v>0</v>
      </c>
      <c r="E63" s="29">
        <f t="shared" ref="E63:M63" si="13">SUM(E64:E74)</f>
        <v>0</v>
      </c>
      <c r="F63" s="29">
        <f t="shared" si="13"/>
        <v>0</v>
      </c>
      <c r="G63" s="29">
        <f t="shared" si="13"/>
        <v>0</v>
      </c>
      <c r="H63" s="29">
        <f t="shared" si="13"/>
        <v>0</v>
      </c>
      <c r="I63" s="29">
        <f t="shared" si="13"/>
        <v>0</v>
      </c>
      <c r="J63" s="29">
        <f t="shared" si="13"/>
        <v>0</v>
      </c>
      <c r="K63" s="29">
        <f t="shared" si="13"/>
        <v>0</v>
      </c>
      <c r="L63" s="29">
        <f t="shared" si="13"/>
        <v>0</v>
      </c>
      <c r="M63" s="29">
        <f t="shared" si="13"/>
        <v>0</v>
      </c>
      <c r="N63" s="29">
        <f>SUM(D63:M63)</f>
        <v>0</v>
      </c>
      <c r="O63" s="41">
        <f t="shared" si="1"/>
        <v>0</v>
      </c>
      <c r="P63" s="9"/>
    </row>
    <row r="64" spans="1:16">
      <c r="A64" s="12"/>
      <c r="B64" s="42">
        <v>581</v>
      </c>
      <c r="C64" s="19" t="s">
        <v>114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>SUM(D64:M64)</f>
        <v>0</v>
      </c>
      <c r="O64" s="44">
        <f t="shared" si="1"/>
        <v>0</v>
      </c>
      <c r="P64" s="9"/>
    </row>
    <row r="65" spans="1:119">
      <c r="A65" s="12"/>
      <c r="B65" s="42">
        <v>583</v>
      </c>
      <c r="C65" s="19" t="s">
        <v>115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ref="N65:N74" si="14">SUM(D65:M65)</f>
        <v>0</v>
      </c>
      <c r="O65" s="44">
        <f t="shared" si="1"/>
        <v>0</v>
      </c>
      <c r="P65" s="9"/>
    </row>
    <row r="66" spans="1:119">
      <c r="A66" s="12"/>
      <c r="B66" s="42">
        <v>584</v>
      </c>
      <c r="C66" s="19" t="s">
        <v>116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14"/>
        <v>0</v>
      </c>
      <c r="O66" s="44">
        <f t="shared" si="1"/>
        <v>0</v>
      </c>
      <c r="P66" s="9"/>
    </row>
    <row r="67" spans="1:119">
      <c r="A67" s="12"/>
      <c r="B67" s="42">
        <v>585</v>
      </c>
      <c r="C67" s="19" t="s">
        <v>117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14"/>
        <v>0</v>
      </c>
      <c r="O67" s="44">
        <f t="shared" si="1"/>
        <v>0</v>
      </c>
      <c r="P67" s="9"/>
    </row>
    <row r="68" spans="1:119">
      <c r="A68" s="12"/>
      <c r="B68" s="42">
        <v>586</v>
      </c>
      <c r="C68" s="19" t="s">
        <v>118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SUM(D68:M68)</f>
        <v>0</v>
      </c>
      <c r="O68" s="44">
        <f t="shared" si="1"/>
        <v>0</v>
      </c>
      <c r="P68" s="9"/>
    </row>
    <row r="69" spans="1:119">
      <c r="A69" s="12"/>
      <c r="B69" s="42">
        <v>587</v>
      </c>
      <c r="C69" s="19" t="s">
        <v>119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14"/>
        <v>0</v>
      </c>
      <c r="O69" s="44">
        <f t="shared" ref="O69:O75" si="15">(N69/O$77)</f>
        <v>0</v>
      </c>
      <c r="P69" s="9"/>
    </row>
    <row r="70" spans="1:119">
      <c r="A70" s="12"/>
      <c r="B70" s="42">
        <v>588</v>
      </c>
      <c r="C70" s="19" t="s">
        <v>120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14"/>
        <v>0</v>
      </c>
      <c r="O70" s="44">
        <f t="shared" si="15"/>
        <v>0</v>
      </c>
      <c r="P70" s="9"/>
    </row>
    <row r="71" spans="1:119">
      <c r="A71" s="12"/>
      <c r="B71" s="42">
        <v>590</v>
      </c>
      <c r="C71" s="19" t="s">
        <v>121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14"/>
        <v>0</v>
      </c>
      <c r="O71" s="44">
        <f t="shared" si="15"/>
        <v>0</v>
      </c>
      <c r="P71" s="9"/>
    </row>
    <row r="72" spans="1:119">
      <c r="A72" s="12"/>
      <c r="B72" s="42">
        <v>591</v>
      </c>
      <c r="C72" s="19" t="s">
        <v>122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14"/>
        <v>0</v>
      </c>
      <c r="O72" s="44">
        <f t="shared" si="15"/>
        <v>0</v>
      </c>
      <c r="P72" s="9"/>
    </row>
    <row r="73" spans="1:119">
      <c r="A73" s="12"/>
      <c r="B73" s="42">
        <v>592</v>
      </c>
      <c r="C73" s="19" t="s">
        <v>123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14"/>
        <v>0</v>
      </c>
      <c r="O73" s="44">
        <f t="shared" si="15"/>
        <v>0</v>
      </c>
      <c r="P73" s="9"/>
    </row>
    <row r="74" spans="1:119" ht="15.75" thickBot="1">
      <c r="A74" s="12"/>
      <c r="B74" s="42">
        <v>593</v>
      </c>
      <c r="C74" s="19" t="s">
        <v>124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14"/>
        <v>0</v>
      </c>
      <c r="O74" s="44">
        <f t="shared" si="15"/>
        <v>0</v>
      </c>
      <c r="P74" s="9"/>
    </row>
    <row r="75" spans="1:119" ht="16.5" thickBot="1">
      <c r="A75" s="13" t="s">
        <v>10</v>
      </c>
      <c r="B75" s="21"/>
      <c r="C75" s="20"/>
      <c r="D75" s="14">
        <f>SUM(D5,D15,D25,D35,D42,D48,D55,D63)</f>
        <v>0</v>
      </c>
      <c r="E75" s="14">
        <f t="shared" ref="E75:M75" si="16">SUM(E5,E15,E25,E35,E42,E48,E55,E63)</f>
        <v>0</v>
      </c>
      <c r="F75" s="14">
        <f t="shared" si="16"/>
        <v>0</v>
      </c>
      <c r="G75" s="14">
        <f t="shared" si="16"/>
        <v>0</v>
      </c>
      <c r="H75" s="14">
        <f t="shared" si="16"/>
        <v>0</v>
      </c>
      <c r="I75" s="14">
        <f t="shared" si="16"/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>SUM(D75:M75)</f>
        <v>0</v>
      </c>
      <c r="O75" s="35">
        <f t="shared" si="15"/>
        <v>0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5"/>
      <c r="B76" s="17"/>
      <c r="C76" s="17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8"/>
    </row>
    <row r="77" spans="1:119">
      <c r="A77" s="36"/>
      <c r="B77" s="37"/>
      <c r="C77" s="37"/>
      <c r="D77" s="38"/>
      <c r="E77" s="38"/>
      <c r="F77" s="38"/>
      <c r="G77" s="38"/>
      <c r="H77" s="38"/>
      <c r="I77" s="38"/>
      <c r="J77" s="38"/>
      <c r="K77" s="38"/>
      <c r="L77" s="160" t="s">
        <v>52</v>
      </c>
      <c r="M77" s="160"/>
      <c r="N77" s="160"/>
      <c r="O77" s="39">
        <v>741</v>
      </c>
    </row>
    <row r="78" spans="1:119">
      <c r="A78" s="161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9"/>
    </row>
    <row r="79" spans="1:119" ht="15.75" customHeight="1" thickBot="1">
      <c r="A79" s="162" t="s">
        <v>36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2024-12-10T17:57:57Z</cp:lastPrinted>
  <dcterms:created xsi:type="dcterms:W3CDTF">2000-08-31T21:26:31Z</dcterms:created>
  <dcterms:modified xsi:type="dcterms:W3CDTF">2024-12-10T17:58:35Z</dcterms:modified>
</cp:coreProperties>
</file>