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8" documentId="11_71C43EF03CF31DB10D2C592148B96B560A8921A6" xr6:coauthVersionLast="47" xr6:coauthVersionMax="47" xr10:uidLastSave="{63DACD73-9BC4-45A7-B5F3-5EBCAEFDA82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'2008'!$A$1:$O$34</definedName>
    <definedName name="_xlnm.Print_Area" localSheetId="14">'2009'!$A$1:$O$31</definedName>
    <definedName name="_xlnm.Print_Area" localSheetId="13">'2010'!$A$1:$O$30</definedName>
    <definedName name="_xlnm.Print_Area" localSheetId="12">'2011'!$A$1:$O$28</definedName>
    <definedName name="_xlnm.Print_Area" localSheetId="11">'2012'!$A$1:$O$29</definedName>
    <definedName name="_xlnm.Print_Area" localSheetId="10">'2013'!$A$1:$O$30</definedName>
    <definedName name="_xlnm.Print_Area" localSheetId="9">'2014'!$A$1:$O$29</definedName>
    <definedName name="_xlnm.Print_Area" localSheetId="8">'2015'!$A$1:$O$29</definedName>
    <definedName name="_xlnm.Print_Area" localSheetId="7">'2016'!$A$1:$O$30</definedName>
    <definedName name="_xlnm.Print_Area" localSheetId="6">'2017'!$A$1:$O$30</definedName>
    <definedName name="_xlnm.Print_Area" localSheetId="5">'2018'!$A$1:$O$31</definedName>
    <definedName name="_xlnm.Print_Area" localSheetId="4">'2019'!$A$1:$O$28</definedName>
    <definedName name="_xlnm.Print_Area" localSheetId="3">'2020'!$A$1:$O$33</definedName>
    <definedName name="_xlnm.Print_Area" localSheetId="2">'2021'!$A$1:$P$34</definedName>
    <definedName name="_xlnm.Print_Area" localSheetId="1">'2022'!$A$1:$P$42</definedName>
    <definedName name="_xlnm.Print_Area" localSheetId="0">'2023'!$A$1:$P$38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8" l="1"/>
  <c r="F34" i="48"/>
  <c r="G34" i="48"/>
  <c r="H34" i="48"/>
  <c r="I34" i="48"/>
  <c r="J34" i="48"/>
  <c r="K34" i="48"/>
  <c r="L34" i="48"/>
  <c r="M34" i="48"/>
  <c r="N34" i="48"/>
  <c r="D34" i="48"/>
  <c r="O33" i="48" l="1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6" i="48"/>
  <c r="P26" i="48" s="1"/>
  <c r="O23" i="48"/>
  <c r="P23" i="48" s="1"/>
  <c r="O16" i="48"/>
  <c r="P16" i="48" s="1"/>
  <c r="O11" i="48"/>
  <c r="P11" i="48" s="1"/>
  <c r="O5" i="48"/>
  <c r="P5" i="48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4" i="48" l="1"/>
  <c r="P34" i="48" s="1"/>
  <c r="H38" i="47"/>
  <c r="I38" i="47"/>
  <c r="D38" i="47"/>
  <c r="F38" i="47"/>
  <c r="G38" i="47"/>
  <c r="J38" i="47"/>
  <c r="N38" i="47"/>
  <c r="E38" i="47"/>
  <c r="K38" i="47"/>
  <c r="L38" i="47"/>
  <c r="M38" i="47"/>
  <c r="O36" i="47"/>
  <c r="P36" i="47" s="1"/>
  <c r="O31" i="47"/>
  <c r="P31" i="47" s="1"/>
  <c r="O27" i="47"/>
  <c r="P27" i="47" s="1"/>
  <c r="O17" i="47"/>
  <c r="P17" i="47" s="1"/>
  <c r="O11" i="47"/>
  <c r="P11" i="47" s="1"/>
  <c r="O5" i="47"/>
  <c r="P5" i="47" s="1"/>
  <c r="D30" i="46"/>
  <c r="O29" i="46"/>
  <c r="P29" i="46"/>
  <c r="O28" i="46"/>
  <c r="P28" i="46" s="1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3" i="46" s="1"/>
  <c r="P23" i="46" s="1"/>
  <c r="O22" i="46"/>
  <c r="P22" i="46"/>
  <c r="O21" i="46"/>
  <c r="P21" i="46"/>
  <c r="O20" i="46"/>
  <c r="P20" i="46"/>
  <c r="O19" i="46"/>
  <c r="P19" i="46" s="1"/>
  <c r="O18" i="46"/>
  <c r="P18" i="46"/>
  <c r="O17" i="46"/>
  <c r="P17" i="46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/>
  <c r="O8" i="46"/>
  <c r="P8" i="46"/>
  <c r="O7" i="46"/>
  <c r="P7" i="46"/>
  <c r="O6" i="46"/>
  <c r="P6" i="46" s="1"/>
  <c r="N5" i="46"/>
  <c r="M5" i="46"/>
  <c r="L5" i="46"/>
  <c r="K5" i="46"/>
  <c r="J5" i="46"/>
  <c r="J30" i="46" s="1"/>
  <c r="I5" i="46"/>
  <c r="H5" i="46"/>
  <c r="G5" i="46"/>
  <c r="F5" i="46"/>
  <c r="E5" i="46"/>
  <c r="D5" i="46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F29" i="45" s="1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I10" i="45"/>
  <c r="I29" i="45" s="1"/>
  <c r="H10" i="45"/>
  <c r="H29" i="45" s="1"/>
  <c r="G10" i="45"/>
  <c r="F10" i="45"/>
  <c r="E10" i="45"/>
  <c r="D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J29" i="45" s="1"/>
  <c r="I5" i="45"/>
  <c r="H5" i="45"/>
  <c r="G5" i="45"/>
  <c r="F5" i="45"/>
  <c r="E5" i="45"/>
  <c r="D5" i="45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M18" i="44"/>
  <c r="L18" i="44"/>
  <c r="K18" i="44"/>
  <c r="J18" i="44"/>
  <c r="I18" i="44"/>
  <c r="N18" i="44" s="1"/>
  <c r="O18" i="44" s="1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 s="1"/>
  <c r="M5" i="44"/>
  <c r="M24" i="44" s="1"/>
  <c r="L5" i="44"/>
  <c r="L24" i="44" s="1"/>
  <c r="K5" i="44"/>
  <c r="K24" i="44" s="1"/>
  <c r="J5" i="44"/>
  <c r="I5" i="44"/>
  <c r="H5" i="44"/>
  <c r="G5" i="44"/>
  <c r="F5" i="44"/>
  <c r="E5" i="44"/>
  <c r="D5" i="44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N9" i="43" s="1"/>
  <c r="O9" i="43" s="1"/>
  <c r="E9" i="43"/>
  <c r="D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27" i="43" s="1"/>
  <c r="G5" i="43"/>
  <c r="G27" i="43" s="1"/>
  <c r="F5" i="43"/>
  <c r="E5" i="43"/>
  <c r="D5" i="43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N23" i="42" s="1"/>
  <c r="O23" i="42" s="1"/>
  <c r="D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10" i="42" s="1"/>
  <c r="O10" i="42" s="1"/>
  <c r="N9" i="42"/>
  <c r="O9" i="42" s="1"/>
  <c r="N8" i="42"/>
  <c r="O8" i="42" s="1"/>
  <c r="N7" i="42"/>
  <c r="O7" i="42" s="1"/>
  <c r="N6" i="42"/>
  <c r="O6" i="42" s="1"/>
  <c r="M5" i="42"/>
  <c r="M26" i="42" s="1"/>
  <c r="L5" i="42"/>
  <c r="L26" i="42" s="1"/>
  <c r="K5" i="42"/>
  <c r="K26" i="42" s="1"/>
  <c r="J5" i="42"/>
  <c r="J26" i="42" s="1"/>
  <c r="I5" i="42"/>
  <c r="H5" i="42"/>
  <c r="G5" i="42"/>
  <c r="F5" i="42"/>
  <c r="E5" i="42"/>
  <c r="D5" i="42"/>
  <c r="N25" i="41"/>
  <c r="O25" i="41" s="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N10" i="41" s="1"/>
  <c r="O10" i="41" s="1"/>
  <c r="D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26" i="41" s="1"/>
  <c r="G5" i="41"/>
  <c r="G26" i="41" s="1"/>
  <c r="F5" i="41"/>
  <c r="E5" i="41"/>
  <c r="D5" i="4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L25" i="40" s="1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L5" i="40"/>
  <c r="K5" i="40"/>
  <c r="K25" i="40" s="1"/>
  <c r="J5" i="40"/>
  <c r="J25" i="40" s="1"/>
  <c r="I5" i="40"/>
  <c r="H5" i="40"/>
  <c r="H25" i="40" s="1"/>
  <c r="G5" i="40"/>
  <c r="F5" i="40"/>
  <c r="E5" i="40"/>
  <c r="D5" i="40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H25" i="39" s="1"/>
  <c r="G10" i="39"/>
  <c r="F10" i="39"/>
  <c r="E10" i="39"/>
  <c r="D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G25" i="39" s="1"/>
  <c r="F5" i="39"/>
  <c r="E5" i="39"/>
  <c r="E25" i="39" s="1"/>
  <c r="D5" i="39"/>
  <c r="D25" i="39" s="1"/>
  <c r="N29" i="38"/>
  <c r="O29" i="38" s="1"/>
  <c r="M28" i="38"/>
  <c r="L28" i="38"/>
  <c r="K28" i="38"/>
  <c r="J28" i="38"/>
  <c r="J30" i="38" s="1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N14" i="38" s="1"/>
  <c r="O14" i="38" s="1"/>
  <c r="D14" i="38"/>
  <c r="N13" i="38"/>
  <c r="O13" i="38" s="1"/>
  <c r="N12" i="38"/>
  <c r="O12" i="38" s="1"/>
  <c r="M11" i="38"/>
  <c r="L11" i="38"/>
  <c r="L30" i="38" s="1"/>
  <c r="K11" i="38"/>
  <c r="J11" i="38"/>
  <c r="I11" i="38"/>
  <c r="H11" i="38"/>
  <c r="G11" i="38"/>
  <c r="F11" i="38"/>
  <c r="E11" i="38"/>
  <c r="D11" i="38"/>
  <c r="N11" i="38" s="1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E26" i="37" s="1"/>
  <c r="D13" i="37"/>
  <c r="D26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/>
  <c r="M5" i="37"/>
  <c r="M26" i="37" s="1"/>
  <c r="L5" i="37"/>
  <c r="K5" i="37"/>
  <c r="K26" i="37" s="1"/>
  <c r="J5" i="37"/>
  <c r="I5" i="37"/>
  <c r="I26" i="37" s="1"/>
  <c r="H5" i="37"/>
  <c r="H26" i="37" s="1"/>
  <c r="G5" i="37"/>
  <c r="F5" i="37"/>
  <c r="F26" i="37" s="1"/>
  <c r="E5" i="37"/>
  <c r="D5" i="37"/>
  <c r="N5" i="37" s="1"/>
  <c r="O5" i="37" s="1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D25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L11" i="36"/>
  <c r="K11" i="36"/>
  <c r="J11" i="36"/>
  <c r="I11" i="36"/>
  <c r="I25" i="36" s="1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25" i="36" s="1"/>
  <c r="I5" i="36"/>
  <c r="H5" i="36"/>
  <c r="G5" i="36"/>
  <c r="F5" i="36"/>
  <c r="E5" i="36"/>
  <c r="E25" i="36" s="1"/>
  <c r="D5" i="36"/>
  <c r="N5" i="36"/>
  <c r="O5" i="36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/>
  <c r="N15" i="35"/>
  <c r="O15" i="35" s="1"/>
  <c r="M14" i="35"/>
  <c r="L14" i="35"/>
  <c r="K14" i="35"/>
  <c r="K24" i="35" s="1"/>
  <c r="J14" i="35"/>
  <c r="I14" i="35"/>
  <c r="H14" i="35"/>
  <c r="G14" i="35"/>
  <c r="F14" i="35"/>
  <c r="E14" i="35"/>
  <c r="D14" i="35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N11" i="35" s="1"/>
  <c r="O11" i="35" s="1"/>
  <c r="D11" i="35"/>
  <c r="N10" i="35"/>
  <c r="O10" i="35" s="1"/>
  <c r="N9" i="35"/>
  <c r="O9" i="35"/>
  <c r="N8" i="35"/>
  <c r="O8" i="35"/>
  <c r="N7" i="35"/>
  <c r="O7" i="35" s="1"/>
  <c r="N6" i="35"/>
  <c r="O6" i="35"/>
  <c r="M5" i="35"/>
  <c r="L5" i="35"/>
  <c r="K5" i="35"/>
  <c r="J5" i="35"/>
  <c r="I5" i="35"/>
  <c r="H5" i="35"/>
  <c r="H24" i="35" s="1"/>
  <c r="G5" i="35"/>
  <c r="F5" i="35"/>
  <c r="E5" i="35"/>
  <c r="D5" i="35"/>
  <c r="N25" i="34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I26" i="34" s="1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G26" i="34" s="1"/>
  <c r="F14" i="34"/>
  <c r="E14" i="34"/>
  <c r="E26" i="34" s="1"/>
  <c r="D14" i="34"/>
  <c r="N13" i="34"/>
  <c r="O13" i="34"/>
  <c r="N12" i="34"/>
  <c r="O12" i="34" s="1"/>
  <c r="M11" i="34"/>
  <c r="L11" i="34"/>
  <c r="L26" i="34" s="1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J26" i="34" s="1"/>
  <c r="I5" i="34"/>
  <c r="H5" i="34"/>
  <c r="G5" i="34"/>
  <c r="F5" i="34"/>
  <c r="E5" i="34"/>
  <c r="D5" i="34"/>
  <c r="N15" i="33"/>
  <c r="O15" i="33"/>
  <c r="N16" i="33"/>
  <c r="O16" i="33" s="1"/>
  <c r="N17" i="33"/>
  <c r="O17" i="33" s="1"/>
  <c r="N18" i="33"/>
  <c r="O18" i="33"/>
  <c r="N19" i="33"/>
  <c r="O19" i="33" s="1"/>
  <c r="N20" i="33"/>
  <c r="O20" i="33" s="1"/>
  <c r="E14" i="33"/>
  <c r="F14" i="33"/>
  <c r="F27" i="33" s="1"/>
  <c r="G14" i="33"/>
  <c r="H14" i="33"/>
  <c r="I14" i="33"/>
  <c r="J14" i="33"/>
  <c r="K14" i="33"/>
  <c r="L14" i="33"/>
  <c r="M14" i="33"/>
  <c r="D14" i="33"/>
  <c r="E11" i="33"/>
  <c r="F11" i="33"/>
  <c r="G11" i="33"/>
  <c r="H11" i="33"/>
  <c r="I11" i="33"/>
  <c r="J11" i="33"/>
  <c r="K11" i="33"/>
  <c r="L11" i="33"/>
  <c r="L27" i="33" s="1"/>
  <c r="M11" i="33"/>
  <c r="D11" i="33"/>
  <c r="E5" i="33"/>
  <c r="F5" i="33"/>
  <c r="G5" i="33"/>
  <c r="G27" i="33" s="1"/>
  <c r="H5" i="33"/>
  <c r="I5" i="33"/>
  <c r="I27" i="33" s="1"/>
  <c r="J5" i="33"/>
  <c r="K5" i="33"/>
  <c r="L5" i="33"/>
  <c r="M5" i="33"/>
  <c r="D5" i="33"/>
  <c r="N26" i="33"/>
  <c r="O26" i="33" s="1"/>
  <c r="N25" i="33"/>
  <c r="O25" i="33"/>
  <c r="E24" i="33"/>
  <c r="F24" i="33"/>
  <c r="G24" i="33"/>
  <c r="H24" i="33"/>
  <c r="I24" i="33"/>
  <c r="J24" i="33"/>
  <c r="K24" i="33"/>
  <c r="L24" i="33"/>
  <c r="M24" i="33"/>
  <c r="D24" i="33"/>
  <c r="D27" i="33" s="1"/>
  <c r="E21" i="33"/>
  <c r="N21" i="33" s="1"/>
  <c r="O21" i="33" s="1"/>
  <c r="F21" i="33"/>
  <c r="G21" i="33"/>
  <c r="H21" i="33"/>
  <c r="I21" i="33"/>
  <c r="J21" i="33"/>
  <c r="K21" i="33"/>
  <c r="L21" i="33"/>
  <c r="M21" i="33"/>
  <c r="D21" i="33"/>
  <c r="N22" i="33"/>
  <c r="O22" i="33" s="1"/>
  <c r="N23" i="33"/>
  <c r="O23" i="33" s="1"/>
  <c r="N13" i="33"/>
  <c r="O13" i="33" s="1"/>
  <c r="N7" i="33"/>
  <c r="O7" i="33"/>
  <c r="N8" i="33"/>
  <c r="O8" i="33" s="1"/>
  <c r="N9" i="33"/>
  <c r="O9" i="33" s="1"/>
  <c r="N10" i="33"/>
  <c r="O10" i="33"/>
  <c r="N6" i="33"/>
  <c r="O6" i="33" s="1"/>
  <c r="N12" i="33"/>
  <c r="O12" i="33" s="1"/>
  <c r="N20" i="41"/>
  <c r="O20" i="41" s="1"/>
  <c r="N5" i="45"/>
  <c r="O5" i="45" s="1"/>
  <c r="N14" i="45"/>
  <c r="O14" i="45" s="1"/>
  <c r="L26" i="37" l="1"/>
  <c r="N25" i="45"/>
  <c r="O25" i="45" s="1"/>
  <c r="K30" i="46"/>
  <c r="N14" i="35"/>
  <c r="O14" i="35" s="1"/>
  <c r="D29" i="45"/>
  <c r="D30" i="38"/>
  <c r="N25" i="38"/>
  <c r="O25" i="38" s="1"/>
  <c r="E29" i="45"/>
  <c r="L30" i="46"/>
  <c r="N22" i="39"/>
  <c r="O22" i="39" s="1"/>
  <c r="N14" i="42"/>
  <c r="O14" i="42" s="1"/>
  <c r="N20" i="42"/>
  <c r="O20" i="42" s="1"/>
  <c r="N10" i="45"/>
  <c r="O10" i="45" s="1"/>
  <c r="M30" i="46"/>
  <c r="O30" i="46" s="1"/>
  <c r="P30" i="46" s="1"/>
  <c r="N5" i="33"/>
  <c r="O5" i="33" s="1"/>
  <c r="N20" i="34"/>
  <c r="O20" i="34" s="1"/>
  <c r="G25" i="36"/>
  <c r="N10" i="39"/>
  <c r="O10" i="39" s="1"/>
  <c r="D26" i="41"/>
  <c r="N26" i="41" s="1"/>
  <c r="O26" i="41" s="1"/>
  <c r="D27" i="43"/>
  <c r="H25" i="36"/>
  <c r="L25" i="36"/>
  <c r="I30" i="38"/>
  <c r="G30" i="38"/>
  <c r="M25" i="40"/>
  <c r="N13" i="40"/>
  <c r="O13" i="40" s="1"/>
  <c r="N5" i="41"/>
  <c r="O5" i="41" s="1"/>
  <c r="K26" i="34"/>
  <c r="N5" i="44"/>
  <c r="O5" i="44" s="1"/>
  <c r="N24" i="33"/>
  <c r="O24" i="33" s="1"/>
  <c r="N5" i="38"/>
  <c r="O5" i="38" s="1"/>
  <c r="N30" i="46"/>
  <c r="F26" i="41"/>
  <c r="F27" i="43"/>
  <c r="N24" i="43"/>
  <c r="O24" i="43" s="1"/>
  <c r="N5" i="42"/>
  <c r="O5" i="42" s="1"/>
  <c r="N25" i="39"/>
  <c r="O25" i="39" s="1"/>
  <c r="I25" i="40"/>
  <c r="N25" i="40" s="1"/>
  <c r="O25" i="40" s="1"/>
  <c r="N9" i="44"/>
  <c r="O9" i="44" s="1"/>
  <c r="K29" i="45"/>
  <c r="N29" i="45" s="1"/>
  <c r="O29" i="45" s="1"/>
  <c r="N10" i="37"/>
  <c r="O10" i="37" s="1"/>
  <c r="F25" i="39"/>
  <c r="I26" i="41"/>
  <c r="E26" i="42"/>
  <c r="I27" i="43"/>
  <c r="N21" i="44"/>
  <c r="O21" i="44" s="1"/>
  <c r="L29" i="45"/>
  <c r="G24" i="35"/>
  <c r="M25" i="36"/>
  <c r="N14" i="36"/>
  <c r="O14" i="36" s="1"/>
  <c r="K30" i="38"/>
  <c r="J26" i="41"/>
  <c r="J27" i="43"/>
  <c r="N13" i="44"/>
  <c r="O13" i="44" s="1"/>
  <c r="M29" i="45"/>
  <c r="N22" i="45"/>
  <c r="O22" i="45" s="1"/>
  <c r="N19" i="39"/>
  <c r="O19" i="39" s="1"/>
  <c r="N10" i="40"/>
  <c r="O10" i="40" s="1"/>
  <c r="N22" i="40"/>
  <c r="O22" i="40" s="1"/>
  <c r="L26" i="41"/>
  <c r="L27" i="43"/>
  <c r="E27" i="43"/>
  <c r="G30" i="46"/>
  <c r="J25" i="39"/>
  <c r="D26" i="42"/>
  <c r="E24" i="44"/>
  <c r="E30" i="46"/>
  <c r="H27" i="33"/>
  <c r="N23" i="37"/>
  <c r="O23" i="37" s="1"/>
  <c r="O26" i="46"/>
  <c r="P26" i="46" s="1"/>
  <c r="J24" i="35"/>
  <c r="G26" i="42"/>
  <c r="M27" i="43"/>
  <c r="D24" i="44"/>
  <c r="N11" i="33"/>
  <c r="O11" i="33" s="1"/>
  <c r="D26" i="34"/>
  <c r="G26" i="37"/>
  <c r="N26" i="37" s="1"/>
  <c r="O26" i="37" s="1"/>
  <c r="J26" i="37"/>
  <c r="N14" i="33"/>
  <c r="O14" i="33" s="1"/>
  <c r="F26" i="34"/>
  <c r="M26" i="34"/>
  <c r="N23" i="34"/>
  <c r="O23" i="34" s="1"/>
  <c r="N22" i="38"/>
  <c r="O22" i="38" s="1"/>
  <c r="N28" i="38"/>
  <c r="O28" i="38" s="1"/>
  <c r="K25" i="39"/>
  <c r="F24" i="44"/>
  <c r="F30" i="46"/>
  <c r="D24" i="35"/>
  <c r="M30" i="38"/>
  <c r="I25" i="39"/>
  <c r="M26" i="41"/>
  <c r="M27" i="33"/>
  <c r="M24" i="35"/>
  <c r="H30" i="38"/>
  <c r="E30" i="38"/>
  <c r="L25" i="39"/>
  <c r="D25" i="40"/>
  <c r="F26" i="42"/>
  <c r="N26" i="42" s="1"/>
  <c r="O26" i="42" s="1"/>
  <c r="N21" i="43"/>
  <c r="O21" i="43" s="1"/>
  <c r="G24" i="44"/>
  <c r="N24" i="44" s="1"/>
  <c r="O24" i="44" s="1"/>
  <c r="M25" i="39"/>
  <c r="E25" i="40"/>
  <c r="H24" i="44"/>
  <c r="O10" i="46"/>
  <c r="P10" i="46" s="1"/>
  <c r="N13" i="39"/>
  <c r="O13" i="39" s="1"/>
  <c r="F25" i="40"/>
  <c r="H26" i="42"/>
  <c r="K27" i="43"/>
  <c r="I24" i="44"/>
  <c r="H30" i="46"/>
  <c r="O15" i="46"/>
  <c r="P15" i="46" s="1"/>
  <c r="N19" i="36"/>
  <c r="O19" i="36" s="1"/>
  <c r="K26" i="41"/>
  <c r="I24" i="35"/>
  <c r="N5" i="40"/>
  <c r="O5" i="40" s="1"/>
  <c r="L24" i="35"/>
  <c r="K25" i="36"/>
  <c r="O5" i="46"/>
  <c r="P5" i="46" s="1"/>
  <c r="K27" i="33"/>
  <c r="H26" i="34"/>
  <c r="N18" i="35"/>
  <c r="O18" i="35" s="1"/>
  <c r="N20" i="37"/>
  <c r="O20" i="37" s="1"/>
  <c r="J27" i="33"/>
  <c r="F25" i="36"/>
  <c r="G25" i="40"/>
  <c r="I26" i="42"/>
  <c r="J24" i="44"/>
  <c r="G29" i="45"/>
  <c r="I30" i="46"/>
  <c r="O38" i="47"/>
  <c r="P38" i="47" s="1"/>
  <c r="N27" i="43"/>
  <c r="O27" i="43" s="1"/>
  <c r="N30" i="38"/>
  <c r="O30" i="38" s="1"/>
  <c r="N25" i="36"/>
  <c r="O25" i="36" s="1"/>
  <c r="N14" i="34"/>
  <c r="O14" i="34" s="1"/>
  <c r="E27" i="33"/>
  <c r="N22" i="36"/>
  <c r="O22" i="36" s="1"/>
  <c r="N13" i="37"/>
  <c r="O13" i="37" s="1"/>
  <c r="F30" i="38"/>
  <c r="E26" i="41"/>
  <c r="N5" i="34"/>
  <c r="O5" i="34" s="1"/>
  <c r="N5" i="35"/>
  <c r="O5" i="35" s="1"/>
  <c r="N5" i="43"/>
  <c r="O5" i="43" s="1"/>
  <c r="E24" i="35"/>
  <c r="N5" i="39"/>
  <c r="O5" i="39" s="1"/>
  <c r="F24" i="35"/>
  <c r="N11" i="36"/>
  <c r="O11" i="36" s="1"/>
  <c r="N11" i="34"/>
  <c r="O11" i="34" s="1"/>
  <c r="N26" i="34" l="1"/>
  <c r="O26" i="34" s="1"/>
  <c r="N24" i="35"/>
  <c r="O24" i="35" s="1"/>
  <c r="N27" i="33"/>
  <c r="O27" i="33" s="1"/>
</calcChain>
</file>

<file path=xl/sharedStrings.xml><?xml version="1.0" encoding="utf-8"?>
<sst xmlns="http://schemas.openxmlformats.org/spreadsheetml/2006/main" count="701" uniqueCount="121">
  <si>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</si>
  <si>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</si>
  <si>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</si>
  <si>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</si>
  <si>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</si>
  <si>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</si>
  <si>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</si>
  <si>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</si>
  <si>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</si>
  <si>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</si>
  <si>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</si>
  <si>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</si>
  <si>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Telecommunications</t>
  </si>
  <si>
    <t>Local Business Tax</t>
  </si>
  <si>
    <t>Permits, Fees, and Special Assessments</t>
  </si>
  <si>
    <t>Franchise Fee - Electricity</t>
  </si>
  <si>
    <t>Intergovernmental Revenue</t>
  </si>
  <si>
    <t>State Grant - Public Safety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</si>
  <si>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</si>
  <si>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</si>
  <si>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</si>
  <si>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Other</t>
  </si>
  <si>
    <t>Grants from Other Local Units - Physical Environment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</si>
  <si>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</si>
  <si>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</si>
  <si>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</si>
  <si>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</si>
  <si>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</si>
  <si>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</si>
  <si>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</si>
  <si>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</si>
  <si>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</si>
  <si>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</si>
  <si>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</si>
  <si>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</si>
  <si>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</si>
  <si>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</si>
  <si>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</si>
  <si>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</si>
  <si>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</si>
  <si>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</si>
  <si>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Sewall's Point Revenues Reported by Account Code and Fund Type</t>
  </si>
  <si>
    <t>Local Fiscal Year Ended September 30, 2010</t>
  </si>
  <si>
    <t>Communications Services Taxes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</si>
  <si>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</si>
  <si>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</si>
  <si>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</si>
  <si>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</si>
  <si>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</si>
  <si>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State Shared Revenues - Public Safety - Emergency Management Assistance</t>
  </si>
  <si>
    <t>Grants from Other Local Units - Public Safety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</si>
  <si>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</si>
  <si>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</si>
  <si>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</si>
  <si>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</si>
  <si>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</si>
  <si>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</si>
  <si>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</si>
  <si>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Grants from Other Local Units - Other</t>
  </si>
  <si>
    <t>2013 Municipal Population:</t>
  </si>
  <si>
    <t>Local Fiscal Year Ended September 30, 2008</t>
  </si>
  <si>
    <t>Permits and Franchise Fees</t>
  </si>
  <si>
    <t>State Grant - General Government</t>
  </si>
  <si>
    <t>State Grant - Transportation - Other Transportation</t>
  </si>
  <si>
    <t>Other Sources</t>
  </si>
  <si>
    <t>Non-Operating - Inter-Fund Group Transfers In</t>
  </si>
  <si>
    <t>2008 Municipal Population:</t>
  </si>
  <si>
    <t>Local Fiscal Year Ended September 30, 2014</t>
  </si>
  <si>
    <t>Federal Grant - Economic Environment</t>
  </si>
  <si>
    <t>2014 Municipal Population:</t>
  </si>
  <si>
    <t>Local Fiscal Year Ended September 30, 2015</t>
  </si>
  <si>
    <t>2015 Municipal Population:</t>
  </si>
  <si>
    <t>Local Fiscal Year Ended September 30, 2016</t>
  </si>
  <si>
    <t>Other Permits, Fees, and Special Assessments</t>
  </si>
  <si>
    <t>2016 Municipal Population:</t>
  </si>
  <si>
    <t>Local Fiscal Year Ended September 30, 2017</t>
  </si>
  <si>
    <t>2017 Municipal Population:</t>
  </si>
  <si>
    <t>Local Fiscal Year Ended September 30, 2018</t>
  </si>
  <si>
    <t>Federal Grant - Physical Environment - Other Physical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</si>
  <si>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</si>
  <si>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</si>
  <si>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</si>
  <si>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</si>
  <si>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Special Assessments - Charges for Public Services</t>
  </si>
  <si>
    <t>Federal Grant - Physical Environment - Sewer / Wastewater</t>
  </si>
  <si>
    <t>Other Financial Assistance - Federal Source</t>
  </si>
  <si>
    <t>State Grant - Physical Environment - Sewer / Wastewater</t>
  </si>
  <si>
    <t>Court-Ordered Judgments and Fines - As Decided by County Court Civil</t>
  </si>
  <si>
    <t>Licenses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</si>
  <si>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</si>
  <si>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</si>
  <si>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</si>
  <si>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</si>
  <si>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</si>
  <si>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</si>
  <si>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</si>
  <si>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</si>
  <si>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</si>
  <si>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</si>
  <si>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</si>
  <si>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</si>
  <si>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</si>
  <si>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</si>
  <si>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Fines - Local Ordinance Violations</t>
  </si>
  <si>
    <t>2021 Municipal Population:</t>
  </si>
  <si>
    <t>Local Fiscal Year Ended September 30, 2022</t>
  </si>
  <si>
    <t>Inspection Fee</t>
  </si>
  <si>
    <t>Federal Grant - General Government</t>
  </si>
  <si>
    <t>Federal Grant - Public Safety</t>
  </si>
  <si>
    <t>State Grant - Physical Environment - Stormwater Management</t>
  </si>
  <si>
    <t>Court-Ordered Judgments and Fines - Other</t>
  </si>
  <si>
    <t>Contributions and Donations from Private Sources</t>
  </si>
  <si>
    <t>2022 Municipal Population:</t>
  </si>
  <si>
    <t>Local Fiscal Year Ended September 30, 2023</t>
  </si>
  <si>
    <t>Local Communications Services Taxes</t>
  </si>
  <si>
    <t>Special Assessments - Capital Improvement</t>
  </si>
  <si>
    <t>Other Fees and Special Assessments</t>
  </si>
  <si>
    <t>Federal Grant - American Rescue Plan Act Funds</t>
  </si>
  <si>
    <t>State Grant - Other</t>
  </si>
  <si>
    <t>Proceeds - Debt Proceeds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</si>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</sst>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4377-F6EB-42EB-96F5-252C6322E65C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113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34</v>
      </c>
      <c r="B3" s="108"/>
      <c r="C3" s="109"/>
      <c r="D3" s="113" t="s">
        <v>23</v>
      </c>
      <c r="E3" s="114"/>
      <c r="F3" s="114"/>
      <c r="G3" s="114"/>
      <c r="H3" s="115"/>
      <c r="I3" s="113" t="s">
        <v>24</v>
      </c>
      <c r="J3" s="115"/>
      <c r="K3" s="113" t="s">
        <v>26</v>
      </c>
      <c r="L3" s="114"/>
      <c r="M3" s="115"/>
      <c r="N3" s="49"/>
      <c r="O3" s="50"/>
      <c r="P3" s="116" t="s">
        <v>91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35</v>
      </c>
      <c r="F4" s="52" t="s">
        <v>36</v>
      </c>
      <c r="G4" s="52" t="s">
        <v>37</v>
      </c>
      <c r="H4" s="52" t="s">
        <v>5</v>
      </c>
      <c r="I4" s="52" t="s">
        <v>6</v>
      </c>
      <c r="J4" s="53" t="s">
        <v>38</v>
      </c>
      <c r="K4" s="53" t="s">
        <v>7</v>
      </c>
      <c r="L4" s="53" t="s">
        <v>8</v>
      </c>
      <c r="M4" s="53" t="s">
        <v>92</v>
      </c>
      <c r="N4" s="53" t="s">
        <v>9</v>
      </c>
      <c r="O4" s="53" t="s">
        <v>93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94</v>
      </c>
      <c r="B5" s="57"/>
      <c r="C5" s="57"/>
      <c r="D5" s="58">
        <f>SUM(D6:D10)</f>
        <v>2669176</v>
      </c>
      <c r="E5" s="58">
        <f>SUM(E6:E10)</f>
        <v>0</v>
      </c>
      <c r="F5" s="58">
        <f>SUM(F6:F10)</f>
        <v>0</v>
      </c>
      <c r="G5" s="58">
        <f>SUM(G6:G10)</f>
        <v>244005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2913181</v>
      </c>
      <c r="P5" s="60">
        <f>(O5/P$36)</f>
        <v>1429.4313052011776</v>
      </c>
      <c r="Q5" s="61"/>
    </row>
    <row r="6" spans="1:134">
      <c r="A6" s="63"/>
      <c r="B6" s="64">
        <v>311</v>
      </c>
      <c r="C6" s="65" t="s">
        <v>2</v>
      </c>
      <c r="D6" s="66">
        <v>2615267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2615267</v>
      </c>
      <c r="P6" s="67">
        <f>(O6/P$36)</f>
        <v>1283.2517173699705</v>
      </c>
      <c r="Q6" s="68"/>
    </row>
    <row r="7" spans="1:134">
      <c r="A7" s="63"/>
      <c r="B7" s="64">
        <v>312.41000000000003</v>
      </c>
      <c r="C7" s="65" t="s">
        <v>95</v>
      </c>
      <c r="D7" s="66">
        <v>0</v>
      </c>
      <c r="E7" s="66">
        <v>0</v>
      </c>
      <c r="F7" s="66">
        <v>0</v>
      </c>
      <c r="G7" s="66">
        <v>147223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147223</v>
      </c>
      <c r="P7" s="67">
        <f>(O7/P$36)</f>
        <v>72.23895976447497</v>
      </c>
      <c r="Q7" s="68"/>
    </row>
    <row r="8" spans="1:134">
      <c r="A8" s="63"/>
      <c r="B8" s="64">
        <v>312.43</v>
      </c>
      <c r="C8" s="65" t="s">
        <v>96</v>
      </c>
      <c r="D8" s="66">
        <v>0</v>
      </c>
      <c r="E8" s="66">
        <v>0</v>
      </c>
      <c r="F8" s="66">
        <v>0</v>
      </c>
      <c r="G8" s="66">
        <v>96782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96782</v>
      </c>
      <c r="P8" s="67">
        <f>(O8/P$36)</f>
        <v>47.488714425907752</v>
      </c>
      <c r="Q8" s="68"/>
    </row>
    <row r="9" spans="1:134">
      <c r="A9" s="63"/>
      <c r="B9" s="64">
        <v>315.2</v>
      </c>
      <c r="C9" s="65" t="s">
        <v>114</v>
      </c>
      <c r="D9" s="66">
        <v>51464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51464</v>
      </c>
      <c r="P9" s="67">
        <f>(O9/P$36)</f>
        <v>25.252208047105004</v>
      </c>
      <c r="Q9" s="68"/>
    </row>
    <row r="10" spans="1:134">
      <c r="A10" s="63"/>
      <c r="B10" s="64">
        <v>316</v>
      </c>
      <c r="C10" s="65" t="s">
        <v>54</v>
      </c>
      <c r="D10" s="66">
        <v>2445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2445</v>
      </c>
      <c r="P10" s="67">
        <f>(O10/P$36)</f>
        <v>1.1997055937193326</v>
      </c>
      <c r="Q10" s="68"/>
    </row>
    <row r="11" spans="1:134" ht="15.75">
      <c r="A11" s="69" t="s">
        <v>14</v>
      </c>
      <c r="B11" s="70"/>
      <c r="C11" s="71"/>
      <c r="D11" s="72">
        <f>SUM(D12:D15)</f>
        <v>242066</v>
      </c>
      <c r="E11" s="72">
        <f>SUM(E12:E15)</f>
        <v>472860</v>
      </c>
      <c r="F11" s="72">
        <f>SUM(F12:F15)</f>
        <v>0</v>
      </c>
      <c r="G11" s="72">
        <f>SUM(G12:G15)</f>
        <v>268216</v>
      </c>
      <c r="H11" s="72">
        <f>SUM(H12:H15)</f>
        <v>0</v>
      </c>
      <c r="I11" s="72">
        <f>SUM(I12:I15)</f>
        <v>0</v>
      </c>
      <c r="J11" s="72">
        <f>SUM(J12:J15)</f>
        <v>0</v>
      </c>
      <c r="K11" s="72">
        <f>SUM(K12:K15)</f>
        <v>0</v>
      </c>
      <c r="L11" s="72">
        <f>SUM(L12:L15)</f>
        <v>0</v>
      </c>
      <c r="M11" s="72">
        <f>SUM(M12:M15)</f>
        <v>0</v>
      </c>
      <c r="N11" s="72">
        <f>SUM(N12:N15)</f>
        <v>0</v>
      </c>
      <c r="O11" s="73">
        <f>SUM(D11:N11)</f>
        <v>983142</v>
      </c>
      <c r="P11" s="74">
        <f>(O11/P$36)</f>
        <v>482.40529931305201</v>
      </c>
      <c r="Q11" s="75"/>
    </row>
    <row r="12" spans="1:134">
      <c r="A12" s="63"/>
      <c r="B12" s="64">
        <v>322</v>
      </c>
      <c r="C12" s="65" t="s">
        <v>98</v>
      </c>
      <c r="D12" s="66">
        <v>0</v>
      </c>
      <c r="E12" s="66">
        <v>472860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472860</v>
      </c>
      <c r="P12" s="67">
        <f>(O12/P$36)</f>
        <v>232.02158979391561</v>
      </c>
      <c r="Q12" s="68"/>
    </row>
    <row r="13" spans="1:134">
      <c r="A13" s="63"/>
      <c r="B13" s="64">
        <v>323.10000000000002</v>
      </c>
      <c r="C13" s="65" t="s">
        <v>15</v>
      </c>
      <c r="D13" s="66">
        <v>235091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5" si="1">SUM(D13:N13)</f>
        <v>235091</v>
      </c>
      <c r="P13" s="67">
        <f>(O13/P$36)</f>
        <v>115.35377821393523</v>
      </c>
      <c r="Q13" s="68"/>
    </row>
    <row r="14" spans="1:134">
      <c r="A14" s="63"/>
      <c r="B14" s="64">
        <v>325.10000000000002</v>
      </c>
      <c r="C14" s="65" t="s">
        <v>115</v>
      </c>
      <c r="D14" s="66">
        <v>0</v>
      </c>
      <c r="E14" s="66">
        <v>0</v>
      </c>
      <c r="F14" s="66">
        <v>0</v>
      </c>
      <c r="G14" s="66">
        <v>268216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268216</v>
      </c>
      <c r="P14" s="67">
        <f>(O14/P$36)</f>
        <v>131.60745829244357</v>
      </c>
      <c r="Q14" s="68"/>
    </row>
    <row r="15" spans="1:134">
      <c r="A15" s="63"/>
      <c r="B15" s="64">
        <v>329.5</v>
      </c>
      <c r="C15" s="65" t="s">
        <v>116</v>
      </c>
      <c r="D15" s="66">
        <v>6975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6975</v>
      </c>
      <c r="P15" s="67">
        <f>(O15/P$36)</f>
        <v>3.4224730127576053</v>
      </c>
      <c r="Q15" s="68"/>
    </row>
    <row r="16" spans="1:134" ht="15.75">
      <c r="A16" s="69" t="s">
        <v>100</v>
      </c>
      <c r="B16" s="70"/>
      <c r="C16" s="71"/>
      <c r="D16" s="72">
        <f>SUM(D17:D22)</f>
        <v>420669</v>
      </c>
      <c r="E16" s="72">
        <f>SUM(E17:E22)</f>
        <v>0</v>
      </c>
      <c r="F16" s="72">
        <f>SUM(F17:F22)</f>
        <v>0</v>
      </c>
      <c r="G16" s="72">
        <f>SUM(G17:G22)</f>
        <v>580603</v>
      </c>
      <c r="H16" s="72">
        <f>SUM(H17:H22)</f>
        <v>0</v>
      </c>
      <c r="I16" s="72">
        <f>SUM(I17:I22)</f>
        <v>0</v>
      </c>
      <c r="J16" s="72">
        <f>SUM(J17:J22)</f>
        <v>0</v>
      </c>
      <c r="K16" s="72">
        <f>SUM(K17:K22)</f>
        <v>0</v>
      </c>
      <c r="L16" s="72">
        <f>SUM(L17:L22)</f>
        <v>0</v>
      </c>
      <c r="M16" s="72">
        <f>SUM(M17:M22)</f>
        <v>0</v>
      </c>
      <c r="N16" s="72">
        <f>SUM(N17:N22)</f>
        <v>0</v>
      </c>
      <c r="O16" s="73">
        <f>SUM(D16:N16)</f>
        <v>1001272</v>
      </c>
      <c r="P16" s="74">
        <f>(O16/P$36)</f>
        <v>491.30127576054957</v>
      </c>
      <c r="Q16" s="75"/>
    </row>
    <row r="17" spans="1:17">
      <c r="A17" s="63"/>
      <c r="B17" s="64">
        <v>331.39</v>
      </c>
      <c r="C17" s="65" t="s">
        <v>78</v>
      </c>
      <c r="D17" s="66">
        <v>0</v>
      </c>
      <c r="E17" s="66">
        <v>0</v>
      </c>
      <c r="F17" s="66">
        <v>0</v>
      </c>
      <c r="G17" s="66">
        <v>23063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1" si="2">SUM(D17:N17)</f>
        <v>23063</v>
      </c>
      <c r="P17" s="67">
        <f>(O17/P$36)</f>
        <v>11.31648675171737</v>
      </c>
      <c r="Q17" s="68"/>
    </row>
    <row r="18" spans="1:17">
      <c r="A18" s="63"/>
      <c r="B18" s="64">
        <v>331.51</v>
      </c>
      <c r="C18" s="65" t="s">
        <v>117</v>
      </c>
      <c r="D18" s="66">
        <v>0</v>
      </c>
      <c r="E18" s="66">
        <v>0</v>
      </c>
      <c r="F18" s="66">
        <v>0</v>
      </c>
      <c r="G18" s="66">
        <v>557540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557540</v>
      </c>
      <c r="P18" s="67">
        <f>(O18/P$36)</f>
        <v>273.57212953876348</v>
      </c>
      <c r="Q18" s="68"/>
    </row>
    <row r="19" spans="1:17">
      <c r="A19" s="63"/>
      <c r="B19" s="64">
        <v>334.9</v>
      </c>
      <c r="C19" s="65" t="s">
        <v>118</v>
      </c>
      <c r="D19" s="66">
        <v>32712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32712</v>
      </c>
      <c r="P19" s="67">
        <f>(O19/P$36)</f>
        <v>16.051030421982336</v>
      </c>
      <c r="Q19" s="68"/>
    </row>
    <row r="20" spans="1:17">
      <c r="A20" s="63"/>
      <c r="B20" s="64">
        <v>335.125</v>
      </c>
      <c r="C20" s="65" t="s">
        <v>101</v>
      </c>
      <c r="D20" s="66">
        <v>91569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91569</v>
      </c>
      <c r="P20" s="67">
        <f>(O20/P$36)</f>
        <v>44.930814524043178</v>
      </c>
      <c r="Q20" s="68"/>
    </row>
    <row r="21" spans="1:17">
      <c r="A21" s="63"/>
      <c r="B21" s="64">
        <v>335.18</v>
      </c>
      <c r="C21" s="65" t="s">
        <v>102</v>
      </c>
      <c r="D21" s="66">
        <v>295172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295172</v>
      </c>
      <c r="P21" s="67">
        <f>(O21/P$36)</f>
        <v>144.83415112855741</v>
      </c>
      <c r="Q21" s="68"/>
    </row>
    <row r="22" spans="1:17">
      <c r="A22" s="63"/>
      <c r="B22" s="64">
        <v>337.2</v>
      </c>
      <c r="C22" s="65" t="s">
        <v>50</v>
      </c>
      <c r="D22" s="66">
        <v>1216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" si="3">SUM(D22:N22)</f>
        <v>1216</v>
      </c>
      <c r="P22" s="67">
        <f>(O22/P$36)</f>
        <v>0.59666339548577041</v>
      </c>
      <c r="Q22" s="68"/>
    </row>
    <row r="23" spans="1:17" ht="15.75">
      <c r="A23" s="69" t="s">
        <v>27</v>
      </c>
      <c r="B23" s="70"/>
      <c r="C23" s="71"/>
      <c r="D23" s="72">
        <f>SUM(D24:D25)</f>
        <v>20512</v>
      </c>
      <c r="E23" s="72">
        <f>SUM(E24:E25)</f>
        <v>0</v>
      </c>
      <c r="F23" s="72">
        <f>SUM(F24:F25)</f>
        <v>0</v>
      </c>
      <c r="G23" s="72">
        <f>SUM(G24:G25)</f>
        <v>0</v>
      </c>
      <c r="H23" s="72">
        <f>SUM(H24:H25)</f>
        <v>0</v>
      </c>
      <c r="I23" s="72">
        <f>SUM(I24:I25)</f>
        <v>0</v>
      </c>
      <c r="J23" s="72">
        <f>SUM(J24:J25)</f>
        <v>0</v>
      </c>
      <c r="K23" s="72">
        <f>SUM(K24:K25)</f>
        <v>0</v>
      </c>
      <c r="L23" s="72">
        <f>SUM(L24:L25)</f>
        <v>0</v>
      </c>
      <c r="M23" s="72">
        <f>SUM(M24:M25)</f>
        <v>0</v>
      </c>
      <c r="N23" s="72">
        <f>SUM(N24:N25)</f>
        <v>0</v>
      </c>
      <c r="O23" s="72">
        <f>SUM(D23:N23)</f>
        <v>20512</v>
      </c>
      <c r="P23" s="74">
        <f>(O23/P$36)</f>
        <v>10.06476938174681</v>
      </c>
      <c r="Q23" s="75"/>
    </row>
    <row r="24" spans="1:17">
      <c r="A24" s="76"/>
      <c r="B24" s="77">
        <v>351.9</v>
      </c>
      <c r="C24" s="78" t="s">
        <v>110</v>
      </c>
      <c r="D24" s="66">
        <v>14462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5" si="4">SUM(D24:N24)</f>
        <v>14462</v>
      </c>
      <c r="P24" s="67">
        <f>(O24/P$36)</f>
        <v>7.0961727183513252</v>
      </c>
      <c r="Q24" s="68"/>
    </row>
    <row r="25" spans="1:17">
      <c r="A25" s="76"/>
      <c r="B25" s="77">
        <v>354</v>
      </c>
      <c r="C25" s="78" t="s">
        <v>103</v>
      </c>
      <c r="D25" s="66">
        <v>6050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4"/>
        <v>6050</v>
      </c>
      <c r="P25" s="67">
        <f>(O25/P$36)</f>
        <v>2.9685966633954859</v>
      </c>
      <c r="Q25" s="68"/>
    </row>
    <row r="26" spans="1:17" ht="15.75">
      <c r="A26" s="69" t="s">
        <v>3</v>
      </c>
      <c r="B26" s="70"/>
      <c r="C26" s="71"/>
      <c r="D26" s="72">
        <f>SUM(D27:D30)</f>
        <v>236365</v>
      </c>
      <c r="E26" s="72">
        <f>SUM(E27:E30)</f>
        <v>21787</v>
      </c>
      <c r="F26" s="72">
        <f>SUM(F27:F30)</f>
        <v>0</v>
      </c>
      <c r="G26" s="72">
        <f>SUM(G27:G30)</f>
        <v>157935</v>
      </c>
      <c r="H26" s="72">
        <f>SUM(H27:H30)</f>
        <v>0</v>
      </c>
      <c r="I26" s="72">
        <f>SUM(I27:I30)</f>
        <v>0</v>
      </c>
      <c r="J26" s="72">
        <f>SUM(J27:J30)</f>
        <v>0</v>
      </c>
      <c r="K26" s="72">
        <f>SUM(K27:K30)</f>
        <v>0</v>
      </c>
      <c r="L26" s="72">
        <f>SUM(L27:L30)</f>
        <v>0</v>
      </c>
      <c r="M26" s="72">
        <f>SUM(M27:M30)</f>
        <v>0</v>
      </c>
      <c r="N26" s="72">
        <f>SUM(N27:N30)</f>
        <v>0</v>
      </c>
      <c r="O26" s="72">
        <f>SUM(D26:N26)</f>
        <v>416087</v>
      </c>
      <c r="P26" s="74">
        <f>(O26/P$36)</f>
        <v>204.16437684003927</v>
      </c>
      <c r="Q26" s="75"/>
    </row>
    <row r="27" spans="1:17">
      <c r="A27" s="63"/>
      <c r="B27" s="64">
        <v>361.1</v>
      </c>
      <c r="C27" s="65" t="s">
        <v>32</v>
      </c>
      <c r="D27" s="66">
        <v>173251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173251</v>
      </c>
      <c r="P27" s="67">
        <f>(O27/P$36)</f>
        <v>85.010304219823354</v>
      </c>
      <c r="Q27" s="68"/>
    </row>
    <row r="28" spans="1:17">
      <c r="A28" s="63"/>
      <c r="B28" s="64">
        <v>366</v>
      </c>
      <c r="C28" s="65" t="s">
        <v>111</v>
      </c>
      <c r="D28" s="66">
        <v>52500</v>
      </c>
      <c r="E28" s="66">
        <v>0</v>
      </c>
      <c r="F28" s="66">
        <v>0</v>
      </c>
      <c r="G28" s="66">
        <v>157935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3" si="5">SUM(D28:N28)</f>
        <v>210435</v>
      </c>
      <c r="P28" s="67">
        <f>(O28/P$36)</f>
        <v>103.25564278704613</v>
      </c>
      <c r="Q28" s="68"/>
    </row>
    <row r="29" spans="1:17">
      <c r="A29" s="63"/>
      <c r="B29" s="64">
        <v>367</v>
      </c>
      <c r="C29" s="65" t="s">
        <v>88</v>
      </c>
      <c r="D29" s="66">
        <v>7230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5"/>
        <v>7230</v>
      </c>
      <c r="P29" s="67">
        <f>(O29/P$36)</f>
        <v>3.5475956820412167</v>
      </c>
      <c r="Q29" s="68"/>
    </row>
    <row r="30" spans="1:17">
      <c r="A30" s="63"/>
      <c r="B30" s="64">
        <v>369.9</v>
      </c>
      <c r="C30" s="65" t="s">
        <v>33</v>
      </c>
      <c r="D30" s="66">
        <v>3384</v>
      </c>
      <c r="E30" s="66">
        <v>21787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5"/>
        <v>25171</v>
      </c>
      <c r="P30" s="67">
        <f>(O30/P$36)</f>
        <v>12.350834151128558</v>
      </c>
      <c r="Q30" s="68"/>
    </row>
    <row r="31" spans="1:17" ht="15.75">
      <c r="A31" s="69" t="s">
        <v>64</v>
      </c>
      <c r="B31" s="70"/>
      <c r="C31" s="71"/>
      <c r="D31" s="72">
        <f>SUM(D32:D33)</f>
        <v>2000000</v>
      </c>
      <c r="E31" s="72">
        <f>SUM(E32:E33)</f>
        <v>0</v>
      </c>
      <c r="F31" s="72">
        <f>SUM(F32:F33)</f>
        <v>0</v>
      </c>
      <c r="G31" s="72">
        <f>SUM(G32:G33)</f>
        <v>2314660</v>
      </c>
      <c r="H31" s="72">
        <f>SUM(H32:H33)</f>
        <v>0</v>
      </c>
      <c r="I31" s="72">
        <f>SUM(I32:I33)</f>
        <v>0</v>
      </c>
      <c r="J31" s="72">
        <f>SUM(J32:J33)</f>
        <v>0</v>
      </c>
      <c r="K31" s="72">
        <f>SUM(K32:K33)</f>
        <v>0</v>
      </c>
      <c r="L31" s="72">
        <f>SUM(L32:L33)</f>
        <v>0</v>
      </c>
      <c r="M31" s="72">
        <f>SUM(M32:M33)</f>
        <v>0</v>
      </c>
      <c r="N31" s="72">
        <f>SUM(N32:N33)</f>
        <v>0</v>
      </c>
      <c r="O31" s="72">
        <f t="shared" si="5"/>
        <v>4314660</v>
      </c>
      <c r="P31" s="74">
        <f>(O31/P$36)</f>
        <v>2117.1050049067712</v>
      </c>
      <c r="Q31" s="68"/>
    </row>
    <row r="32" spans="1:17">
      <c r="A32" s="63"/>
      <c r="B32" s="64">
        <v>381</v>
      </c>
      <c r="C32" s="65" t="s">
        <v>65</v>
      </c>
      <c r="D32" s="66">
        <v>0</v>
      </c>
      <c r="E32" s="66">
        <v>0</v>
      </c>
      <c r="F32" s="66">
        <v>0</v>
      </c>
      <c r="G32" s="66">
        <v>2314660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5"/>
        <v>2314660</v>
      </c>
      <c r="P32" s="67">
        <f>(O32/P$36)</f>
        <v>1135.7507360157017</v>
      </c>
      <c r="Q32" s="68"/>
    </row>
    <row r="33" spans="1:120" ht="15.75" thickBot="1">
      <c r="A33" s="63"/>
      <c r="B33" s="64">
        <v>384</v>
      </c>
      <c r="C33" s="65" t="s">
        <v>119</v>
      </c>
      <c r="D33" s="66">
        <v>2000000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5"/>
        <v>2000000</v>
      </c>
      <c r="P33" s="67">
        <f>(O33/P$36)</f>
        <v>981.35426889106964</v>
      </c>
      <c r="Q33" s="68"/>
    </row>
    <row r="34" spans="1:120" ht="16.5" thickBot="1">
      <c r="A34" s="79" t="s">
        <v>28</v>
      </c>
      <c r="B34" s="80"/>
      <c r="C34" s="81"/>
      <c r="D34" s="82">
        <f>SUM(D5,D11,D16,D23,D26,D31)</f>
        <v>5588788</v>
      </c>
      <c r="E34" s="82">
        <f t="shared" ref="E34:N34" si="6">SUM(E5,E11,E16,E23,E26,E31)</f>
        <v>494647</v>
      </c>
      <c r="F34" s="82">
        <f t="shared" si="6"/>
        <v>0</v>
      </c>
      <c r="G34" s="82">
        <f t="shared" si="6"/>
        <v>3565419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0</v>
      </c>
      <c r="L34" s="82">
        <f t="shared" si="6"/>
        <v>0</v>
      </c>
      <c r="M34" s="82">
        <f t="shared" si="6"/>
        <v>0</v>
      </c>
      <c r="N34" s="82">
        <f t="shared" si="6"/>
        <v>0</v>
      </c>
      <c r="O34" s="82">
        <f>SUM(D34:N34)</f>
        <v>9648854</v>
      </c>
      <c r="P34" s="83">
        <f>(O34/P$36)</f>
        <v>4734.4720314033366</v>
      </c>
      <c r="Q34" s="61"/>
      <c r="R34" s="84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</row>
    <row r="35" spans="1:120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8"/>
    </row>
    <row r="36" spans="1:120">
      <c r="A36" s="89"/>
      <c r="B36" s="90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4" t="s">
        <v>120</v>
      </c>
      <c r="N36" s="94"/>
      <c r="O36" s="94"/>
      <c r="P36" s="92">
        <v>2038</v>
      </c>
    </row>
    <row r="37" spans="1:120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98" t="s">
        <v>45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1498424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1498424</v>
      </c>
      <c r="O5" s="33">
        <f t="shared" ref="O5:O25" si="2">(N5/O$27)</f>
        <v>749.96196196196195</v>
      </c>
      <c r="P5" s="6"/>
    </row>
    <row r="6" spans="1:133">
      <c r="A6" s="12"/>
      <c r="B6" s="25">
        <v>311</v>
      </c>
      <c r="C6" s="20" t="s">
        <v>2</v>
      </c>
      <c r="D6" s="46">
        <v>1325047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1325047</v>
      </c>
      <c r="O6" s="47">
        <f t="shared" si="2"/>
        <v>663.1866866866867</v>
      </c>
      <c r="P6" s="9"/>
    </row>
    <row r="7" spans="1:133">
      <c r="A7" s="12"/>
      <c r="B7" s="25">
        <v>312.41000000000003</v>
      </c>
      <c r="C7" s="20" t="s">
        <v>11</v>
      </c>
      <c r="D7" s="46">
        <v>103967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103967</v>
      </c>
      <c r="O7" s="47">
        <f t="shared" si="2"/>
        <v>52.035535535535537</v>
      </c>
      <c r="P7" s="9"/>
    </row>
    <row r="8" spans="1:133">
      <c r="A8" s="12"/>
      <c r="B8" s="25">
        <v>315</v>
      </c>
      <c r="C8" s="20" t="s">
        <v>53</v>
      </c>
      <c r="D8" s="46">
        <v>65098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65098</v>
      </c>
      <c r="O8" s="47">
        <f t="shared" si="2"/>
        <v>32.581581581581581</v>
      </c>
      <c r="P8" s="9"/>
    </row>
    <row r="9" spans="1:133">
      <c r="A9" s="12"/>
      <c r="B9" s="25">
        <v>316</v>
      </c>
      <c r="C9" s="20" t="s">
        <v>54</v>
      </c>
      <c r="D9" s="46">
        <v>4312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4312</v>
      </c>
      <c r="O9" s="47">
        <f t="shared" si="2"/>
        <v>2.1581581581581584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SUM(D11:D12)</f>
        <v>485841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485841</v>
      </c>
      <c r="O10" s="45">
        <f t="shared" si="2"/>
        <v>243.16366366366367</v>
      </c>
      <c r="P10" s="10"/>
    </row>
    <row r="11" spans="1:133">
      <c r="A11" s="12"/>
      <c r="B11" s="25">
        <v>322</v>
      </c>
      <c r="C11" s="20" t="s">
        <v>0</v>
      </c>
      <c r="D11" s="46">
        <v>313153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313153</v>
      </c>
      <c r="O11" s="47">
        <f t="shared" si="2"/>
        <v>156.73323323323322</v>
      </c>
      <c r="P11" s="9"/>
    </row>
    <row r="12" spans="1:133">
      <c r="A12" s="12"/>
      <c r="B12" s="25">
        <v>323.10000000000002</v>
      </c>
      <c r="C12" s="20" t="s">
        <v>15</v>
      </c>
      <c r="D12" s="46">
        <v>172688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172688</v>
      </c>
      <c r="O12" s="47">
        <f t="shared" si="2"/>
        <v>86.430430430430434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SUM(D14:D18)</f>
        <v>1061999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1061999</v>
      </c>
      <c r="O13" s="45">
        <f t="shared" si="2"/>
        <v>531.53103103103103</v>
      </c>
      <c r="P13" s="10"/>
    </row>
    <row r="14" spans="1:133">
      <c r="A14" s="12"/>
      <c r="B14" s="25">
        <v>331.5</v>
      </c>
      <c r="C14" s="20" t="s">
        <v>68</v>
      </c>
      <c r="D14" s="46">
        <v>658991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658991</v>
      </c>
      <c r="O14" s="47">
        <f t="shared" si="2"/>
        <v>329.82532532532531</v>
      </c>
      <c r="P14" s="9"/>
    </row>
    <row r="15" spans="1:133">
      <c r="A15" s="12"/>
      <c r="B15" s="25">
        <v>335.12</v>
      </c>
      <c r="C15" s="20" t="s">
        <v>55</v>
      </c>
      <c r="D15" s="46">
        <v>58647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58647</v>
      </c>
      <c r="O15" s="47">
        <f t="shared" si="2"/>
        <v>29.352852852852852</v>
      </c>
      <c r="P15" s="9"/>
    </row>
    <row r="16" spans="1:133">
      <c r="A16" s="12"/>
      <c r="B16" s="25">
        <v>335.15</v>
      </c>
      <c r="C16" s="20" t="s">
        <v>56</v>
      </c>
      <c r="D16" s="46">
        <v>636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636</v>
      </c>
      <c r="O16" s="47">
        <f t="shared" si="2"/>
        <v>0.31831831831831831</v>
      </c>
      <c r="P16" s="9"/>
    </row>
    <row r="17" spans="1:119">
      <c r="A17" s="12"/>
      <c r="B17" s="25">
        <v>335.18</v>
      </c>
      <c r="C17" s="20" t="s">
        <v>57</v>
      </c>
      <c r="D17" s="46">
        <v>192725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192725</v>
      </c>
      <c r="O17" s="47">
        <f t="shared" si="2"/>
        <v>96.458958958958959</v>
      </c>
      <c r="P17" s="9"/>
    </row>
    <row r="18" spans="1:119">
      <c r="A18" s="12"/>
      <c r="B18" s="25">
        <v>337.9</v>
      </c>
      <c r="C18" s="20" t="s">
        <v>58</v>
      </c>
      <c r="D18" s="46">
        <v>151000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151000</v>
      </c>
      <c r="O18" s="47">
        <f t="shared" si="2"/>
        <v>75.57557557557557</v>
      </c>
      <c r="P18" s="9"/>
    </row>
    <row r="19" spans="1:119" ht="15.75">
      <c r="A19" s="29" t="s">
        <v>27</v>
      </c>
      <c r="B19" s="30"/>
      <c r="C19" s="31"/>
      <c r="D19" s="32">
        <f t="shared" ref="D19:M19" si="5">SUM(D20:D21)</f>
        <v>22942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22942</v>
      </c>
      <c r="O19" s="45">
        <f t="shared" si="2"/>
        <v>11.482482482482482</v>
      </c>
      <c r="P19" s="10"/>
    </row>
    <row r="20" spans="1:119">
      <c r="A20" s="13"/>
      <c r="B20" s="39">
        <v>351.5</v>
      </c>
      <c r="C20" s="21" t="s">
        <v>30</v>
      </c>
      <c r="D20" s="46">
        <v>20344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20344</v>
      </c>
      <c r="O20" s="47">
        <f t="shared" si="2"/>
        <v>10.182182182182181</v>
      </c>
      <c r="P20" s="9"/>
    </row>
    <row r="21" spans="1:119">
      <c r="A21" s="13"/>
      <c r="B21" s="39">
        <v>359</v>
      </c>
      <c r="C21" s="21" t="s">
        <v>31</v>
      </c>
      <c r="D21" s="46">
        <v>2598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2598</v>
      </c>
      <c r="O21" s="47">
        <f t="shared" si="2"/>
        <v>1.3003003003003002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SUM(D23:D24)</f>
        <v>52836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52836</v>
      </c>
      <c r="O22" s="45">
        <f t="shared" si="2"/>
        <v>26.444444444444443</v>
      </c>
      <c r="P22" s="10"/>
    </row>
    <row r="23" spans="1:119">
      <c r="A23" s="12"/>
      <c r="B23" s="25">
        <v>361.1</v>
      </c>
      <c r="C23" s="20" t="s">
        <v>32</v>
      </c>
      <c r="D23" s="46">
        <v>1937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1937</v>
      </c>
      <c r="O23" s="47">
        <f t="shared" si="2"/>
        <v>0.96946946946946944</v>
      </c>
      <c r="P23" s="9"/>
    </row>
    <row r="24" spans="1:119" ht="15.75" thickBot="1">
      <c r="A24" s="12"/>
      <c r="B24" s="25">
        <v>369.9</v>
      </c>
      <c r="C24" s="20" t="s">
        <v>33</v>
      </c>
      <c r="D24" s="46">
        <v>50899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50899</v>
      </c>
      <c r="O24" s="47">
        <f t="shared" si="2"/>
        <v>25.474974974974973</v>
      </c>
      <c r="P24" s="9"/>
    </row>
    <row r="25" spans="1:119" ht="16.5" thickBot="1">
      <c r="A25" s="14" t="s">
        <v>28</v>
      </c>
      <c r="B25" s="23"/>
      <c r="C25" s="22"/>
      <c r="D25" s="15">
        <f>SUM(D5,D10,D13,D19,D22)</f>
        <v>3122042</v>
      </c>
      <c r="E25" s="15">
        <f t="shared" ref="E25:M25" si="7">SUM(E5,E10,E13,E19,E22)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3122042</v>
      </c>
      <c r="O25" s="38">
        <f t="shared" si="2"/>
        <v>1562.5835835835835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69</v>
      </c>
      <c r="M27" s="118"/>
      <c r="N27" s="118"/>
      <c r="O27" s="43">
        <v>1998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45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1529278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1529278</v>
      </c>
      <c r="O5" s="33">
        <f t="shared" ref="O5:O26" si="2">(N5/O$28)</f>
        <v>759.70094386487824</v>
      </c>
      <c r="P5" s="6"/>
    </row>
    <row r="6" spans="1:133">
      <c r="A6" s="12"/>
      <c r="B6" s="25">
        <v>311</v>
      </c>
      <c r="C6" s="20" t="s">
        <v>2</v>
      </c>
      <c r="D6" s="46">
        <v>1271038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1271038</v>
      </c>
      <c r="O6" s="47">
        <f t="shared" si="2"/>
        <v>631.41480377545952</v>
      </c>
      <c r="P6" s="9"/>
    </row>
    <row r="7" spans="1:133">
      <c r="A7" s="12"/>
      <c r="B7" s="25">
        <v>312.41000000000003</v>
      </c>
      <c r="C7" s="20" t="s">
        <v>11</v>
      </c>
      <c r="D7" s="46">
        <v>181136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181136</v>
      </c>
      <c r="O7" s="47">
        <f t="shared" si="2"/>
        <v>89.983109786388468</v>
      </c>
      <c r="P7" s="9"/>
    </row>
    <row r="8" spans="1:133">
      <c r="A8" s="12"/>
      <c r="B8" s="25">
        <v>315</v>
      </c>
      <c r="C8" s="20" t="s">
        <v>53</v>
      </c>
      <c r="D8" s="46">
        <v>72786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72786</v>
      </c>
      <c r="O8" s="47">
        <f t="shared" si="2"/>
        <v>36.157973174366617</v>
      </c>
      <c r="P8" s="9"/>
    </row>
    <row r="9" spans="1:133">
      <c r="A9" s="12"/>
      <c r="B9" s="25">
        <v>316</v>
      </c>
      <c r="C9" s="20" t="s">
        <v>54</v>
      </c>
      <c r="D9" s="46">
        <v>4318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4318</v>
      </c>
      <c r="O9" s="47">
        <f t="shared" si="2"/>
        <v>2.1450571286636859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SUM(D11:D12)</f>
        <v>317291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317291</v>
      </c>
      <c r="O10" s="45">
        <f t="shared" si="2"/>
        <v>157.62096373571782</v>
      </c>
      <c r="P10" s="10"/>
    </row>
    <row r="11" spans="1:133">
      <c r="A11" s="12"/>
      <c r="B11" s="25">
        <v>322</v>
      </c>
      <c r="C11" s="20" t="s">
        <v>0</v>
      </c>
      <c r="D11" s="46">
        <v>168388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168388</v>
      </c>
      <c r="O11" s="47">
        <f t="shared" si="2"/>
        <v>83.650273224043715</v>
      </c>
      <c r="P11" s="9"/>
    </row>
    <row r="12" spans="1:133">
      <c r="A12" s="12"/>
      <c r="B12" s="25">
        <v>323.10000000000002</v>
      </c>
      <c r="C12" s="20" t="s">
        <v>15</v>
      </c>
      <c r="D12" s="46">
        <v>148903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148903</v>
      </c>
      <c r="O12" s="47">
        <f t="shared" si="2"/>
        <v>73.970690511674121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SUM(D14:D19)</f>
        <v>725892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725892</v>
      </c>
      <c r="O13" s="45">
        <f t="shared" si="2"/>
        <v>360.60208643815201</v>
      </c>
      <c r="P13" s="10"/>
    </row>
    <row r="14" spans="1:133">
      <c r="A14" s="12"/>
      <c r="B14" s="25">
        <v>334.2</v>
      </c>
      <c r="C14" s="20" t="s">
        <v>17</v>
      </c>
      <c r="D14" s="46">
        <v>790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790</v>
      </c>
      <c r="O14" s="47">
        <f t="shared" si="2"/>
        <v>0.39244908097367115</v>
      </c>
      <c r="P14" s="9"/>
    </row>
    <row r="15" spans="1:133">
      <c r="A15" s="12"/>
      <c r="B15" s="25">
        <v>335.12</v>
      </c>
      <c r="C15" s="20" t="s">
        <v>55</v>
      </c>
      <c r="D15" s="46">
        <v>58800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58800</v>
      </c>
      <c r="O15" s="47">
        <f t="shared" si="2"/>
        <v>29.210134128166914</v>
      </c>
      <c r="P15" s="9"/>
    </row>
    <row r="16" spans="1:133">
      <c r="A16" s="12"/>
      <c r="B16" s="25">
        <v>335.15</v>
      </c>
      <c r="C16" s="20" t="s">
        <v>56</v>
      </c>
      <c r="D16" s="46">
        <v>1273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1273</v>
      </c>
      <c r="O16" s="47">
        <f t="shared" si="2"/>
        <v>0.63238946845504218</v>
      </c>
      <c r="P16" s="9"/>
    </row>
    <row r="17" spans="1:119">
      <c r="A17" s="12"/>
      <c r="B17" s="25">
        <v>335.18</v>
      </c>
      <c r="C17" s="20" t="s">
        <v>57</v>
      </c>
      <c r="D17" s="46">
        <v>179201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179201</v>
      </c>
      <c r="O17" s="47">
        <f t="shared" si="2"/>
        <v>89.021857923497265</v>
      </c>
      <c r="P17" s="9"/>
    </row>
    <row r="18" spans="1:119">
      <c r="A18" s="12"/>
      <c r="B18" s="25">
        <v>335.23</v>
      </c>
      <c r="C18" s="20" t="s">
        <v>49</v>
      </c>
      <c r="D18" s="46">
        <v>470828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470828</v>
      </c>
      <c r="O18" s="47">
        <f t="shared" si="2"/>
        <v>233.8936910084451</v>
      </c>
      <c r="P18" s="9"/>
    </row>
    <row r="19" spans="1:119">
      <c r="A19" s="12"/>
      <c r="B19" s="25">
        <v>337.9</v>
      </c>
      <c r="C19" s="20" t="s">
        <v>58</v>
      </c>
      <c r="D19" s="46">
        <v>15000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15000</v>
      </c>
      <c r="O19" s="47">
        <f t="shared" si="2"/>
        <v>7.4515648286140088</v>
      </c>
      <c r="P19" s="9"/>
    </row>
    <row r="20" spans="1:119" ht="15.75">
      <c r="A20" s="29" t="s">
        <v>27</v>
      </c>
      <c r="B20" s="30"/>
      <c r="C20" s="31"/>
      <c r="D20" s="32">
        <f t="shared" ref="D20:M20" si="5">SUM(D21:D22)</f>
        <v>14053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14053</v>
      </c>
      <c r="O20" s="45">
        <f t="shared" si="2"/>
        <v>6.9811227024341775</v>
      </c>
      <c r="P20" s="10"/>
    </row>
    <row r="21" spans="1:119">
      <c r="A21" s="13"/>
      <c r="B21" s="39">
        <v>351.5</v>
      </c>
      <c r="C21" s="21" t="s">
        <v>30</v>
      </c>
      <c r="D21" s="46">
        <v>9910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9910</v>
      </c>
      <c r="O21" s="47">
        <f t="shared" si="2"/>
        <v>4.9230004967709888</v>
      </c>
      <c r="P21" s="9"/>
    </row>
    <row r="22" spans="1:119">
      <c r="A22" s="13"/>
      <c r="B22" s="39">
        <v>359</v>
      </c>
      <c r="C22" s="21" t="s">
        <v>31</v>
      </c>
      <c r="D22" s="46">
        <v>4143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4143</v>
      </c>
      <c r="O22" s="47">
        <f t="shared" si="2"/>
        <v>2.0581222056631892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SUM(D24:D25)</f>
        <v>25447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25447</v>
      </c>
      <c r="O23" s="45">
        <f t="shared" si="2"/>
        <v>12.641331346249379</v>
      </c>
      <c r="P23" s="10"/>
    </row>
    <row r="24" spans="1:119">
      <c r="A24" s="12"/>
      <c r="B24" s="25">
        <v>361.1</v>
      </c>
      <c r="C24" s="20" t="s">
        <v>32</v>
      </c>
      <c r="D24" s="46">
        <v>9097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9097</v>
      </c>
      <c r="O24" s="47">
        <f t="shared" si="2"/>
        <v>4.5191256830601096</v>
      </c>
      <c r="P24" s="9"/>
    </row>
    <row r="25" spans="1:119" ht="15.75" thickBot="1">
      <c r="A25" s="12"/>
      <c r="B25" s="25">
        <v>369.9</v>
      </c>
      <c r="C25" s="20" t="s">
        <v>33</v>
      </c>
      <c r="D25" s="46">
        <v>16350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16350</v>
      </c>
      <c r="O25" s="47">
        <f t="shared" si="2"/>
        <v>8.1222056631892698</v>
      </c>
      <c r="P25" s="9"/>
    </row>
    <row r="26" spans="1:119" ht="16.5" thickBot="1">
      <c r="A26" s="14" t="s">
        <v>28</v>
      </c>
      <c r="B26" s="23"/>
      <c r="C26" s="22"/>
      <c r="D26" s="15">
        <f>SUM(D5,D10,D13,D20,D23)</f>
        <v>2611961</v>
      </c>
      <c r="E26" s="15">
        <f t="shared" ref="E26:M26" si="7">SUM(E5,E10,E13,E20,E23)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2611961</v>
      </c>
      <c r="O26" s="38">
        <f t="shared" si="2"/>
        <v>1297.5464480874316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59</v>
      </c>
      <c r="M28" s="118"/>
      <c r="N28" s="118"/>
      <c r="O28" s="43">
        <v>2013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1561597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1561597</v>
      </c>
      <c r="O5" s="33">
        <f t="shared" ref="O5:O25" si="2">(N5/O$27)</f>
        <v>778.85137157107226</v>
      </c>
      <c r="P5" s="6"/>
    </row>
    <row r="6" spans="1:133">
      <c r="A6" s="12"/>
      <c r="B6" s="25">
        <v>311</v>
      </c>
      <c r="C6" s="20" t="s">
        <v>2</v>
      </c>
      <c r="D6" s="46">
        <v>1257175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1257175</v>
      </c>
      <c r="O6" s="47">
        <f t="shared" si="2"/>
        <v>627.01995012468831</v>
      </c>
      <c r="P6" s="9"/>
    </row>
    <row r="7" spans="1:133">
      <c r="A7" s="12"/>
      <c r="B7" s="25">
        <v>312.10000000000002</v>
      </c>
      <c r="C7" s="20" t="s">
        <v>10</v>
      </c>
      <c r="D7" s="46">
        <v>53804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53804</v>
      </c>
      <c r="O7" s="47">
        <f t="shared" si="2"/>
        <v>26.834912718204489</v>
      </c>
      <c r="P7" s="9"/>
    </row>
    <row r="8" spans="1:133">
      <c r="A8" s="12"/>
      <c r="B8" s="25">
        <v>312.41000000000003</v>
      </c>
      <c r="C8" s="20" t="s">
        <v>11</v>
      </c>
      <c r="D8" s="46">
        <v>174462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174462</v>
      </c>
      <c r="O8" s="47">
        <f t="shared" si="2"/>
        <v>87.01346633416459</v>
      </c>
      <c r="P8" s="9"/>
    </row>
    <row r="9" spans="1:133">
      <c r="A9" s="12"/>
      <c r="B9" s="25">
        <v>315</v>
      </c>
      <c r="C9" s="20" t="s">
        <v>43</v>
      </c>
      <c r="D9" s="46">
        <v>68990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68990</v>
      </c>
      <c r="O9" s="47">
        <f t="shared" si="2"/>
        <v>34.408977556109726</v>
      </c>
      <c r="P9" s="9"/>
    </row>
    <row r="10" spans="1:133">
      <c r="A10" s="12"/>
      <c r="B10" s="25">
        <v>316</v>
      </c>
      <c r="C10" s="20" t="s">
        <v>13</v>
      </c>
      <c r="D10" s="46">
        <v>7166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7166</v>
      </c>
      <c r="O10" s="47">
        <f t="shared" si="2"/>
        <v>3.5740648379052371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409497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409497</v>
      </c>
      <c r="O11" s="45">
        <f t="shared" si="2"/>
        <v>204.23790523690772</v>
      </c>
      <c r="P11" s="10"/>
    </row>
    <row r="12" spans="1:133">
      <c r="A12" s="12"/>
      <c r="B12" s="25">
        <v>322</v>
      </c>
      <c r="C12" s="20" t="s">
        <v>0</v>
      </c>
      <c r="D12" s="46">
        <v>225375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225375</v>
      </c>
      <c r="O12" s="47">
        <f t="shared" si="2"/>
        <v>112.40648379052369</v>
      </c>
      <c r="P12" s="9"/>
    </row>
    <row r="13" spans="1:133">
      <c r="A13" s="12"/>
      <c r="B13" s="25">
        <v>323.10000000000002</v>
      </c>
      <c r="C13" s="20" t="s">
        <v>15</v>
      </c>
      <c r="D13" s="46">
        <v>184122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184122</v>
      </c>
      <c r="O13" s="47">
        <f t="shared" si="2"/>
        <v>91.831421446384041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SUM(D15:D18)</f>
        <v>302569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302569</v>
      </c>
      <c r="O14" s="45">
        <f t="shared" si="2"/>
        <v>150.90723192019951</v>
      </c>
      <c r="P14" s="10"/>
    </row>
    <row r="15" spans="1:133">
      <c r="A15" s="12"/>
      <c r="B15" s="25">
        <v>335.12</v>
      </c>
      <c r="C15" s="20" t="s">
        <v>18</v>
      </c>
      <c r="D15" s="46">
        <v>58427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58427</v>
      </c>
      <c r="O15" s="47">
        <f t="shared" si="2"/>
        <v>29.140648379052369</v>
      </c>
      <c r="P15" s="9"/>
    </row>
    <row r="16" spans="1:133">
      <c r="A16" s="12"/>
      <c r="B16" s="25">
        <v>335.18</v>
      </c>
      <c r="C16" s="20" t="s">
        <v>20</v>
      </c>
      <c r="D16" s="46">
        <v>170646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170646</v>
      </c>
      <c r="O16" s="47">
        <f t="shared" si="2"/>
        <v>85.110224438902748</v>
      </c>
      <c r="P16" s="9"/>
    </row>
    <row r="17" spans="1:119">
      <c r="A17" s="12"/>
      <c r="B17" s="25">
        <v>335.23</v>
      </c>
      <c r="C17" s="20" t="s">
        <v>49</v>
      </c>
      <c r="D17" s="46">
        <v>72496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72496</v>
      </c>
      <c r="O17" s="47">
        <f t="shared" si="2"/>
        <v>36.157605985037407</v>
      </c>
      <c r="P17" s="9"/>
    </row>
    <row r="18" spans="1:119">
      <c r="A18" s="12"/>
      <c r="B18" s="25">
        <v>337.2</v>
      </c>
      <c r="C18" s="20" t="s">
        <v>50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1000</v>
      </c>
      <c r="O18" s="47">
        <f t="shared" si="2"/>
        <v>0.49875311720698257</v>
      </c>
      <c r="P18" s="9"/>
    </row>
    <row r="19" spans="1:119" ht="15.75">
      <c r="A19" s="29" t="s">
        <v>27</v>
      </c>
      <c r="B19" s="30"/>
      <c r="C19" s="31"/>
      <c r="D19" s="32">
        <f t="shared" ref="D19:M19" si="5">SUM(D20:D21)</f>
        <v>31614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31614</v>
      </c>
      <c r="O19" s="45">
        <f t="shared" si="2"/>
        <v>15.767581047381546</v>
      </c>
      <c r="P19" s="10"/>
    </row>
    <row r="20" spans="1:119">
      <c r="A20" s="13"/>
      <c r="B20" s="39">
        <v>351.5</v>
      </c>
      <c r="C20" s="21" t="s">
        <v>30</v>
      </c>
      <c r="D20" s="46">
        <v>26645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26645</v>
      </c>
      <c r="O20" s="47">
        <f t="shared" si="2"/>
        <v>13.28927680798005</v>
      </c>
      <c r="P20" s="9"/>
    </row>
    <row r="21" spans="1:119">
      <c r="A21" s="13"/>
      <c r="B21" s="39">
        <v>359</v>
      </c>
      <c r="C21" s="21" t="s">
        <v>31</v>
      </c>
      <c r="D21" s="46">
        <v>4969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4969</v>
      </c>
      <c r="O21" s="47">
        <f t="shared" si="2"/>
        <v>2.4783042394014965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SUM(D23:D24)</f>
        <v>72619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72619</v>
      </c>
      <c r="O22" s="45">
        <f t="shared" si="2"/>
        <v>36.218952618453862</v>
      </c>
      <c r="P22" s="10"/>
    </row>
    <row r="23" spans="1:119">
      <c r="A23" s="12"/>
      <c r="B23" s="25">
        <v>361.1</v>
      </c>
      <c r="C23" s="20" t="s">
        <v>32</v>
      </c>
      <c r="D23" s="46">
        <v>16713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16713</v>
      </c>
      <c r="O23" s="47">
        <f t="shared" si="2"/>
        <v>8.3356608478803</v>
      </c>
      <c r="P23" s="9"/>
    </row>
    <row r="24" spans="1:119" ht="15.75" thickBot="1">
      <c r="A24" s="12"/>
      <c r="B24" s="25">
        <v>369.9</v>
      </c>
      <c r="C24" s="20" t="s">
        <v>33</v>
      </c>
      <c r="D24" s="46">
        <v>55906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55906</v>
      </c>
      <c r="O24" s="47">
        <f t="shared" si="2"/>
        <v>27.883291770573567</v>
      </c>
      <c r="P24" s="9"/>
    </row>
    <row r="25" spans="1:119" ht="16.5" thickBot="1">
      <c r="A25" s="14" t="s">
        <v>28</v>
      </c>
      <c r="B25" s="23"/>
      <c r="C25" s="22"/>
      <c r="D25" s="15">
        <f>SUM(D5,D11,D14,D19,D22)</f>
        <v>2377896</v>
      </c>
      <c r="E25" s="15">
        <f t="shared" ref="E25:M25" si="7">SUM(E5,E11,E14,E19,E22)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2377896</v>
      </c>
      <c r="O25" s="38">
        <f t="shared" si="2"/>
        <v>1185.983042394015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51</v>
      </c>
      <c r="M27" s="118"/>
      <c r="N27" s="118"/>
      <c r="O27" s="43">
        <v>2005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45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1661833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1661833</v>
      </c>
      <c r="O5" s="33">
        <f t="shared" ref="O5:O24" si="2">(N5/O$26)</f>
        <v>830.08641358641364</v>
      </c>
      <c r="P5" s="6"/>
    </row>
    <row r="6" spans="1:133">
      <c r="A6" s="12"/>
      <c r="B6" s="25">
        <v>311</v>
      </c>
      <c r="C6" s="20" t="s">
        <v>2</v>
      </c>
      <c r="D6" s="46">
        <v>1249928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1249928</v>
      </c>
      <c r="O6" s="47">
        <f t="shared" si="2"/>
        <v>624.33966033966033</v>
      </c>
      <c r="P6" s="9"/>
    </row>
    <row r="7" spans="1:133">
      <c r="A7" s="12"/>
      <c r="B7" s="25">
        <v>312.10000000000002</v>
      </c>
      <c r="C7" s="20" t="s">
        <v>10</v>
      </c>
      <c r="D7" s="46">
        <v>152543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152543</v>
      </c>
      <c r="O7" s="47">
        <f t="shared" si="2"/>
        <v>76.195304695304699</v>
      </c>
      <c r="P7" s="9"/>
    </row>
    <row r="8" spans="1:133">
      <c r="A8" s="12"/>
      <c r="B8" s="25">
        <v>312.41000000000003</v>
      </c>
      <c r="C8" s="20" t="s">
        <v>11</v>
      </c>
      <c r="D8" s="46">
        <v>177024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177024</v>
      </c>
      <c r="O8" s="47">
        <f t="shared" si="2"/>
        <v>88.423576423576421</v>
      </c>
      <c r="P8" s="9"/>
    </row>
    <row r="9" spans="1:133">
      <c r="A9" s="12"/>
      <c r="B9" s="25">
        <v>315</v>
      </c>
      <c r="C9" s="20" t="s">
        <v>43</v>
      </c>
      <c r="D9" s="46">
        <v>71746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71746</v>
      </c>
      <c r="O9" s="47">
        <f t="shared" si="2"/>
        <v>35.837162837162836</v>
      </c>
      <c r="P9" s="9"/>
    </row>
    <row r="10" spans="1:133">
      <c r="A10" s="12"/>
      <c r="B10" s="25">
        <v>316</v>
      </c>
      <c r="C10" s="20" t="s">
        <v>13</v>
      </c>
      <c r="D10" s="46">
        <v>10592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10592</v>
      </c>
      <c r="O10" s="47">
        <f t="shared" si="2"/>
        <v>5.290709290709291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262195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262195</v>
      </c>
      <c r="O11" s="45">
        <f t="shared" si="2"/>
        <v>130.96653346653346</v>
      </c>
      <c r="P11" s="10"/>
    </row>
    <row r="12" spans="1:133">
      <c r="A12" s="12"/>
      <c r="B12" s="25">
        <v>322</v>
      </c>
      <c r="C12" s="20" t="s">
        <v>0</v>
      </c>
      <c r="D12" s="46">
        <v>90238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90238</v>
      </c>
      <c r="O12" s="47">
        <f t="shared" si="2"/>
        <v>45.073926073926074</v>
      </c>
      <c r="P12" s="9"/>
    </row>
    <row r="13" spans="1:133">
      <c r="A13" s="12"/>
      <c r="B13" s="25">
        <v>323.10000000000002</v>
      </c>
      <c r="C13" s="20" t="s">
        <v>15</v>
      </c>
      <c r="D13" s="46">
        <v>171957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171957</v>
      </c>
      <c r="O13" s="47">
        <f t="shared" si="2"/>
        <v>85.892607392607388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SUM(D15:D17)</f>
        <v>229979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229979</v>
      </c>
      <c r="O14" s="45">
        <f t="shared" si="2"/>
        <v>114.87462537462538</v>
      </c>
      <c r="P14" s="10"/>
    </row>
    <row r="15" spans="1:133">
      <c r="A15" s="12"/>
      <c r="B15" s="25">
        <v>334.2</v>
      </c>
      <c r="C15" s="20" t="s">
        <v>17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0.49950049950049952</v>
      </c>
      <c r="P15" s="9"/>
    </row>
    <row r="16" spans="1:133">
      <c r="A16" s="12"/>
      <c r="B16" s="25">
        <v>335.12</v>
      </c>
      <c r="C16" s="20" t="s">
        <v>18</v>
      </c>
      <c r="D16" s="46">
        <v>57811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57811</v>
      </c>
      <c r="O16" s="47">
        <f t="shared" si="2"/>
        <v>28.876623376623378</v>
      </c>
      <c r="P16" s="9"/>
    </row>
    <row r="17" spans="1:119">
      <c r="A17" s="12"/>
      <c r="B17" s="25">
        <v>335.18</v>
      </c>
      <c r="C17" s="20" t="s">
        <v>20</v>
      </c>
      <c r="D17" s="46">
        <v>171168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171168</v>
      </c>
      <c r="O17" s="47">
        <f t="shared" si="2"/>
        <v>85.498501498501497</v>
      </c>
      <c r="P17" s="9"/>
    </row>
    <row r="18" spans="1:119" ht="15.75">
      <c r="A18" s="29" t="s">
        <v>27</v>
      </c>
      <c r="B18" s="30"/>
      <c r="C18" s="31"/>
      <c r="D18" s="32">
        <f t="shared" ref="D18:M18" si="5">SUM(D19:D20)</f>
        <v>72217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72217</v>
      </c>
      <c r="O18" s="45">
        <f t="shared" si="2"/>
        <v>36.072427572427571</v>
      </c>
      <c r="P18" s="10"/>
    </row>
    <row r="19" spans="1:119">
      <c r="A19" s="13"/>
      <c r="B19" s="39">
        <v>351.5</v>
      </c>
      <c r="C19" s="21" t="s">
        <v>30</v>
      </c>
      <c r="D19" s="46">
        <v>70043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70043</v>
      </c>
      <c r="O19" s="47">
        <f t="shared" si="2"/>
        <v>34.986513486513488</v>
      </c>
      <c r="P19" s="9"/>
    </row>
    <row r="20" spans="1:119">
      <c r="A20" s="13"/>
      <c r="B20" s="39">
        <v>359</v>
      </c>
      <c r="C20" s="21" t="s">
        <v>31</v>
      </c>
      <c r="D20" s="46">
        <v>2174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2174</v>
      </c>
      <c r="O20" s="47">
        <f t="shared" si="2"/>
        <v>1.0859140859140859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SUM(D22:D23)</f>
        <v>35830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35830</v>
      </c>
      <c r="O21" s="45">
        <f t="shared" si="2"/>
        <v>17.897102897102897</v>
      </c>
      <c r="P21" s="10"/>
    </row>
    <row r="22" spans="1:119">
      <c r="A22" s="12"/>
      <c r="B22" s="25">
        <v>361.1</v>
      </c>
      <c r="C22" s="20" t="s">
        <v>32</v>
      </c>
      <c r="D22" s="46">
        <v>12394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12394</v>
      </c>
      <c r="O22" s="47">
        <f t="shared" si="2"/>
        <v>6.1908091908091905</v>
      </c>
      <c r="P22" s="9"/>
    </row>
    <row r="23" spans="1:119" ht="15.75" thickBot="1">
      <c r="A23" s="12"/>
      <c r="B23" s="25">
        <v>369.9</v>
      </c>
      <c r="C23" s="20" t="s">
        <v>33</v>
      </c>
      <c r="D23" s="46">
        <v>23436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23436</v>
      </c>
      <c r="O23" s="47">
        <f t="shared" si="2"/>
        <v>11.706293706293707</v>
      </c>
      <c r="P23" s="9"/>
    </row>
    <row r="24" spans="1:119" ht="16.5" thickBot="1">
      <c r="A24" s="14" t="s">
        <v>28</v>
      </c>
      <c r="B24" s="23"/>
      <c r="C24" s="22"/>
      <c r="D24" s="15">
        <f>SUM(D5,D11,D14,D18,D21)</f>
        <v>2262054</v>
      </c>
      <c r="E24" s="15">
        <f t="shared" ref="E24:M24" si="7">SUM(E5,E11,E14,E18,E21)</f>
        <v>0</v>
      </c>
      <c r="F24" s="15">
        <f t="shared" si="7"/>
        <v>0</v>
      </c>
      <c r="G24" s="15">
        <f t="shared" si="7"/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2262054</v>
      </c>
      <c r="O24" s="38">
        <f t="shared" si="2"/>
        <v>1129.897102897103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47</v>
      </c>
      <c r="M26" s="118"/>
      <c r="N26" s="118"/>
      <c r="O26" s="43">
        <v>2002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45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1735587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1735587</v>
      </c>
      <c r="O5" s="33">
        <f t="shared" ref="O5:O26" si="2">(N5/O$28)</f>
        <v>869.53256513026054</v>
      </c>
      <c r="P5" s="6"/>
    </row>
    <row r="6" spans="1:133">
      <c r="A6" s="12"/>
      <c r="B6" s="25">
        <v>311</v>
      </c>
      <c r="C6" s="20" t="s">
        <v>2</v>
      </c>
      <c r="D6" s="46">
        <v>1328728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1328728</v>
      </c>
      <c r="O6" s="47">
        <f t="shared" si="2"/>
        <v>665.69539078156311</v>
      </c>
      <c r="P6" s="9"/>
    </row>
    <row r="7" spans="1:133">
      <c r="A7" s="12"/>
      <c r="B7" s="25">
        <v>312.10000000000002</v>
      </c>
      <c r="C7" s="20" t="s">
        <v>10</v>
      </c>
      <c r="D7" s="46">
        <v>155557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155557</v>
      </c>
      <c r="O7" s="47">
        <f t="shared" si="2"/>
        <v>77.934368737474955</v>
      </c>
      <c r="P7" s="9"/>
    </row>
    <row r="8" spans="1:133">
      <c r="A8" s="12"/>
      <c r="B8" s="25">
        <v>312.41000000000003</v>
      </c>
      <c r="C8" s="20" t="s">
        <v>11</v>
      </c>
      <c r="D8" s="46">
        <v>180595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180595</v>
      </c>
      <c r="O8" s="47">
        <f t="shared" si="2"/>
        <v>90.478456913827657</v>
      </c>
      <c r="P8" s="9"/>
    </row>
    <row r="9" spans="1:133">
      <c r="A9" s="12"/>
      <c r="B9" s="25">
        <v>315</v>
      </c>
      <c r="C9" s="20" t="s">
        <v>43</v>
      </c>
      <c r="D9" s="46">
        <v>66118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66118</v>
      </c>
      <c r="O9" s="47">
        <f t="shared" si="2"/>
        <v>33.125250501002007</v>
      </c>
      <c r="P9" s="9"/>
    </row>
    <row r="10" spans="1:133">
      <c r="A10" s="12"/>
      <c r="B10" s="25">
        <v>316</v>
      </c>
      <c r="C10" s="20" t="s">
        <v>13</v>
      </c>
      <c r="D10" s="46">
        <v>4589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4589</v>
      </c>
      <c r="O10" s="47">
        <f t="shared" si="2"/>
        <v>2.2990981963927855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327469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327469</v>
      </c>
      <c r="O11" s="45">
        <f t="shared" si="2"/>
        <v>164.06262525050101</v>
      </c>
      <c r="P11" s="10"/>
    </row>
    <row r="12" spans="1:133">
      <c r="A12" s="12"/>
      <c r="B12" s="25">
        <v>322</v>
      </c>
      <c r="C12" s="20" t="s">
        <v>0</v>
      </c>
      <c r="D12" s="46">
        <v>144916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144916</v>
      </c>
      <c r="O12" s="47">
        <f t="shared" si="2"/>
        <v>72.603206412825656</v>
      </c>
      <c r="P12" s="9"/>
    </row>
    <row r="13" spans="1:133">
      <c r="A13" s="12"/>
      <c r="B13" s="25">
        <v>323.10000000000002</v>
      </c>
      <c r="C13" s="20" t="s">
        <v>15</v>
      </c>
      <c r="D13" s="46">
        <v>182553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182553</v>
      </c>
      <c r="O13" s="47">
        <f t="shared" si="2"/>
        <v>91.459418837675344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543976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543976</v>
      </c>
      <c r="O14" s="45">
        <f t="shared" si="2"/>
        <v>272.53306613226454</v>
      </c>
      <c r="P14" s="10"/>
    </row>
    <row r="15" spans="1:133">
      <c r="A15" s="12"/>
      <c r="B15" s="25">
        <v>334.2</v>
      </c>
      <c r="C15" s="20" t="s">
        <v>17</v>
      </c>
      <c r="D15" s="46">
        <v>11378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11378</v>
      </c>
      <c r="O15" s="47">
        <f t="shared" si="2"/>
        <v>5.7004008016032062</v>
      </c>
      <c r="P15" s="9"/>
    </row>
    <row r="16" spans="1:133">
      <c r="A16" s="12"/>
      <c r="B16" s="25">
        <v>335.12</v>
      </c>
      <c r="C16" s="20" t="s">
        <v>18</v>
      </c>
      <c r="D16" s="46">
        <v>57260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57260</v>
      </c>
      <c r="O16" s="47">
        <f t="shared" si="2"/>
        <v>28.687374749498996</v>
      </c>
      <c r="P16" s="9"/>
    </row>
    <row r="17" spans="1:119">
      <c r="A17" s="12"/>
      <c r="B17" s="25">
        <v>335.18</v>
      </c>
      <c r="C17" s="20" t="s">
        <v>20</v>
      </c>
      <c r="D17" s="46">
        <v>161981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161981</v>
      </c>
      <c r="O17" s="47">
        <f t="shared" si="2"/>
        <v>81.152805611222448</v>
      </c>
      <c r="P17" s="9"/>
    </row>
    <row r="18" spans="1:119">
      <c r="A18" s="12"/>
      <c r="B18" s="25">
        <v>335.9</v>
      </c>
      <c r="C18" s="20" t="s">
        <v>21</v>
      </c>
      <c r="D18" s="46">
        <v>339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339</v>
      </c>
      <c r="O18" s="47">
        <f t="shared" si="2"/>
        <v>0.16983967935871744</v>
      </c>
      <c r="P18" s="9"/>
    </row>
    <row r="19" spans="1:119">
      <c r="A19" s="12"/>
      <c r="B19" s="25">
        <v>337.3</v>
      </c>
      <c r="C19" s="20" t="s">
        <v>22</v>
      </c>
      <c r="D19" s="46">
        <v>313018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313018</v>
      </c>
      <c r="O19" s="47">
        <f t="shared" si="2"/>
        <v>156.82264529058116</v>
      </c>
      <c r="P19" s="9"/>
    </row>
    <row r="20" spans="1:119" ht="15.75">
      <c r="A20" s="29" t="s">
        <v>27</v>
      </c>
      <c r="B20" s="30"/>
      <c r="C20" s="31"/>
      <c r="D20" s="32">
        <f t="shared" ref="D20:M20" si="5">SUM(D21:D22)</f>
        <v>41788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41788</v>
      </c>
      <c r="O20" s="45">
        <f t="shared" si="2"/>
        <v>20.935871743486974</v>
      </c>
      <c r="P20" s="10"/>
    </row>
    <row r="21" spans="1:119">
      <c r="A21" s="13"/>
      <c r="B21" s="39">
        <v>351.5</v>
      </c>
      <c r="C21" s="21" t="s">
        <v>30</v>
      </c>
      <c r="D21" s="46">
        <v>37518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37518</v>
      </c>
      <c r="O21" s="47">
        <f t="shared" si="2"/>
        <v>18.796593186372746</v>
      </c>
      <c r="P21" s="9"/>
    </row>
    <row r="22" spans="1:119">
      <c r="A22" s="13"/>
      <c r="B22" s="39">
        <v>359</v>
      </c>
      <c r="C22" s="21" t="s">
        <v>31</v>
      </c>
      <c r="D22" s="46">
        <v>4270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4270</v>
      </c>
      <c r="O22" s="47">
        <f t="shared" si="2"/>
        <v>2.1392785571142285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SUM(D24:D25)</f>
        <v>54306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54306</v>
      </c>
      <c r="O23" s="45">
        <f t="shared" si="2"/>
        <v>27.207414829659317</v>
      </c>
      <c r="P23" s="10"/>
    </row>
    <row r="24" spans="1:119">
      <c r="A24" s="12"/>
      <c r="B24" s="25">
        <v>361.1</v>
      </c>
      <c r="C24" s="20" t="s">
        <v>32</v>
      </c>
      <c r="D24" s="46">
        <v>20861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20861</v>
      </c>
      <c r="O24" s="47">
        <f t="shared" si="2"/>
        <v>10.451402805611222</v>
      </c>
      <c r="P24" s="9"/>
    </row>
    <row r="25" spans="1:119" ht="15.75" thickBot="1">
      <c r="A25" s="12"/>
      <c r="B25" s="25">
        <v>369.9</v>
      </c>
      <c r="C25" s="20" t="s">
        <v>33</v>
      </c>
      <c r="D25" s="46">
        <v>33445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33445</v>
      </c>
      <c r="O25" s="47">
        <f t="shared" si="2"/>
        <v>16.756012024048097</v>
      </c>
      <c r="P25" s="9"/>
    </row>
    <row r="26" spans="1:119" ht="16.5" thickBot="1">
      <c r="A26" s="14" t="s">
        <v>28</v>
      </c>
      <c r="B26" s="23"/>
      <c r="C26" s="22"/>
      <c r="D26" s="15">
        <f>SUM(D5,D11,D14,D20,D23)</f>
        <v>2703126</v>
      </c>
      <c r="E26" s="15">
        <f t="shared" ref="E26:M26" si="7">SUM(E5,E11,E14,E20,E23)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2703126</v>
      </c>
      <c r="O26" s="38">
        <f t="shared" si="2"/>
        <v>1354.2715430861724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44</v>
      </c>
      <c r="M28" s="118"/>
      <c r="N28" s="118"/>
      <c r="O28" s="43">
        <v>1996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thickBot="1">
      <c r="A30" s="120" t="s">
        <v>45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1810516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1810516</v>
      </c>
      <c r="O5" s="33">
        <f t="shared" ref="O5:O27" si="2">(N5/O$29)</f>
        <v>871.69764082811753</v>
      </c>
      <c r="P5" s="6"/>
    </row>
    <row r="6" spans="1:133">
      <c r="A6" s="12"/>
      <c r="B6" s="25">
        <v>311</v>
      </c>
      <c r="C6" s="20" t="s">
        <v>2</v>
      </c>
      <c r="D6" s="46">
        <v>1409615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1409615</v>
      </c>
      <c r="O6" s="47">
        <f t="shared" si="2"/>
        <v>678.6783822821377</v>
      </c>
      <c r="P6" s="9"/>
    </row>
    <row r="7" spans="1:133">
      <c r="A7" s="12"/>
      <c r="B7" s="25">
        <v>312.10000000000002</v>
      </c>
      <c r="C7" s="20" t="s">
        <v>10</v>
      </c>
      <c r="D7" s="46">
        <v>182334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182334</v>
      </c>
      <c r="O7" s="47">
        <f t="shared" si="2"/>
        <v>87.78719306692345</v>
      </c>
      <c r="P7" s="9"/>
    </row>
    <row r="8" spans="1:133">
      <c r="A8" s="12"/>
      <c r="B8" s="25">
        <v>312.41000000000003</v>
      </c>
      <c r="C8" s="20" t="s">
        <v>11</v>
      </c>
      <c r="D8" s="46">
        <v>125542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125542</v>
      </c>
      <c r="O8" s="47">
        <f t="shared" si="2"/>
        <v>60.443909484833895</v>
      </c>
      <c r="P8" s="9"/>
    </row>
    <row r="9" spans="1:133">
      <c r="A9" s="12"/>
      <c r="B9" s="25">
        <v>314.2</v>
      </c>
      <c r="C9" s="20" t="s">
        <v>12</v>
      </c>
      <c r="D9" s="46">
        <v>92361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92361</v>
      </c>
      <c r="O9" s="47">
        <f t="shared" si="2"/>
        <v>44.468464130958111</v>
      </c>
      <c r="P9" s="9"/>
    </row>
    <row r="10" spans="1:133">
      <c r="A10" s="12"/>
      <c r="B10" s="25">
        <v>316</v>
      </c>
      <c r="C10" s="20" t="s">
        <v>13</v>
      </c>
      <c r="D10" s="46">
        <v>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664</v>
      </c>
      <c r="O10" s="47">
        <f t="shared" si="2"/>
        <v>0.31969186326432353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344830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344830</v>
      </c>
      <c r="O11" s="45">
        <f t="shared" si="2"/>
        <v>166.02311025517574</v>
      </c>
      <c r="P11" s="10"/>
    </row>
    <row r="12" spans="1:133">
      <c r="A12" s="12"/>
      <c r="B12" s="25">
        <v>322</v>
      </c>
      <c r="C12" s="20" t="s">
        <v>0</v>
      </c>
      <c r="D12" s="46">
        <v>153577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153577</v>
      </c>
      <c r="O12" s="47">
        <f t="shared" si="2"/>
        <v>73.941742898411164</v>
      </c>
      <c r="P12" s="9"/>
    </row>
    <row r="13" spans="1:133">
      <c r="A13" s="12"/>
      <c r="B13" s="25">
        <v>323.10000000000002</v>
      </c>
      <c r="C13" s="20" t="s">
        <v>15</v>
      </c>
      <c r="D13" s="46">
        <v>191253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191253</v>
      </c>
      <c r="O13" s="47">
        <f t="shared" si="2"/>
        <v>92.081367356764559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SUM(D15:D20)</f>
        <v>380515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380515</v>
      </c>
      <c r="O14" s="45">
        <f t="shared" si="2"/>
        <v>183.20414058738567</v>
      </c>
      <c r="P14" s="10"/>
    </row>
    <row r="15" spans="1:133">
      <c r="A15" s="12"/>
      <c r="B15" s="25">
        <v>334.2</v>
      </c>
      <c r="C15" s="20" t="s">
        <v>17</v>
      </c>
      <c r="D15" s="46">
        <v>19432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19432</v>
      </c>
      <c r="O15" s="47">
        <f t="shared" si="2"/>
        <v>9.355801636976409</v>
      </c>
      <c r="P15" s="9"/>
    </row>
    <row r="16" spans="1:133">
      <c r="A16" s="12"/>
      <c r="B16" s="25">
        <v>335.12</v>
      </c>
      <c r="C16" s="20" t="s">
        <v>18</v>
      </c>
      <c r="D16" s="46">
        <v>57423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57423</v>
      </c>
      <c r="O16" s="47">
        <f t="shared" si="2"/>
        <v>27.647087144920558</v>
      </c>
      <c r="P16" s="9"/>
    </row>
    <row r="17" spans="1:119">
      <c r="A17" s="12"/>
      <c r="B17" s="25">
        <v>335.15</v>
      </c>
      <c r="C17" s="20" t="s">
        <v>19</v>
      </c>
      <c r="D17" s="46">
        <v>1381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1381</v>
      </c>
      <c r="O17" s="47">
        <f t="shared" si="2"/>
        <v>0.66490129995185365</v>
      </c>
      <c r="P17" s="9"/>
    </row>
    <row r="18" spans="1:119">
      <c r="A18" s="12"/>
      <c r="B18" s="25">
        <v>335.18</v>
      </c>
      <c r="C18" s="20" t="s">
        <v>20</v>
      </c>
      <c r="D18" s="46">
        <v>189048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189048</v>
      </c>
      <c r="O18" s="47">
        <f t="shared" si="2"/>
        <v>91.019740009629274</v>
      </c>
      <c r="P18" s="9"/>
    </row>
    <row r="19" spans="1:119">
      <c r="A19" s="12"/>
      <c r="B19" s="25">
        <v>335.9</v>
      </c>
      <c r="C19" s="20" t="s">
        <v>21</v>
      </c>
      <c r="D19" s="46">
        <v>1322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1322</v>
      </c>
      <c r="O19" s="47">
        <f t="shared" si="2"/>
        <v>0.63649494463168033</v>
      </c>
      <c r="P19" s="9"/>
    </row>
    <row r="20" spans="1:119">
      <c r="A20" s="12"/>
      <c r="B20" s="25">
        <v>337.3</v>
      </c>
      <c r="C20" s="20" t="s">
        <v>22</v>
      </c>
      <c r="D20" s="46">
        <v>111909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111909</v>
      </c>
      <c r="O20" s="47">
        <f t="shared" si="2"/>
        <v>53.880115551275878</v>
      </c>
      <c r="P20" s="9"/>
    </row>
    <row r="21" spans="1:119" ht="15.75">
      <c r="A21" s="29" t="s">
        <v>27</v>
      </c>
      <c r="B21" s="30"/>
      <c r="C21" s="31"/>
      <c r="D21" s="32">
        <f t="shared" ref="D21:M21" si="5">SUM(D22:D23)</f>
        <v>36023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36023</v>
      </c>
      <c r="O21" s="45">
        <f t="shared" si="2"/>
        <v>17.343765045739048</v>
      </c>
      <c r="P21" s="10"/>
    </row>
    <row r="22" spans="1:119">
      <c r="A22" s="13"/>
      <c r="B22" s="39">
        <v>351.5</v>
      </c>
      <c r="C22" s="21" t="s">
        <v>30</v>
      </c>
      <c r="D22" s="46">
        <v>28642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28642</v>
      </c>
      <c r="O22" s="47">
        <f t="shared" si="2"/>
        <v>13.790081848820414</v>
      </c>
      <c r="P22" s="9"/>
    </row>
    <row r="23" spans="1:119">
      <c r="A23" s="13"/>
      <c r="B23" s="39">
        <v>359</v>
      </c>
      <c r="C23" s="21" t="s">
        <v>31</v>
      </c>
      <c r="D23" s="46">
        <v>7381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7381</v>
      </c>
      <c r="O23" s="47">
        <f t="shared" si="2"/>
        <v>3.5536831969186324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SUM(D25:D26)</f>
        <v>48446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48446</v>
      </c>
      <c r="O24" s="45">
        <f t="shared" si="2"/>
        <v>23.324987963408763</v>
      </c>
      <c r="P24" s="10"/>
    </row>
    <row r="25" spans="1:119">
      <c r="A25" s="12"/>
      <c r="B25" s="25">
        <v>361.1</v>
      </c>
      <c r="C25" s="20" t="s">
        <v>32</v>
      </c>
      <c r="D25" s="46">
        <v>11180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11180</v>
      </c>
      <c r="O25" s="47">
        <f t="shared" si="2"/>
        <v>5.3827636013480982</v>
      </c>
      <c r="P25" s="9"/>
    </row>
    <row r="26" spans="1:119" ht="15.75" thickBot="1">
      <c r="A26" s="12"/>
      <c r="B26" s="25">
        <v>369.9</v>
      </c>
      <c r="C26" s="20" t="s">
        <v>33</v>
      </c>
      <c r="D26" s="46">
        <v>37266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37266</v>
      </c>
      <c r="O26" s="47">
        <f t="shared" si="2"/>
        <v>17.942224362060664</v>
      </c>
      <c r="P26" s="9"/>
    </row>
    <row r="27" spans="1:119" ht="16.5" thickBot="1">
      <c r="A27" s="14" t="s">
        <v>28</v>
      </c>
      <c r="B27" s="23"/>
      <c r="C27" s="22"/>
      <c r="D27" s="15">
        <f>SUM(D5,D11,D14,D21,D24)</f>
        <v>2620330</v>
      </c>
      <c r="E27" s="15">
        <f t="shared" ref="E27:M27" si="7">SUM(E5,E11,E14,E21,E24)</f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  <c r="I27" s="15">
        <f t="shared" si="7"/>
        <v>0</v>
      </c>
      <c r="J27" s="15">
        <f t="shared" si="7"/>
        <v>0</v>
      </c>
      <c r="K27" s="15">
        <f t="shared" si="7"/>
        <v>0</v>
      </c>
      <c r="L27" s="15">
        <f t="shared" si="7"/>
        <v>0</v>
      </c>
      <c r="M27" s="15">
        <f t="shared" si="7"/>
        <v>0</v>
      </c>
      <c r="N27" s="15">
        <f t="shared" si="1"/>
        <v>2620330</v>
      </c>
      <c r="O27" s="38">
        <f t="shared" si="2"/>
        <v>1261.5936446798266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40</v>
      </c>
      <c r="M29" s="118"/>
      <c r="N29" s="118"/>
      <c r="O29" s="43">
        <v>2077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thickBot="1">
      <c r="A31" s="120" t="s">
        <v>45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1845326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1845326</v>
      </c>
      <c r="O5" s="33">
        <f t="shared" ref="O5:O30" si="2">(N5/O$32)</f>
        <v>922.66300000000001</v>
      </c>
      <c r="P5" s="6"/>
    </row>
    <row r="6" spans="1:133">
      <c r="A6" s="12"/>
      <c r="B6" s="25">
        <v>311</v>
      </c>
      <c r="C6" s="20" t="s">
        <v>2</v>
      </c>
      <c r="D6" s="46">
        <v>1416593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1416593</v>
      </c>
      <c r="O6" s="47">
        <f t="shared" si="2"/>
        <v>708.29650000000004</v>
      </c>
      <c r="P6" s="9"/>
    </row>
    <row r="7" spans="1:133">
      <c r="A7" s="12"/>
      <c r="B7" s="25">
        <v>312.10000000000002</v>
      </c>
      <c r="C7" s="20" t="s">
        <v>10</v>
      </c>
      <c r="D7" s="46">
        <v>166177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166177</v>
      </c>
      <c r="O7" s="47">
        <f t="shared" si="2"/>
        <v>83.088499999999996</v>
      </c>
      <c r="P7" s="9"/>
    </row>
    <row r="8" spans="1:133">
      <c r="A8" s="12"/>
      <c r="B8" s="25">
        <v>312.41000000000003</v>
      </c>
      <c r="C8" s="20" t="s">
        <v>11</v>
      </c>
      <c r="D8" s="46">
        <v>184460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184460</v>
      </c>
      <c r="O8" s="47">
        <f t="shared" si="2"/>
        <v>92.23</v>
      </c>
      <c r="P8" s="9"/>
    </row>
    <row r="9" spans="1:133">
      <c r="A9" s="12"/>
      <c r="B9" s="25">
        <v>314.2</v>
      </c>
      <c r="C9" s="20" t="s">
        <v>12</v>
      </c>
      <c r="D9" s="46">
        <v>73548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73548</v>
      </c>
      <c r="O9" s="47">
        <f t="shared" si="2"/>
        <v>36.774000000000001</v>
      </c>
      <c r="P9" s="9"/>
    </row>
    <row r="10" spans="1:133">
      <c r="A10" s="12"/>
      <c r="B10" s="25">
        <v>316</v>
      </c>
      <c r="C10" s="20" t="s">
        <v>13</v>
      </c>
      <c r="D10" s="46">
        <v>4548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4548</v>
      </c>
      <c r="O10" s="47">
        <f t="shared" si="2"/>
        <v>2.274</v>
      </c>
      <c r="P10" s="9"/>
    </row>
    <row r="11" spans="1:133" ht="15.75">
      <c r="A11" s="29" t="s">
        <v>61</v>
      </c>
      <c r="B11" s="30"/>
      <c r="C11" s="31"/>
      <c r="D11" s="32">
        <f t="shared" ref="D11:M11" si="3">SUM(D12:D13)</f>
        <v>425064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425064</v>
      </c>
      <c r="O11" s="45">
        <f t="shared" si="2"/>
        <v>212.53200000000001</v>
      </c>
      <c r="P11" s="10"/>
    </row>
    <row r="12" spans="1:133">
      <c r="A12" s="12"/>
      <c r="B12" s="25">
        <v>322</v>
      </c>
      <c r="C12" s="20" t="s">
        <v>0</v>
      </c>
      <c r="D12" s="46">
        <v>256436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256436</v>
      </c>
      <c r="O12" s="47">
        <f t="shared" si="2"/>
        <v>128.21799999999999</v>
      </c>
      <c r="P12" s="9"/>
    </row>
    <row r="13" spans="1:133">
      <c r="A13" s="12"/>
      <c r="B13" s="25">
        <v>323.10000000000002</v>
      </c>
      <c r="C13" s="20" t="s">
        <v>15</v>
      </c>
      <c r="D13" s="46">
        <v>168628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168628</v>
      </c>
      <c r="O13" s="47">
        <f t="shared" si="2"/>
        <v>84.313999999999993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438072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438072</v>
      </c>
      <c r="O14" s="45">
        <f t="shared" si="2"/>
        <v>219.036</v>
      </c>
      <c r="P14" s="10"/>
    </row>
    <row r="15" spans="1:133">
      <c r="A15" s="12"/>
      <c r="B15" s="25">
        <v>334.1</v>
      </c>
      <c r="C15" s="20" t="s">
        <v>62</v>
      </c>
      <c r="D15" s="46">
        <v>10639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10639</v>
      </c>
      <c r="O15" s="47">
        <f t="shared" si="2"/>
        <v>5.3194999999999997</v>
      </c>
      <c r="P15" s="9"/>
    </row>
    <row r="16" spans="1:133">
      <c r="A16" s="12"/>
      <c r="B16" s="25">
        <v>334.2</v>
      </c>
      <c r="C16" s="20" t="s">
        <v>17</v>
      </c>
      <c r="D16" s="46">
        <v>12081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12081</v>
      </c>
      <c r="O16" s="47">
        <f t="shared" si="2"/>
        <v>6.0404999999999998</v>
      </c>
      <c r="P16" s="9"/>
    </row>
    <row r="17" spans="1:119">
      <c r="A17" s="12"/>
      <c r="B17" s="25">
        <v>334.49</v>
      </c>
      <c r="C17" s="20" t="s">
        <v>63</v>
      </c>
      <c r="D17" s="46">
        <v>81779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81779</v>
      </c>
      <c r="O17" s="47">
        <f t="shared" si="2"/>
        <v>40.889499999999998</v>
      </c>
      <c r="P17" s="9"/>
    </row>
    <row r="18" spans="1:119">
      <c r="A18" s="12"/>
      <c r="B18" s="25">
        <v>335.12</v>
      </c>
      <c r="C18" s="20" t="s">
        <v>18</v>
      </c>
      <c r="D18" s="46">
        <v>60014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60014</v>
      </c>
      <c r="O18" s="47">
        <f t="shared" si="2"/>
        <v>30.007000000000001</v>
      </c>
      <c r="P18" s="9"/>
    </row>
    <row r="19" spans="1:119">
      <c r="A19" s="12"/>
      <c r="B19" s="25">
        <v>335.18</v>
      </c>
      <c r="C19" s="20" t="s">
        <v>20</v>
      </c>
      <c r="D19" s="46">
        <v>186772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186772</v>
      </c>
      <c r="O19" s="47">
        <f t="shared" si="2"/>
        <v>93.385999999999996</v>
      </c>
      <c r="P19" s="9"/>
    </row>
    <row r="20" spans="1:119">
      <c r="A20" s="12"/>
      <c r="B20" s="25">
        <v>335.9</v>
      </c>
      <c r="C20" s="20" t="s">
        <v>21</v>
      </c>
      <c r="D20" s="46">
        <v>570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570</v>
      </c>
      <c r="O20" s="47">
        <f t="shared" si="2"/>
        <v>0.28499999999999998</v>
      </c>
      <c r="P20" s="9"/>
    </row>
    <row r="21" spans="1:119">
      <c r="A21" s="12"/>
      <c r="B21" s="25">
        <v>337.3</v>
      </c>
      <c r="C21" s="20" t="s">
        <v>22</v>
      </c>
      <c r="D21" s="46">
        <v>86217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86217</v>
      </c>
      <c r="O21" s="47">
        <f t="shared" si="2"/>
        <v>43.108499999999999</v>
      </c>
      <c r="P21" s="9"/>
    </row>
    <row r="22" spans="1:119" ht="15.75">
      <c r="A22" s="29" t="s">
        <v>27</v>
      </c>
      <c r="B22" s="30"/>
      <c r="C22" s="31"/>
      <c r="D22" s="32">
        <f t="shared" ref="D22:M22" si="7">SUM(D23:D24)</f>
        <v>25339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25339</v>
      </c>
      <c r="O22" s="45">
        <f t="shared" si="2"/>
        <v>12.669499999999999</v>
      </c>
      <c r="P22" s="10"/>
    </row>
    <row r="23" spans="1:119">
      <c r="A23" s="13"/>
      <c r="B23" s="39">
        <v>351.5</v>
      </c>
      <c r="C23" s="21" t="s">
        <v>30</v>
      </c>
      <c r="D23" s="46">
        <v>22786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22786</v>
      </c>
      <c r="O23" s="47">
        <f t="shared" si="2"/>
        <v>11.393000000000001</v>
      </c>
      <c r="P23" s="9"/>
    </row>
    <row r="24" spans="1:119">
      <c r="A24" s="13"/>
      <c r="B24" s="39">
        <v>359</v>
      </c>
      <c r="C24" s="21" t="s">
        <v>31</v>
      </c>
      <c r="D24" s="46">
        <v>2553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2553</v>
      </c>
      <c r="O24" s="47">
        <f t="shared" si="2"/>
        <v>1.2765</v>
      </c>
      <c r="P24" s="9"/>
    </row>
    <row r="25" spans="1:119" ht="15.75">
      <c r="A25" s="29" t="s">
        <v>3</v>
      </c>
      <c r="B25" s="30"/>
      <c r="C25" s="31"/>
      <c r="D25" s="32">
        <f t="shared" ref="D25:M25" si="8">SUM(D26:D27)</f>
        <v>103765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6"/>
        <v>103765</v>
      </c>
      <c r="O25" s="45">
        <f t="shared" si="2"/>
        <v>51.8825</v>
      </c>
      <c r="P25" s="10"/>
    </row>
    <row r="26" spans="1:119">
      <c r="A26" s="12"/>
      <c r="B26" s="25">
        <v>361.1</v>
      </c>
      <c r="C26" s="20" t="s">
        <v>32</v>
      </c>
      <c r="D26" s="46">
        <v>60083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60083</v>
      </c>
      <c r="O26" s="47">
        <f t="shared" si="2"/>
        <v>30.041499999999999</v>
      </c>
      <c r="P26" s="9"/>
    </row>
    <row r="27" spans="1:119">
      <c r="A27" s="12"/>
      <c r="B27" s="25">
        <v>369.9</v>
      </c>
      <c r="C27" s="20" t="s">
        <v>33</v>
      </c>
      <c r="D27" s="46">
        <v>43682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43682</v>
      </c>
      <c r="O27" s="47">
        <f t="shared" si="2"/>
        <v>21.841000000000001</v>
      </c>
      <c r="P27" s="9"/>
    </row>
    <row r="28" spans="1:119" ht="15.75">
      <c r="A28" s="29" t="s">
        <v>64</v>
      </c>
      <c r="B28" s="30"/>
      <c r="C28" s="31"/>
      <c r="D28" s="32">
        <f t="shared" ref="D28:M28" si="9">SUM(D29:D29)</f>
        <v>0</v>
      </c>
      <c r="E28" s="32">
        <f t="shared" si="9"/>
        <v>54000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6"/>
        <v>54000</v>
      </c>
      <c r="O28" s="45">
        <f t="shared" si="2"/>
        <v>27</v>
      </c>
      <c r="P28" s="9"/>
    </row>
    <row r="29" spans="1:119" ht="15.75" thickBot="1">
      <c r="A29" s="12"/>
      <c r="B29" s="25">
        <v>381</v>
      </c>
      <c r="C29" s="20" t="s">
        <v>65</v>
      </c>
      <c r="D29" s="46">
        <v>0</v>
      </c>
      <c r="E29" s="46">
        <v>54000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54000</v>
      </c>
      <c r="O29" s="47">
        <f t="shared" si="2"/>
        <v>27</v>
      </c>
      <c r="P29" s="9"/>
    </row>
    <row r="30" spans="1:119" ht="16.5" thickBot="1">
      <c r="A30" s="14" t="s">
        <v>28</v>
      </c>
      <c r="B30" s="23"/>
      <c r="C30" s="22"/>
      <c r="D30" s="15">
        <f>SUM(D5,D11,D14,D22,D25,D28)</f>
        <v>2837566</v>
      </c>
      <c r="E30" s="15">
        <f t="shared" ref="E30:M30" si="10">SUM(E5,E11,E14,E22,E25,E28)</f>
        <v>54000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0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 t="shared" si="6"/>
        <v>2891566</v>
      </c>
      <c r="O30" s="38">
        <f t="shared" si="2"/>
        <v>1445.7829999999999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66</v>
      </c>
      <c r="M32" s="118"/>
      <c r="N32" s="118"/>
      <c r="O32" s="43">
        <v>2000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45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29"/>
      <c r="M3" s="130"/>
      <c r="N3" s="36"/>
      <c r="O3" s="37"/>
      <c r="P3" s="131" t="s">
        <v>91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92</v>
      </c>
      <c r="N4" s="35" t="s">
        <v>9</v>
      </c>
      <c r="O4" s="35" t="s">
        <v>93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94</v>
      </c>
      <c r="B5" s="26"/>
      <c r="C5" s="26"/>
      <c r="D5" s="27">
        <f t="shared" ref="D5:N5" si="0">SUM(D6:D10)</f>
        <v>2576907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2576907</v>
      </c>
      <c r="P5" s="33">
        <f t="shared" ref="P5:P38" si="1">(O5/P$40)</f>
        <v>1284.5997008973081</v>
      </c>
      <c r="Q5" s="6"/>
    </row>
    <row r="6" spans="1:134">
      <c r="A6" s="12"/>
      <c r="B6" s="25">
        <v>311</v>
      </c>
      <c r="C6" s="20" t="s">
        <v>2</v>
      </c>
      <c r="D6" s="46">
        <v>2323659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2323659</v>
      </c>
      <c r="P6" s="47">
        <f t="shared" si="1"/>
        <v>1158.3544366899303</v>
      </c>
      <c r="Q6" s="9"/>
    </row>
    <row r="7" spans="1:134">
      <c r="A7" s="12"/>
      <c r="B7" s="25">
        <v>312.41000000000003</v>
      </c>
      <c r="C7" s="20" t="s">
        <v>95</v>
      </c>
      <c r="D7" s="46">
        <v>111843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111843</v>
      </c>
      <c r="P7" s="47">
        <f t="shared" si="1"/>
        <v>55.754237288135592</v>
      </c>
      <c r="Q7" s="9"/>
    </row>
    <row r="8" spans="1:134">
      <c r="A8" s="12"/>
      <c r="B8" s="25">
        <v>312.43</v>
      </c>
      <c r="C8" s="20" t="s">
        <v>96</v>
      </c>
      <c r="D8" s="46">
        <v>89096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89096</v>
      </c>
      <c r="P8" s="47">
        <f t="shared" si="1"/>
        <v>44.414755732801595</v>
      </c>
      <c r="Q8" s="9"/>
    </row>
    <row r="9" spans="1:134">
      <c r="A9" s="12"/>
      <c r="B9" s="25">
        <v>315.10000000000002</v>
      </c>
      <c r="C9" s="20" t="s">
        <v>97</v>
      </c>
      <c r="D9" s="46">
        <v>51416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51416</v>
      </c>
      <c r="P9" s="47">
        <f t="shared" si="1"/>
        <v>25.631106679960119</v>
      </c>
      <c r="Q9" s="9"/>
    </row>
    <row r="10" spans="1:134">
      <c r="A10" s="12"/>
      <c r="B10" s="25">
        <v>316</v>
      </c>
      <c r="C10" s="20" t="s">
        <v>54</v>
      </c>
      <c r="D10" s="46">
        <v>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893</v>
      </c>
      <c r="P10" s="47">
        <f t="shared" si="1"/>
        <v>0.44516450648055833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SUM(D12:D16)</f>
        <v>1470402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1470402</v>
      </c>
      <c r="P11" s="45">
        <f t="shared" si="1"/>
        <v>733.00199401794612</v>
      </c>
      <c r="Q11" s="10"/>
    </row>
    <row r="12" spans="1:134">
      <c r="A12" s="12"/>
      <c r="B12" s="25">
        <v>322</v>
      </c>
      <c r="C12" s="20" t="s">
        <v>98</v>
      </c>
      <c r="D12" s="46">
        <v>778725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778725</v>
      </c>
      <c r="P12" s="47">
        <f t="shared" si="1"/>
        <v>388.19790628115652</v>
      </c>
      <c r="Q12" s="9"/>
    </row>
    <row r="13" spans="1:134">
      <c r="A13" s="12"/>
      <c r="B13" s="25">
        <v>322.89999999999998</v>
      </c>
      <c r="C13" s="20" t="s">
        <v>99</v>
      </c>
      <c r="D13" s="46">
        <v>40849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6" si="4">SUM(D13:N13)</f>
        <v>40849</v>
      </c>
      <c r="P13" s="47">
        <f t="shared" si="1"/>
        <v>20.363409770687937</v>
      </c>
      <c r="Q13" s="9"/>
    </row>
    <row r="14" spans="1:134">
      <c r="A14" s="12"/>
      <c r="B14" s="25">
        <v>323.10000000000002</v>
      </c>
      <c r="C14" s="20" t="s">
        <v>15</v>
      </c>
      <c r="D14" s="46">
        <v>211038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211038</v>
      </c>
      <c r="P14" s="47">
        <f t="shared" si="1"/>
        <v>105.20338983050847</v>
      </c>
      <c r="Q14" s="9"/>
    </row>
    <row r="15" spans="1:134">
      <c r="A15" s="12"/>
      <c r="B15" s="25">
        <v>325.2</v>
      </c>
      <c r="C15" s="20" t="s">
        <v>83</v>
      </c>
      <c r="D15" s="46">
        <v>424675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424675</v>
      </c>
      <c r="P15" s="47">
        <f t="shared" si="1"/>
        <v>211.7023928215354</v>
      </c>
      <c r="Q15" s="9"/>
    </row>
    <row r="16" spans="1:134">
      <c r="A16" s="12"/>
      <c r="B16" s="25">
        <v>329.1</v>
      </c>
      <c r="C16" s="20" t="s">
        <v>106</v>
      </c>
      <c r="D16" s="46">
        <v>15115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15115</v>
      </c>
      <c r="P16" s="47">
        <f t="shared" si="1"/>
        <v>7.5348953140578265</v>
      </c>
      <c r="Q16" s="9"/>
    </row>
    <row r="17" spans="1:17" ht="15.75">
      <c r="A17" s="29" t="s">
        <v>100</v>
      </c>
      <c r="B17" s="30"/>
      <c r="C17" s="31"/>
      <c r="D17" s="32">
        <f t="shared" ref="D17:N17" si="5">SUM(D18:D26)</f>
        <v>1548827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1548827</v>
      </c>
      <c r="P17" s="45">
        <f t="shared" si="1"/>
        <v>772.09720837487532</v>
      </c>
      <c r="Q17" s="10"/>
    </row>
    <row r="18" spans="1:17">
      <c r="A18" s="12"/>
      <c r="B18" s="25">
        <v>331.1</v>
      </c>
      <c r="C18" s="20" t="s">
        <v>107</v>
      </c>
      <c r="D18" s="46">
        <v>557450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557450</v>
      </c>
      <c r="P18" s="47">
        <f t="shared" si="1"/>
        <v>277.89132602193422</v>
      </c>
      <c r="Q18" s="9"/>
    </row>
    <row r="19" spans="1:17">
      <c r="A19" s="12"/>
      <c r="B19" s="25">
        <v>331.2</v>
      </c>
      <c r="C19" s="20" t="s">
        <v>108</v>
      </c>
      <c r="D19" s="46">
        <v>18470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18470</v>
      </c>
      <c r="P19" s="47">
        <f t="shared" si="1"/>
        <v>9.2073778664007975</v>
      </c>
      <c r="Q19" s="9"/>
    </row>
    <row r="20" spans="1:17">
      <c r="A20" s="12"/>
      <c r="B20" s="25">
        <v>334.35</v>
      </c>
      <c r="C20" s="20" t="s">
        <v>86</v>
      </c>
      <c r="D20" s="46">
        <v>68977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4" si="6">SUM(D20:N20)</f>
        <v>68977</v>
      </c>
      <c r="P20" s="47">
        <f t="shared" si="1"/>
        <v>34.385343968095711</v>
      </c>
      <c r="Q20" s="9"/>
    </row>
    <row r="21" spans="1:17">
      <c r="A21" s="12"/>
      <c r="B21" s="25">
        <v>334.36</v>
      </c>
      <c r="C21" s="20" t="s">
        <v>109</v>
      </c>
      <c r="D21" s="46">
        <v>455116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455116</v>
      </c>
      <c r="P21" s="47">
        <f t="shared" si="1"/>
        <v>226.87736789631106</v>
      </c>
      <c r="Q21" s="9"/>
    </row>
    <row r="22" spans="1:17">
      <c r="A22" s="12"/>
      <c r="B22" s="25">
        <v>335.125</v>
      </c>
      <c r="C22" s="20" t="s">
        <v>101</v>
      </c>
      <c r="D22" s="46">
        <v>93282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93282</v>
      </c>
      <c r="P22" s="47">
        <f t="shared" si="1"/>
        <v>46.501495513459624</v>
      </c>
      <c r="Q22" s="9"/>
    </row>
    <row r="23" spans="1:17">
      <c r="A23" s="12"/>
      <c r="B23" s="25">
        <v>335.15</v>
      </c>
      <c r="C23" s="20" t="s">
        <v>56</v>
      </c>
      <c r="D23" s="46">
        <v>1725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1725</v>
      </c>
      <c r="P23" s="47">
        <f t="shared" si="1"/>
        <v>0.85992023928215355</v>
      </c>
      <c r="Q23" s="9"/>
    </row>
    <row r="24" spans="1:17">
      <c r="A24" s="12"/>
      <c r="B24" s="25">
        <v>335.18</v>
      </c>
      <c r="C24" s="20" t="s">
        <v>102</v>
      </c>
      <c r="D24" s="46">
        <v>298003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298003</v>
      </c>
      <c r="P24" s="47">
        <f t="shared" si="1"/>
        <v>148.55583250249254</v>
      </c>
      <c r="Q24" s="9"/>
    </row>
    <row r="25" spans="1:17">
      <c r="A25" s="12"/>
      <c r="B25" s="25">
        <v>337.2</v>
      </c>
      <c r="C25" s="20" t="s">
        <v>50</v>
      </c>
      <c r="D25" s="46">
        <v>5578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7">SUM(D25:N25)</f>
        <v>5578</v>
      </c>
      <c r="P25" s="47">
        <f t="shared" si="1"/>
        <v>2.7806580259222331</v>
      </c>
      <c r="Q25" s="9"/>
    </row>
    <row r="26" spans="1:17">
      <c r="A26" s="12"/>
      <c r="B26" s="25">
        <v>337.3</v>
      </c>
      <c r="C26" s="20" t="s">
        <v>22</v>
      </c>
      <c r="D26" s="46">
        <v>50226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50226</v>
      </c>
      <c r="P26" s="47">
        <f t="shared" si="1"/>
        <v>25.037886340977067</v>
      </c>
      <c r="Q26" s="9"/>
    </row>
    <row r="27" spans="1:17" ht="15.75">
      <c r="A27" s="29" t="s">
        <v>27</v>
      </c>
      <c r="B27" s="30"/>
      <c r="C27" s="31"/>
      <c r="D27" s="32">
        <f t="shared" ref="D27:N27" si="8">SUM(D28:D30)</f>
        <v>48026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32">
        <f>SUM(D27:N27)</f>
        <v>48026</v>
      </c>
      <c r="P27" s="45">
        <f t="shared" si="1"/>
        <v>23.941176470588236</v>
      </c>
      <c r="Q27" s="10"/>
    </row>
    <row r="28" spans="1:17">
      <c r="A28" s="13"/>
      <c r="B28" s="39">
        <v>351.5</v>
      </c>
      <c r="C28" s="21" t="s">
        <v>30</v>
      </c>
      <c r="D28" s="46">
        <v>15739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0" si="9">SUM(D28:N28)</f>
        <v>15739</v>
      </c>
      <c r="P28" s="47">
        <f t="shared" si="1"/>
        <v>7.8459621136590227</v>
      </c>
      <c r="Q28" s="9"/>
    </row>
    <row r="29" spans="1:17">
      <c r="A29" s="13"/>
      <c r="B29" s="39">
        <v>351.9</v>
      </c>
      <c r="C29" s="21" t="s">
        <v>110</v>
      </c>
      <c r="D29" s="46">
        <v>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450</v>
      </c>
      <c r="P29" s="47">
        <f t="shared" si="1"/>
        <v>0.22432701894317048</v>
      </c>
      <c r="Q29" s="9"/>
    </row>
    <row r="30" spans="1:17">
      <c r="A30" s="13"/>
      <c r="B30" s="39">
        <v>354</v>
      </c>
      <c r="C30" s="21" t="s">
        <v>103</v>
      </c>
      <c r="D30" s="46">
        <v>31837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31837</v>
      </c>
      <c r="P30" s="47">
        <f t="shared" si="1"/>
        <v>15.870887337986042</v>
      </c>
      <c r="Q30" s="9"/>
    </row>
    <row r="31" spans="1:17" ht="15.75">
      <c r="A31" s="29" t="s">
        <v>3</v>
      </c>
      <c r="B31" s="30"/>
      <c r="C31" s="31"/>
      <c r="D31" s="32">
        <f t="shared" ref="D31:N31" si="10">SUM(D32:D35)</f>
        <v>29281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>SUM(D31:N31)</f>
        <v>29281</v>
      </c>
      <c r="P31" s="45">
        <f t="shared" si="1"/>
        <v>14.596709870388834</v>
      </c>
      <c r="Q31" s="10"/>
    </row>
    <row r="32" spans="1:17">
      <c r="A32" s="12"/>
      <c r="B32" s="25">
        <v>361.1</v>
      </c>
      <c r="C32" s="20" t="s">
        <v>32</v>
      </c>
      <c r="D32" s="46">
        <v>10755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10755</v>
      </c>
      <c r="P32" s="47">
        <f t="shared" si="1"/>
        <v>5.3614157527417747</v>
      </c>
      <c r="Q32" s="9"/>
    </row>
    <row r="33" spans="1:120">
      <c r="A33" s="12"/>
      <c r="B33" s="25">
        <v>366</v>
      </c>
      <c r="C33" s="20" t="s">
        <v>111</v>
      </c>
      <c r="D33" s="46">
        <v>1854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7" si="11">SUM(D33:N33)</f>
        <v>1854</v>
      </c>
      <c r="P33" s="47">
        <f t="shared" si="1"/>
        <v>0.92422731804586244</v>
      </c>
      <c r="Q33" s="9"/>
    </row>
    <row r="34" spans="1:120">
      <c r="A34" s="12"/>
      <c r="B34" s="25">
        <v>367</v>
      </c>
      <c r="C34" s="20" t="s">
        <v>88</v>
      </c>
      <c r="D34" s="46">
        <v>7842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7842</v>
      </c>
      <c r="P34" s="47">
        <f t="shared" si="1"/>
        <v>3.9092721834496511</v>
      </c>
      <c r="Q34" s="9"/>
    </row>
    <row r="35" spans="1:120">
      <c r="A35" s="12"/>
      <c r="B35" s="25">
        <v>369.9</v>
      </c>
      <c r="C35" s="20" t="s">
        <v>33</v>
      </c>
      <c r="D35" s="46">
        <v>8830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8830</v>
      </c>
      <c r="P35" s="47">
        <f t="shared" si="1"/>
        <v>4.4017946161515455</v>
      </c>
      <c r="Q35" s="9"/>
    </row>
    <row r="36" spans="1:120" ht="15.75">
      <c r="A36" s="29" t="s">
        <v>64</v>
      </c>
      <c r="B36" s="30"/>
      <c r="C36" s="31"/>
      <c r="D36" s="32">
        <f t="shared" ref="D36:N36" si="12">SUM(D37:D37)</f>
        <v>0</v>
      </c>
      <c r="E36" s="32">
        <f t="shared" si="12"/>
        <v>436652</v>
      </c>
      <c r="F36" s="32">
        <f t="shared" si="12"/>
        <v>0</v>
      </c>
      <c r="G36" s="32">
        <f t="shared" si="12"/>
        <v>1272392</v>
      </c>
      <c r="H36" s="32">
        <f t="shared" si="12"/>
        <v>0</v>
      </c>
      <c r="I36" s="32">
        <f t="shared" si="12"/>
        <v>0</v>
      </c>
      <c r="J36" s="32">
        <f t="shared" si="12"/>
        <v>0</v>
      </c>
      <c r="K36" s="32">
        <f t="shared" si="12"/>
        <v>0</v>
      </c>
      <c r="L36" s="32">
        <f t="shared" si="12"/>
        <v>0</v>
      </c>
      <c r="M36" s="32">
        <f t="shared" si="12"/>
        <v>0</v>
      </c>
      <c r="N36" s="32">
        <f t="shared" si="12"/>
        <v>0</v>
      </c>
      <c r="O36" s="32">
        <f t="shared" si="11"/>
        <v>1709044</v>
      </c>
      <c r="P36" s="45">
        <f t="shared" si="1"/>
        <v>851.96610169491521</v>
      </c>
      <c r="Q36" s="9"/>
    </row>
    <row r="37" spans="1:120" ht="15.75" thickBot="1">
      <c r="A37" s="12"/>
      <c r="B37" s="25">
        <v>381</v>
      </c>
      <c r="C37" s="20" t="s">
        <v>65</v>
      </c>
      <c r="D37" s="46">
        <v>0</v>
      </c>
      <c r="E37" s="46">
        <v>436652</v>
      </c>
      <c r="F37" s="46">
        <v>0</v>
      </c>
      <c r="G37" s="46">
        <v>1272392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1709044</v>
      </c>
      <c r="P37" s="47">
        <f t="shared" si="1"/>
        <v>851.96610169491521</v>
      </c>
      <c r="Q37" s="9"/>
    </row>
    <row r="38" spans="1:120" ht="16.5" thickBot="1">
      <c r="A38" s="14" t="s">
        <v>28</v>
      </c>
      <c r="B38" s="23"/>
      <c r="C38" s="22"/>
      <c r="D38" s="15">
        <f>SUM(D5,D11,D17,D27,D31,D36)</f>
        <v>5673443</v>
      </c>
      <c r="E38" s="15">
        <f t="shared" ref="E38:N38" si="13">SUM(E5,E11,E17,E27,E31,E36)</f>
        <v>436652</v>
      </c>
      <c r="F38" s="15">
        <f t="shared" si="13"/>
        <v>0</v>
      </c>
      <c r="G38" s="15">
        <f t="shared" si="13"/>
        <v>1272392</v>
      </c>
      <c r="H38" s="15">
        <f t="shared" si="13"/>
        <v>0</v>
      </c>
      <c r="I38" s="15">
        <f t="shared" si="13"/>
        <v>0</v>
      </c>
      <c r="J38" s="15">
        <f t="shared" si="13"/>
        <v>0</v>
      </c>
      <c r="K38" s="15">
        <f t="shared" si="13"/>
        <v>0</v>
      </c>
      <c r="L38" s="15">
        <f t="shared" si="13"/>
        <v>0</v>
      </c>
      <c r="M38" s="15">
        <f t="shared" si="13"/>
        <v>0</v>
      </c>
      <c r="N38" s="15">
        <f t="shared" si="13"/>
        <v>0</v>
      </c>
      <c r="O38" s="15">
        <f>SUM(D38:N38)</f>
        <v>7382487</v>
      </c>
      <c r="P38" s="38">
        <f t="shared" si="1"/>
        <v>3680.2028913260219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118" t="s">
        <v>112</v>
      </c>
      <c r="N40" s="118"/>
      <c r="O40" s="118"/>
      <c r="P40" s="43">
        <v>2006</v>
      </c>
    </row>
    <row r="41" spans="1:120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  <row r="42" spans="1:120" ht="15.75" customHeight="1" thickBot="1">
      <c r="A42" s="120" t="s">
        <v>45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29"/>
      <c r="M3" s="130"/>
      <c r="N3" s="36"/>
      <c r="O3" s="37"/>
      <c r="P3" s="131" t="s">
        <v>91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92</v>
      </c>
      <c r="N4" s="35" t="s">
        <v>9</v>
      </c>
      <c r="O4" s="35" t="s">
        <v>93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94</v>
      </c>
      <c r="B5" s="26"/>
      <c r="C5" s="26"/>
      <c r="D5" s="27">
        <f t="shared" ref="D5:N5" si="0">SUM(D6:D9)</f>
        <v>2242306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0" si="1">SUM(D5:N5)</f>
        <v>2242306</v>
      </c>
      <c r="P5" s="33">
        <f t="shared" ref="P5:P30" si="2">(O5/P$32)</f>
        <v>1122.8372558838257</v>
      </c>
      <c r="Q5" s="6"/>
    </row>
    <row r="6" spans="1:134">
      <c r="A6" s="12"/>
      <c r="B6" s="25">
        <v>311</v>
      </c>
      <c r="C6" s="20" t="s">
        <v>2</v>
      </c>
      <c r="D6" s="46">
        <v>1983914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1983914</v>
      </c>
      <c r="P6" s="47">
        <f t="shared" si="2"/>
        <v>993.44717075613426</v>
      </c>
      <c r="Q6" s="9"/>
    </row>
    <row r="7" spans="1:134">
      <c r="A7" s="12"/>
      <c r="B7" s="25">
        <v>312.41000000000003</v>
      </c>
      <c r="C7" s="20" t="s">
        <v>95</v>
      </c>
      <c r="D7" s="46">
        <v>119132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119132</v>
      </c>
      <c r="P7" s="47">
        <f t="shared" si="2"/>
        <v>59.655483224837255</v>
      </c>
      <c r="Q7" s="9"/>
    </row>
    <row r="8" spans="1:134">
      <c r="A8" s="12"/>
      <c r="B8" s="25">
        <v>312.43</v>
      </c>
      <c r="C8" s="20" t="s">
        <v>96</v>
      </c>
      <c r="D8" s="46">
        <v>86968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86968</v>
      </c>
      <c r="P8" s="47">
        <f t="shared" si="2"/>
        <v>43.549323985978965</v>
      </c>
      <c r="Q8" s="9"/>
    </row>
    <row r="9" spans="1:134">
      <c r="A9" s="12"/>
      <c r="B9" s="25">
        <v>315.10000000000002</v>
      </c>
      <c r="C9" s="20" t="s">
        <v>97</v>
      </c>
      <c r="D9" s="46">
        <v>52292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52292</v>
      </c>
      <c r="P9" s="47">
        <f t="shared" si="2"/>
        <v>26.185277916875314</v>
      </c>
      <c r="Q9" s="9"/>
    </row>
    <row r="10" spans="1:134" ht="15.75">
      <c r="A10" s="29" t="s">
        <v>14</v>
      </c>
      <c r="B10" s="30"/>
      <c r="C10" s="31"/>
      <c r="D10" s="32">
        <f t="shared" ref="D10:N10" si="3">SUM(D11:D14)</f>
        <v>907028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907028</v>
      </c>
      <c r="P10" s="45">
        <f t="shared" si="2"/>
        <v>454.19529293940911</v>
      </c>
      <c r="Q10" s="10"/>
    </row>
    <row r="11" spans="1:134">
      <c r="A11" s="12"/>
      <c r="B11" s="25">
        <v>322</v>
      </c>
      <c r="C11" s="20" t="s">
        <v>98</v>
      </c>
      <c r="D11" s="46">
        <v>559599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559599</v>
      </c>
      <c r="P11" s="47">
        <f t="shared" si="2"/>
        <v>280.2198297446169</v>
      </c>
      <c r="Q11" s="9"/>
    </row>
    <row r="12" spans="1:134">
      <c r="A12" s="12"/>
      <c r="B12" s="25">
        <v>322.89999999999998</v>
      </c>
      <c r="C12" s="20" t="s">
        <v>99</v>
      </c>
      <c r="D12" s="46">
        <v>2385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2385</v>
      </c>
      <c r="P12" s="47">
        <f t="shared" si="2"/>
        <v>1.1942914371557336</v>
      </c>
      <c r="Q12" s="9"/>
    </row>
    <row r="13" spans="1:134">
      <c r="A13" s="12"/>
      <c r="B13" s="25">
        <v>323.10000000000002</v>
      </c>
      <c r="C13" s="20" t="s">
        <v>15</v>
      </c>
      <c r="D13" s="46">
        <v>181006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181006</v>
      </c>
      <c r="P13" s="47">
        <f t="shared" si="2"/>
        <v>90.638958437656484</v>
      </c>
      <c r="Q13" s="9"/>
    </row>
    <row r="14" spans="1:134">
      <c r="A14" s="12"/>
      <c r="B14" s="25">
        <v>325.2</v>
      </c>
      <c r="C14" s="20" t="s">
        <v>83</v>
      </c>
      <c r="D14" s="46">
        <v>164038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164038</v>
      </c>
      <c r="P14" s="47">
        <f t="shared" si="2"/>
        <v>82.142213319979973</v>
      </c>
      <c r="Q14" s="9"/>
    </row>
    <row r="15" spans="1:134" ht="15.75">
      <c r="A15" s="29" t="s">
        <v>100</v>
      </c>
      <c r="B15" s="30"/>
      <c r="C15" s="31"/>
      <c r="D15" s="32">
        <f t="shared" ref="D15:N15" si="4">SUM(D16:D22)</f>
        <v>2200979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2200979</v>
      </c>
      <c r="P15" s="45">
        <f t="shared" si="2"/>
        <v>1102.1427140711066</v>
      </c>
      <c r="Q15" s="10"/>
    </row>
    <row r="16" spans="1:134">
      <c r="A16" s="12"/>
      <c r="B16" s="25">
        <v>331.35</v>
      </c>
      <c r="C16" s="20" t="s">
        <v>84</v>
      </c>
      <c r="D16" s="46">
        <v>639078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639078</v>
      </c>
      <c r="P16" s="47">
        <f t="shared" si="2"/>
        <v>320.01902854281423</v>
      </c>
      <c r="Q16" s="9"/>
    </row>
    <row r="17" spans="1:120">
      <c r="A17" s="12"/>
      <c r="B17" s="25">
        <v>334.35</v>
      </c>
      <c r="C17" s="20" t="s">
        <v>86</v>
      </c>
      <c r="D17" s="46">
        <v>641114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641114</v>
      </c>
      <c r="P17" s="47">
        <f t="shared" si="2"/>
        <v>321.03855783675516</v>
      </c>
      <c r="Q17" s="9"/>
    </row>
    <row r="18" spans="1:120">
      <c r="A18" s="12"/>
      <c r="B18" s="25">
        <v>335.125</v>
      </c>
      <c r="C18" s="20" t="s">
        <v>101</v>
      </c>
      <c r="D18" s="46">
        <v>73470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73470</v>
      </c>
      <c r="P18" s="47">
        <f t="shared" si="2"/>
        <v>36.790185277916876</v>
      </c>
      <c r="Q18" s="9"/>
    </row>
    <row r="19" spans="1:120">
      <c r="A19" s="12"/>
      <c r="B19" s="25">
        <v>335.15</v>
      </c>
      <c r="C19" s="20" t="s">
        <v>56</v>
      </c>
      <c r="D19" s="46">
        <v>1811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1811</v>
      </c>
      <c r="P19" s="47">
        <f t="shared" si="2"/>
        <v>0.90686029043565353</v>
      </c>
      <c r="Q19" s="9"/>
    </row>
    <row r="20" spans="1:120">
      <c r="A20" s="12"/>
      <c r="B20" s="25">
        <v>335.18</v>
      </c>
      <c r="C20" s="20" t="s">
        <v>102</v>
      </c>
      <c r="D20" s="46">
        <v>272130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272130</v>
      </c>
      <c r="P20" s="47">
        <f t="shared" si="2"/>
        <v>136.26940410615924</v>
      </c>
      <c r="Q20" s="9"/>
    </row>
    <row r="21" spans="1:120">
      <c r="A21" s="12"/>
      <c r="B21" s="25">
        <v>337.2</v>
      </c>
      <c r="C21" s="20" t="s">
        <v>50</v>
      </c>
      <c r="D21" s="46">
        <v>14520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14520</v>
      </c>
      <c r="P21" s="47">
        <f t="shared" si="2"/>
        <v>7.2709063595393086</v>
      </c>
      <c r="Q21" s="9"/>
    </row>
    <row r="22" spans="1:120">
      <c r="A22" s="12"/>
      <c r="B22" s="25">
        <v>337.3</v>
      </c>
      <c r="C22" s="20" t="s">
        <v>22</v>
      </c>
      <c r="D22" s="46">
        <v>558856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558856</v>
      </c>
      <c r="P22" s="47">
        <f t="shared" si="2"/>
        <v>279.84777165748625</v>
      </c>
      <c r="Q22" s="9"/>
    </row>
    <row r="23" spans="1:120" ht="15.75">
      <c r="A23" s="29" t="s">
        <v>27</v>
      </c>
      <c r="B23" s="30"/>
      <c r="C23" s="31"/>
      <c r="D23" s="32">
        <f t="shared" ref="D23:N23" si="5">SUM(D24:D25)</f>
        <v>94538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32">
        <f t="shared" si="1"/>
        <v>94538</v>
      </c>
      <c r="P23" s="45">
        <f t="shared" si="2"/>
        <v>47.340010015022536</v>
      </c>
      <c r="Q23" s="10"/>
    </row>
    <row r="24" spans="1:120">
      <c r="A24" s="13"/>
      <c r="B24" s="39">
        <v>351.5</v>
      </c>
      <c r="C24" s="21" t="s">
        <v>30</v>
      </c>
      <c r="D24" s="46">
        <v>18138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18138</v>
      </c>
      <c r="P24" s="47">
        <f t="shared" si="2"/>
        <v>9.0826239359038556</v>
      </c>
      <c r="Q24" s="9"/>
    </row>
    <row r="25" spans="1:120">
      <c r="A25" s="13"/>
      <c r="B25" s="39">
        <v>354</v>
      </c>
      <c r="C25" s="21" t="s">
        <v>103</v>
      </c>
      <c r="D25" s="46">
        <v>76400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76400</v>
      </c>
      <c r="P25" s="47">
        <f t="shared" si="2"/>
        <v>38.257386079118675</v>
      </c>
      <c r="Q25" s="9"/>
    </row>
    <row r="26" spans="1:120" ht="15.75">
      <c r="A26" s="29" t="s">
        <v>3</v>
      </c>
      <c r="B26" s="30"/>
      <c r="C26" s="31"/>
      <c r="D26" s="32">
        <f t="shared" ref="D26:N26" si="6">SUM(D27:D29)</f>
        <v>64839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0</v>
      </c>
      <c r="O26" s="32">
        <f t="shared" si="1"/>
        <v>64839</v>
      </c>
      <c r="P26" s="45">
        <f t="shared" si="2"/>
        <v>32.468202303455186</v>
      </c>
      <c r="Q26" s="10"/>
    </row>
    <row r="27" spans="1:120">
      <c r="A27" s="12"/>
      <c r="B27" s="25">
        <v>361.1</v>
      </c>
      <c r="C27" s="20" t="s">
        <v>32</v>
      </c>
      <c r="D27" s="46">
        <v>4381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4381</v>
      </c>
      <c r="P27" s="47">
        <f t="shared" si="2"/>
        <v>2.1937906860290437</v>
      </c>
      <c r="Q27" s="9"/>
    </row>
    <row r="28" spans="1:120">
      <c r="A28" s="12"/>
      <c r="B28" s="25">
        <v>367</v>
      </c>
      <c r="C28" s="20" t="s">
        <v>88</v>
      </c>
      <c r="D28" s="46">
        <v>8153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8153</v>
      </c>
      <c r="P28" s="47">
        <f t="shared" si="2"/>
        <v>4.0826239359038556</v>
      </c>
      <c r="Q28" s="9"/>
    </row>
    <row r="29" spans="1:120" ht="15.75" thickBot="1">
      <c r="A29" s="12"/>
      <c r="B29" s="25">
        <v>369.9</v>
      </c>
      <c r="C29" s="20" t="s">
        <v>33</v>
      </c>
      <c r="D29" s="46">
        <v>52305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52305</v>
      </c>
      <c r="P29" s="47">
        <f t="shared" si="2"/>
        <v>26.191787681522282</v>
      </c>
      <c r="Q29" s="9"/>
    </row>
    <row r="30" spans="1:120" ht="16.5" thickBot="1">
      <c r="A30" s="14" t="s">
        <v>28</v>
      </c>
      <c r="B30" s="23"/>
      <c r="C30" s="22"/>
      <c r="D30" s="15">
        <f>SUM(D5,D10,D15,D23,D26)</f>
        <v>5509690</v>
      </c>
      <c r="E30" s="15">
        <f t="shared" ref="E30:N30" si="7">SUM(E5,E10,E15,E23,E26)</f>
        <v>0</v>
      </c>
      <c r="F30" s="15">
        <f t="shared" si="7"/>
        <v>0</v>
      </c>
      <c r="G30" s="15">
        <f t="shared" si="7"/>
        <v>0</v>
      </c>
      <c r="H30" s="15">
        <f t="shared" si="7"/>
        <v>0</v>
      </c>
      <c r="I30" s="15">
        <f t="shared" si="7"/>
        <v>0</v>
      </c>
      <c r="J30" s="15">
        <f t="shared" si="7"/>
        <v>0</v>
      </c>
      <c r="K30" s="15">
        <f t="shared" si="7"/>
        <v>0</v>
      </c>
      <c r="L30" s="15">
        <f t="shared" si="7"/>
        <v>0</v>
      </c>
      <c r="M30" s="15">
        <f t="shared" si="7"/>
        <v>0</v>
      </c>
      <c r="N30" s="15">
        <f t="shared" si="7"/>
        <v>0</v>
      </c>
      <c r="O30" s="15">
        <f t="shared" si="1"/>
        <v>5509690</v>
      </c>
      <c r="P30" s="38">
        <f t="shared" si="2"/>
        <v>2758.983475212819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118" t="s">
        <v>104</v>
      </c>
      <c r="N32" s="118"/>
      <c r="O32" s="118"/>
      <c r="P32" s="43">
        <v>1997</v>
      </c>
    </row>
    <row r="33" spans="1:16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120" t="s">
        <v>45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2181954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2181954</v>
      </c>
      <c r="O5" s="33">
        <f t="shared" ref="O5:O29" si="2">(N5/O$31)</f>
        <v>1025.8363892806769</v>
      </c>
      <c r="P5" s="6"/>
    </row>
    <row r="6" spans="1:133">
      <c r="A6" s="12"/>
      <c r="B6" s="25">
        <v>311</v>
      </c>
      <c r="C6" s="20" t="s">
        <v>2</v>
      </c>
      <c r="D6" s="46">
        <v>1937948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1937948</v>
      </c>
      <c r="O6" s="47">
        <f t="shared" si="2"/>
        <v>911.11800658204038</v>
      </c>
      <c r="P6" s="9"/>
    </row>
    <row r="7" spans="1:133">
      <c r="A7" s="12"/>
      <c r="B7" s="25">
        <v>312.41000000000003</v>
      </c>
      <c r="C7" s="20" t="s">
        <v>11</v>
      </c>
      <c r="D7" s="46">
        <v>190141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190141</v>
      </c>
      <c r="O7" s="47">
        <f t="shared" si="2"/>
        <v>89.39398213446168</v>
      </c>
      <c r="P7" s="9"/>
    </row>
    <row r="8" spans="1:133">
      <c r="A8" s="12"/>
      <c r="B8" s="25">
        <v>315</v>
      </c>
      <c r="C8" s="20" t="s">
        <v>53</v>
      </c>
      <c r="D8" s="46">
        <v>52388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52388</v>
      </c>
      <c r="O8" s="47">
        <f t="shared" si="2"/>
        <v>24.62999529854255</v>
      </c>
      <c r="P8" s="9"/>
    </row>
    <row r="9" spans="1:133">
      <c r="A9" s="12"/>
      <c r="B9" s="25">
        <v>316</v>
      </c>
      <c r="C9" s="20" t="s">
        <v>54</v>
      </c>
      <c r="D9" s="46">
        <v>1477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1477</v>
      </c>
      <c r="O9" s="47">
        <f t="shared" si="2"/>
        <v>0.69440526563234606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SUM(D11:D13)</f>
        <v>547695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547695</v>
      </c>
      <c r="O10" s="45">
        <f t="shared" si="2"/>
        <v>257.49647390691115</v>
      </c>
      <c r="P10" s="10"/>
    </row>
    <row r="11" spans="1:133">
      <c r="A11" s="12"/>
      <c r="B11" s="25">
        <v>322</v>
      </c>
      <c r="C11" s="20" t="s">
        <v>0</v>
      </c>
      <c r="D11" s="46">
        <v>312219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312219</v>
      </c>
      <c r="O11" s="47">
        <f t="shared" si="2"/>
        <v>146.78843441466856</v>
      </c>
      <c r="P11" s="9"/>
    </row>
    <row r="12" spans="1:133">
      <c r="A12" s="12"/>
      <c r="B12" s="25">
        <v>323.10000000000002</v>
      </c>
      <c r="C12" s="20" t="s">
        <v>15</v>
      </c>
      <c r="D12" s="46">
        <v>173623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173623</v>
      </c>
      <c r="O12" s="47">
        <f t="shared" si="2"/>
        <v>81.628114715561821</v>
      </c>
      <c r="P12" s="9"/>
    </row>
    <row r="13" spans="1:133">
      <c r="A13" s="12"/>
      <c r="B13" s="25">
        <v>325.2</v>
      </c>
      <c r="C13" s="20" t="s">
        <v>83</v>
      </c>
      <c r="D13" s="46">
        <v>61853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61853</v>
      </c>
      <c r="O13" s="47">
        <f t="shared" si="2"/>
        <v>29.07992477668077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969925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969925</v>
      </c>
      <c r="O14" s="45">
        <f t="shared" si="2"/>
        <v>456.00611189468736</v>
      </c>
      <c r="P14" s="10"/>
    </row>
    <row r="15" spans="1:133">
      <c r="A15" s="12"/>
      <c r="B15" s="25">
        <v>331.35</v>
      </c>
      <c r="C15" s="20" t="s">
        <v>84</v>
      </c>
      <c r="D15" s="46">
        <v>18570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18570</v>
      </c>
      <c r="O15" s="47">
        <f t="shared" si="2"/>
        <v>8.7306064880112828</v>
      </c>
      <c r="P15" s="9"/>
    </row>
    <row r="16" spans="1:133">
      <c r="A16" s="12"/>
      <c r="B16" s="25">
        <v>331.5</v>
      </c>
      <c r="C16" s="20" t="s">
        <v>68</v>
      </c>
      <c r="D16" s="46">
        <v>-15976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-15976</v>
      </c>
      <c r="O16" s="47">
        <f t="shared" si="2"/>
        <v>-7.5110484250117535</v>
      </c>
      <c r="P16" s="9"/>
    </row>
    <row r="17" spans="1:119">
      <c r="A17" s="12"/>
      <c r="B17" s="25">
        <v>332</v>
      </c>
      <c r="C17" s="20" t="s">
        <v>85</v>
      </c>
      <c r="D17" s="46">
        <v>104494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104494</v>
      </c>
      <c r="O17" s="47">
        <f t="shared" si="2"/>
        <v>49.127409496944054</v>
      </c>
      <c r="P17" s="9"/>
    </row>
    <row r="18" spans="1:119">
      <c r="A18" s="12"/>
      <c r="B18" s="25">
        <v>334.35</v>
      </c>
      <c r="C18" s="20" t="s">
        <v>86</v>
      </c>
      <c r="D18" s="46">
        <v>567852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567852</v>
      </c>
      <c r="O18" s="47">
        <f t="shared" si="2"/>
        <v>266.9732016925247</v>
      </c>
      <c r="P18" s="9"/>
    </row>
    <row r="19" spans="1:119">
      <c r="A19" s="12"/>
      <c r="B19" s="25">
        <v>335.12</v>
      </c>
      <c r="C19" s="20" t="s">
        <v>55</v>
      </c>
      <c r="D19" s="46">
        <v>64677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64677</v>
      </c>
      <c r="O19" s="47">
        <f t="shared" si="2"/>
        <v>30.407616361071931</v>
      </c>
      <c r="P19" s="9"/>
    </row>
    <row r="20" spans="1:119">
      <c r="A20" s="12"/>
      <c r="B20" s="25">
        <v>335.15</v>
      </c>
      <c r="C20" s="20" t="s">
        <v>56</v>
      </c>
      <c r="D20" s="46">
        <v>1370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1370</v>
      </c>
      <c r="O20" s="47">
        <f t="shared" si="2"/>
        <v>0.64409967089797837</v>
      </c>
      <c r="P20" s="9"/>
    </row>
    <row r="21" spans="1:119">
      <c r="A21" s="12"/>
      <c r="B21" s="25">
        <v>335.18</v>
      </c>
      <c r="C21" s="20" t="s">
        <v>57</v>
      </c>
      <c r="D21" s="46">
        <v>228938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228938</v>
      </c>
      <c r="O21" s="47">
        <f t="shared" si="2"/>
        <v>107.63422661024917</v>
      </c>
      <c r="P21" s="9"/>
    </row>
    <row r="22" spans="1:119" ht="15.75">
      <c r="A22" s="29" t="s">
        <v>27</v>
      </c>
      <c r="B22" s="30"/>
      <c r="C22" s="31"/>
      <c r="D22" s="32">
        <f t="shared" ref="D22:M22" si="5">SUM(D23:D24)</f>
        <v>14148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14148</v>
      </c>
      <c r="O22" s="45">
        <f t="shared" si="2"/>
        <v>6.6516220028208748</v>
      </c>
      <c r="P22" s="10"/>
    </row>
    <row r="23" spans="1:119">
      <c r="A23" s="13"/>
      <c r="B23" s="39">
        <v>351.3</v>
      </c>
      <c r="C23" s="21" t="s">
        <v>87</v>
      </c>
      <c r="D23" s="46">
        <v>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900</v>
      </c>
      <c r="O23" s="47">
        <f t="shared" si="2"/>
        <v>0.42313117066290551</v>
      </c>
      <c r="P23" s="9"/>
    </row>
    <row r="24" spans="1:119">
      <c r="A24" s="13"/>
      <c r="B24" s="39">
        <v>351.5</v>
      </c>
      <c r="C24" s="21" t="s">
        <v>30</v>
      </c>
      <c r="D24" s="46">
        <v>13248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13248</v>
      </c>
      <c r="O24" s="47">
        <f t="shared" si="2"/>
        <v>6.2284908321579691</v>
      </c>
      <c r="P24" s="9"/>
    </row>
    <row r="25" spans="1:119" ht="15.75">
      <c r="A25" s="29" t="s">
        <v>3</v>
      </c>
      <c r="B25" s="30"/>
      <c r="C25" s="31"/>
      <c r="D25" s="32">
        <f t="shared" ref="D25:M25" si="6">SUM(D26:D28)</f>
        <v>133984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133984</v>
      </c>
      <c r="O25" s="45">
        <f t="shared" si="2"/>
        <v>62.992007522331924</v>
      </c>
      <c r="P25" s="10"/>
    </row>
    <row r="26" spans="1:119">
      <c r="A26" s="12"/>
      <c r="B26" s="25">
        <v>361.1</v>
      </c>
      <c r="C26" s="20" t="s">
        <v>32</v>
      </c>
      <c r="D26" s="46">
        <v>30597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30597</v>
      </c>
      <c r="O26" s="47">
        <f t="shared" si="2"/>
        <v>14.385049365303244</v>
      </c>
      <c r="P26" s="9"/>
    </row>
    <row r="27" spans="1:119">
      <c r="A27" s="12"/>
      <c r="B27" s="25">
        <v>367</v>
      </c>
      <c r="C27" s="20" t="s">
        <v>88</v>
      </c>
      <c r="D27" s="46">
        <v>41525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41525</v>
      </c>
      <c r="O27" s="47">
        <f t="shared" si="2"/>
        <v>19.52280206864128</v>
      </c>
      <c r="P27" s="9"/>
    </row>
    <row r="28" spans="1:119" ht="15.75" thickBot="1">
      <c r="A28" s="12"/>
      <c r="B28" s="25">
        <v>369.9</v>
      </c>
      <c r="C28" s="20" t="s">
        <v>33</v>
      </c>
      <c r="D28" s="46">
        <v>61862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61862</v>
      </c>
      <c r="O28" s="47">
        <f t="shared" si="2"/>
        <v>29.084156088387399</v>
      </c>
      <c r="P28" s="9"/>
    </row>
    <row r="29" spans="1:119" ht="16.5" thickBot="1">
      <c r="A29" s="14" t="s">
        <v>28</v>
      </c>
      <c r="B29" s="23"/>
      <c r="C29" s="22"/>
      <c r="D29" s="15">
        <f>SUM(D5,D10,D14,D22,D25)</f>
        <v>3847706</v>
      </c>
      <c r="E29" s="15">
        <f t="shared" ref="E29:M29" si="7">SUM(E5,E10,E14,E22,E25)</f>
        <v>0</v>
      </c>
      <c r="F29" s="15">
        <f t="shared" si="7"/>
        <v>0</v>
      </c>
      <c r="G29" s="15">
        <f t="shared" si="7"/>
        <v>0</v>
      </c>
      <c r="H29" s="15">
        <f t="shared" si="7"/>
        <v>0</v>
      </c>
      <c r="I29" s="15">
        <f t="shared" si="7"/>
        <v>0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1"/>
        <v>3847706</v>
      </c>
      <c r="O29" s="38">
        <f t="shared" si="2"/>
        <v>1808.9826046074284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89</v>
      </c>
      <c r="M31" s="118"/>
      <c r="N31" s="118"/>
      <c r="O31" s="43">
        <v>2127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45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2064184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2064184</v>
      </c>
      <c r="O5" s="33">
        <f t="shared" ref="O5:O24" si="2">(N5/O$26)</f>
        <v>987.64784688995212</v>
      </c>
      <c r="P5" s="6"/>
    </row>
    <row r="6" spans="1:133">
      <c r="A6" s="12"/>
      <c r="B6" s="25">
        <v>311</v>
      </c>
      <c r="C6" s="20" t="s">
        <v>2</v>
      </c>
      <c r="D6" s="46">
        <v>1865294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1865294</v>
      </c>
      <c r="O6" s="47">
        <f t="shared" si="2"/>
        <v>892.48516746411485</v>
      </c>
      <c r="P6" s="9"/>
    </row>
    <row r="7" spans="1:133">
      <c r="A7" s="12"/>
      <c r="B7" s="25">
        <v>312.41000000000003</v>
      </c>
      <c r="C7" s="20" t="s">
        <v>11</v>
      </c>
      <c r="D7" s="46">
        <v>192835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192835</v>
      </c>
      <c r="O7" s="47">
        <f t="shared" si="2"/>
        <v>92.265550239234443</v>
      </c>
      <c r="P7" s="9"/>
    </row>
    <row r="8" spans="1:133">
      <c r="A8" s="12"/>
      <c r="B8" s="25">
        <v>316</v>
      </c>
      <c r="C8" s="20" t="s">
        <v>54</v>
      </c>
      <c r="D8" s="46">
        <v>6055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6055</v>
      </c>
      <c r="O8" s="47">
        <f t="shared" si="2"/>
        <v>2.897129186602871</v>
      </c>
      <c r="P8" s="9"/>
    </row>
    <row r="9" spans="1:133" ht="15.75">
      <c r="A9" s="29" t="s">
        <v>14</v>
      </c>
      <c r="B9" s="30"/>
      <c r="C9" s="31"/>
      <c r="D9" s="32">
        <f t="shared" ref="D9:M9" si="3">SUM(D10:D12)</f>
        <v>534653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534653</v>
      </c>
      <c r="O9" s="45">
        <f t="shared" si="2"/>
        <v>255.81483253588516</v>
      </c>
      <c r="P9" s="10"/>
    </row>
    <row r="10" spans="1:133">
      <c r="A10" s="12"/>
      <c r="B10" s="25">
        <v>322</v>
      </c>
      <c r="C10" s="20" t="s">
        <v>0</v>
      </c>
      <c r="D10" s="46">
        <v>351078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351078</v>
      </c>
      <c r="O10" s="47">
        <f t="shared" si="2"/>
        <v>167.97990430622011</v>
      </c>
      <c r="P10" s="9"/>
    </row>
    <row r="11" spans="1:133">
      <c r="A11" s="12"/>
      <c r="B11" s="25">
        <v>323.10000000000002</v>
      </c>
      <c r="C11" s="20" t="s">
        <v>15</v>
      </c>
      <c r="D11" s="46">
        <v>179401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179401</v>
      </c>
      <c r="O11" s="47">
        <f t="shared" si="2"/>
        <v>85.837799043062205</v>
      </c>
      <c r="P11" s="9"/>
    </row>
    <row r="12" spans="1:133">
      <c r="A12" s="12"/>
      <c r="B12" s="25">
        <v>329</v>
      </c>
      <c r="C12" s="20" t="s">
        <v>73</v>
      </c>
      <c r="D12" s="46">
        <v>4174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4174</v>
      </c>
      <c r="O12" s="47">
        <f t="shared" si="2"/>
        <v>1.9971291866028709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SUM(D14:D17)</f>
        <v>354089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354089</v>
      </c>
      <c r="O13" s="45">
        <f t="shared" si="2"/>
        <v>169.42057416267943</v>
      </c>
      <c r="P13" s="10"/>
    </row>
    <row r="14" spans="1:133">
      <c r="A14" s="12"/>
      <c r="B14" s="25">
        <v>331.5</v>
      </c>
      <c r="C14" s="20" t="s">
        <v>68</v>
      </c>
      <c r="D14" s="46">
        <v>54633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54633</v>
      </c>
      <c r="O14" s="47">
        <f t="shared" si="2"/>
        <v>26.14019138755981</v>
      </c>
      <c r="P14" s="9"/>
    </row>
    <row r="15" spans="1:133">
      <c r="A15" s="12"/>
      <c r="B15" s="25">
        <v>335.12</v>
      </c>
      <c r="C15" s="20" t="s">
        <v>55</v>
      </c>
      <c r="D15" s="46">
        <v>68218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68218</v>
      </c>
      <c r="O15" s="47">
        <f t="shared" si="2"/>
        <v>32.64019138755981</v>
      </c>
      <c r="P15" s="9"/>
    </row>
    <row r="16" spans="1:133">
      <c r="A16" s="12"/>
      <c r="B16" s="25">
        <v>335.15</v>
      </c>
      <c r="C16" s="20" t="s">
        <v>56</v>
      </c>
      <c r="D16" s="46">
        <v>1468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1468</v>
      </c>
      <c r="O16" s="47">
        <f t="shared" si="2"/>
        <v>0.70239234449760768</v>
      </c>
      <c r="P16" s="9"/>
    </row>
    <row r="17" spans="1:119">
      <c r="A17" s="12"/>
      <c r="B17" s="25">
        <v>335.18</v>
      </c>
      <c r="C17" s="20" t="s">
        <v>57</v>
      </c>
      <c r="D17" s="46">
        <v>229770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229770</v>
      </c>
      <c r="O17" s="47">
        <f t="shared" si="2"/>
        <v>109.9377990430622</v>
      </c>
      <c r="P17" s="9"/>
    </row>
    <row r="18" spans="1:119" ht="15.75">
      <c r="A18" s="29" t="s">
        <v>27</v>
      </c>
      <c r="B18" s="30"/>
      <c r="C18" s="31"/>
      <c r="D18" s="32">
        <f t="shared" ref="D18:M18" si="5">SUM(D19:D20)</f>
        <v>11891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11891</v>
      </c>
      <c r="O18" s="45">
        <f t="shared" si="2"/>
        <v>5.689473684210526</v>
      </c>
      <c r="P18" s="10"/>
    </row>
    <row r="19" spans="1:119">
      <c r="A19" s="13"/>
      <c r="B19" s="39">
        <v>351.5</v>
      </c>
      <c r="C19" s="21" t="s">
        <v>30</v>
      </c>
      <c r="D19" s="46">
        <v>9234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9234</v>
      </c>
      <c r="O19" s="47">
        <f t="shared" si="2"/>
        <v>4.418181818181818</v>
      </c>
      <c r="P19" s="9"/>
    </row>
    <row r="20" spans="1:119">
      <c r="A20" s="13"/>
      <c r="B20" s="39">
        <v>359</v>
      </c>
      <c r="C20" s="21" t="s">
        <v>31</v>
      </c>
      <c r="D20" s="46">
        <v>2657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2657</v>
      </c>
      <c r="O20" s="47">
        <f t="shared" si="2"/>
        <v>1.271291866028708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SUM(D22:D23)</f>
        <v>121391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121391</v>
      </c>
      <c r="O21" s="45">
        <f t="shared" si="2"/>
        <v>58.081818181818178</v>
      </c>
      <c r="P21" s="10"/>
    </row>
    <row r="22" spans="1:119">
      <c r="A22" s="12"/>
      <c r="B22" s="25">
        <v>361.1</v>
      </c>
      <c r="C22" s="20" t="s">
        <v>32</v>
      </c>
      <c r="D22" s="46">
        <v>58905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58905</v>
      </c>
      <c r="O22" s="47">
        <f t="shared" si="2"/>
        <v>28.184210526315791</v>
      </c>
      <c r="P22" s="9"/>
    </row>
    <row r="23" spans="1:119" ht="15.75" thickBot="1">
      <c r="A23" s="12"/>
      <c r="B23" s="25">
        <v>369.9</v>
      </c>
      <c r="C23" s="20" t="s">
        <v>33</v>
      </c>
      <c r="D23" s="46">
        <v>62486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62486</v>
      </c>
      <c r="O23" s="47">
        <f t="shared" si="2"/>
        <v>29.897607655502391</v>
      </c>
      <c r="P23" s="9"/>
    </row>
    <row r="24" spans="1:119" ht="16.5" thickBot="1">
      <c r="A24" s="14" t="s">
        <v>28</v>
      </c>
      <c r="B24" s="23"/>
      <c r="C24" s="22"/>
      <c r="D24" s="15">
        <f>SUM(D5,D9,D13,D18,D21)</f>
        <v>3086208</v>
      </c>
      <c r="E24" s="15">
        <f t="shared" ref="E24:M24" si="7">SUM(E5,E9,E13,E18,E21)</f>
        <v>0</v>
      </c>
      <c r="F24" s="15">
        <f t="shared" si="7"/>
        <v>0</v>
      </c>
      <c r="G24" s="15">
        <f t="shared" si="7"/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3086208</v>
      </c>
      <c r="O24" s="38">
        <f t="shared" si="2"/>
        <v>1476.6545454545455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81</v>
      </c>
      <c r="M26" s="118"/>
      <c r="N26" s="118"/>
      <c r="O26" s="43">
        <v>2090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45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1960495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1960495</v>
      </c>
      <c r="O5" s="33">
        <f t="shared" ref="O5:O27" si="2">(N5/O$29)</f>
        <v>943.45283926852744</v>
      </c>
      <c r="P5" s="6"/>
    </row>
    <row r="6" spans="1:133">
      <c r="A6" s="12"/>
      <c r="B6" s="25">
        <v>311</v>
      </c>
      <c r="C6" s="20" t="s">
        <v>2</v>
      </c>
      <c r="D6" s="46">
        <v>1803181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1803181</v>
      </c>
      <c r="O6" s="47">
        <f t="shared" si="2"/>
        <v>867.74831568816171</v>
      </c>
      <c r="P6" s="9"/>
    </row>
    <row r="7" spans="1:133">
      <c r="A7" s="12"/>
      <c r="B7" s="25">
        <v>312.41000000000003</v>
      </c>
      <c r="C7" s="20" t="s">
        <v>11</v>
      </c>
      <c r="D7" s="46">
        <v>154558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154558</v>
      </c>
      <c r="O7" s="47">
        <f t="shared" si="2"/>
        <v>74.378248315688168</v>
      </c>
      <c r="P7" s="9"/>
    </row>
    <row r="8" spans="1:133">
      <c r="A8" s="12"/>
      <c r="B8" s="25">
        <v>316</v>
      </c>
      <c r="C8" s="20" t="s">
        <v>54</v>
      </c>
      <c r="D8" s="46">
        <v>2756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2756</v>
      </c>
      <c r="O8" s="47">
        <f t="shared" si="2"/>
        <v>1.3262752646775746</v>
      </c>
      <c r="P8" s="9"/>
    </row>
    <row r="9" spans="1:133" ht="15.75">
      <c r="A9" s="29" t="s">
        <v>14</v>
      </c>
      <c r="B9" s="30"/>
      <c r="C9" s="31"/>
      <c r="D9" s="32">
        <f t="shared" ref="D9:M9" si="3">SUM(D10:D12)</f>
        <v>490525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490525</v>
      </c>
      <c r="O9" s="45">
        <f t="shared" si="2"/>
        <v>236.05630413859481</v>
      </c>
      <c r="P9" s="10"/>
    </row>
    <row r="10" spans="1:133">
      <c r="A10" s="12"/>
      <c r="B10" s="25">
        <v>322</v>
      </c>
      <c r="C10" s="20" t="s">
        <v>0</v>
      </c>
      <c r="D10" s="46">
        <v>308404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308404</v>
      </c>
      <c r="O10" s="47">
        <f t="shared" si="2"/>
        <v>148.41385948026948</v>
      </c>
      <c r="P10" s="9"/>
    </row>
    <row r="11" spans="1:133">
      <c r="A11" s="12"/>
      <c r="B11" s="25">
        <v>323.10000000000002</v>
      </c>
      <c r="C11" s="20" t="s">
        <v>15</v>
      </c>
      <c r="D11" s="46">
        <v>177746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177746</v>
      </c>
      <c r="O11" s="47">
        <f t="shared" si="2"/>
        <v>85.537054860442737</v>
      </c>
      <c r="P11" s="9"/>
    </row>
    <row r="12" spans="1:133">
      <c r="A12" s="12"/>
      <c r="B12" s="25">
        <v>329</v>
      </c>
      <c r="C12" s="20" t="s">
        <v>73</v>
      </c>
      <c r="D12" s="46">
        <v>4375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4375</v>
      </c>
      <c r="O12" s="47">
        <f t="shared" si="2"/>
        <v>2.1053897978825793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SUM(D14:D20)</f>
        <v>1024877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1024877</v>
      </c>
      <c r="O13" s="45">
        <f t="shared" si="2"/>
        <v>493.20356111645816</v>
      </c>
      <c r="P13" s="10"/>
    </row>
    <row r="14" spans="1:133">
      <c r="A14" s="12"/>
      <c r="B14" s="25">
        <v>331.39</v>
      </c>
      <c r="C14" s="20" t="s">
        <v>78</v>
      </c>
      <c r="D14" s="46">
        <v>535498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535498</v>
      </c>
      <c r="O14" s="47">
        <f t="shared" si="2"/>
        <v>257.69874879692014</v>
      </c>
      <c r="P14" s="9"/>
    </row>
    <row r="15" spans="1:133">
      <c r="A15" s="12"/>
      <c r="B15" s="25">
        <v>331.5</v>
      </c>
      <c r="C15" s="20" t="s">
        <v>68</v>
      </c>
      <c r="D15" s="46">
        <v>59230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59230</v>
      </c>
      <c r="O15" s="47">
        <f t="shared" si="2"/>
        <v>28.503368623676611</v>
      </c>
      <c r="P15" s="9"/>
    </row>
    <row r="16" spans="1:133">
      <c r="A16" s="12"/>
      <c r="B16" s="25">
        <v>335.12</v>
      </c>
      <c r="C16" s="20" t="s">
        <v>55</v>
      </c>
      <c r="D16" s="46">
        <v>65817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65817</v>
      </c>
      <c r="O16" s="47">
        <f t="shared" si="2"/>
        <v>31.673243503368624</v>
      </c>
      <c r="P16" s="9"/>
    </row>
    <row r="17" spans="1:119">
      <c r="A17" s="12"/>
      <c r="B17" s="25">
        <v>335.15</v>
      </c>
      <c r="C17" s="20" t="s">
        <v>56</v>
      </c>
      <c r="D17" s="46">
        <v>1468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1468</v>
      </c>
      <c r="O17" s="47">
        <f t="shared" si="2"/>
        <v>0.70644850818094318</v>
      </c>
      <c r="P17" s="9"/>
    </row>
    <row r="18" spans="1:119">
      <c r="A18" s="12"/>
      <c r="B18" s="25">
        <v>335.18</v>
      </c>
      <c r="C18" s="20" t="s">
        <v>57</v>
      </c>
      <c r="D18" s="46">
        <v>228937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228937</v>
      </c>
      <c r="O18" s="47">
        <f t="shared" si="2"/>
        <v>110.17179980750721</v>
      </c>
      <c r="P18" s="9"/>
    </row>
    <row r="19" spans="1:119">
      <c r="A19" s="12"/>
      <c r="B19" s="25">
        <v>337.2</v>
      </c>
      <c r="C19" s="20" t="s">
        <v>50</v>
      </c>
      <c r="D19" s="46">
        <v>2288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2288</v>
      </c>
      <c r="O19" s="47">
        <f t="shared" si="2"/>
        <v>1.1010587102983638</v>
      </c>
      <c r="P19" s="9"/>
    </row>
    <row r="20" spans="1:119">
      <c r="A20" s="12"/>
      <c r="B20" s="25">
        <v>337.3</v>
      </c>
      <c r="C20" s="20" t="s">
        <v>22</v>
      </c>
      <c r="D20" s="46">
        <v>131639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131639</v>
      </c>
      <c r="O20" s="47">
        <f t="shared" si="2"/>
        <v>63.348893166506258</v>
      </c>
      <c r="P20" s="9"/>
    </row>
    <row r="21" spans="1:119" ht="15.75">
      <c r="A21" s="29" t="s">
        <v>27</v>
      </c>
      <c r="B21" s="30"/>
      <c r="C21" s="31"/>
      <c r="D21" s="32">
        <f t="shared" ref="D21:M21" si="5">SUM(D22:D23)</f>
        <v>14850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14850</v>
      </c>
      <c r="O21" s="45">
        <f t="shared" si="2"/>
        <v>7.146294513955727</v>
      </c>
      <c r="P21" s="10"/>
    </row>
    <row r="22" spans="1:119">
      <c r="A22" s="13"/>
      <c r="B22" s="39">
        <v>351.5</v>
      </c>
      <c r="C22" s="21" t="s">
        <v>30</v>
      </c>
      <c r="D22" s="46">
        <v>14450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14450</v>
      </c>
      <c r="O22" s="47">
        <f t="shared" si="2"/>
        <v>6.9538017324350339</v>
      </c>
      <c r="P22" s="9"/>
    </row>
    <row r="23" spans="1:119">
      <c r="A23" s="13"/>
      <c r="B23" s="39">
        <v>359</v>
      </c>
      <c r="C23" s="21" t="s">
        <v>31</v>
      </c>
      <c r="D23" s="46">
        <v>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400</v>
      </c>
      <c r="O23" s="47">
        <f t="shared" si="2"/>
        <v>0.19249278152069296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SUM(D25:D26)</f>
        <v>77187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77187</v>
      </c>
      <c r="O24" s="45">
        <f t="shared" si="2"/>
        <v>37.144850818094319</v>
      </c>
      <c r="P24" s="10"/>
    </row>
    <row r="25" spans="1:119">
      <c r="A25" s="12"/>
      <c r="B25" s="25">
        <v>361.1</v>
      </c>
      <c r="C25" s="20" t="s">
        <v>32</v>
      </c>
      <c r="D25" s="46">
        <v>43597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43597</v>
      </c>
      <c r="O25" s="47">
        <f t="shared" si="2"/>
        <v>20.98026948989413</v>
      </c>
      <c r="P25" s="9"/>
    </row>
    <row r="26" spans="1:119" ht="15.75" thickBot="1">
      <c r="A26" s="12"/>
      <c r="B26" s="25">
        <v>369.9</v>
      </c>
      <c r="C26" s="20" t="s">
        <v>33</v>
      </c>
      <c r="D26" s="46">
        <v>33590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33590</v>
      </c>
      <c r="O26" s="47">
        <f t="shared" si="2"/>
        <v>16.164581328200192</v>
      </c>
      <c r="P26" s="9"/>
    </row>
    <row r="27" spans="1:119" ht="16.5" thickBot="1">
      <c r="A27" s="14" t="s">
        <v>28</v>
      </c>
      <c r="B27" s="23"/>
      <c r="C27" s="22"/>
      <c r="D27" s="15">
        <f>SUM(D5,D9,D13,D21,D24)</f>
        <v>3567934</v>
      </c>
      <c r="E27" s="15">
        <f t="shared" ref="E27:M27" si="7">SUM(E5,E9,E13,E21,E24)</f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  <c r="I27" s="15">
        <f t="shared" si="7"/>
        <v>0</v>
      </c>
      <c r="J27" s="15">
        <f t="shared" si="7"/>
        <v>0</v>
      </c>
      <c r="K27" s="15">
        <f t="shared" si="7"/>
        <v>0</v>
      </c>
      <c r="L27" s="15">
        <f t="shared" si="7"/>
        <v>0</v>
      </c>
      <c r="M27" s="15">
        <f t="shared" si="7"/>
        <v>0</v>
      </c>
      <c r="N27" s="15">
        <f t="shared" si="1"/>
        <v>3567934</v>
      </c>
      <c r="O27" s="38">
        <f t="shared" si="2"/>
        <v>1717.0038498556305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79</v>
      </c>
      <c r="M29" s="118"/>
      <c r="N29" s="118"/>
      <c r="O29" s="43">
        <v>2078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customHeight="1" thickBot="1">
      <c r="A31" s="120" t="s">
        <v>45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1853644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1853644</v>
      </c>
      <c r="O5" s="33">
        <f t="shared" ref="O5:O26" si="2">(N5/O$28)</f>
        <v>906.87084148727979</v>
      </c>
      <c r="P5" s="6"/>
    </row>
    <row r="6" spans="1:133">
      <c r="A6" s="12"/>
      <c r="B6" s="25">
        <v>311</v>
      </c>
      <c r="C6" s="20" t="s">
        <v>2</v>
      </c>
      <c r="D6" s="46">
        <v>1720204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1720204</v>
      </c>
      <c r="O6" s="47">
        <f t="shared" si="2"/>
        <v>841.58708414872797</v>
      </c>
      <c r="P6" s="9"/>
    </row>
    <row r="7" spans="1:133">
      <c r="A7" s="12"/>
      <c r="B7" s="25">
        <v>312.41000000000003</v>
      </c>
      <c r="C7" s="20" t="s">
        <v>11</v>
      </c>
      <c r="D7" s="46">
        <v>73129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73129</v>
      </c>
      <c r="O7" s="47">
        <f t="shared" si="2"/>
        <v>35.777397260273972</v>
      </c>
      <c r="P7" s="9"/>
    </row>
    <row r="8" spans="1:133">
      <c r="A8" s="12"/>
      <c r="B8" s="25">
        <v>315</v>
      </c>
      <c r="C8" s="20" t="s">
        <v>53</v>
      </c>
      <c r="D8" s="46">
        <v>56349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56349</v>
      </c>
      <c r="O8" s="47">
        <f t="shared" si="2"/>
        <v>27.568003913894326</v>
      </c>
      <c r="P8" s="9"/>
    </row>
    <row r="9" spans="1:133">
      <c r="A9" s="12"/>
      <c r="B9" s="25">
        <v>316</v>
      </c>
      <c r="C9" s="20" t="s">
        <v>54</v>
      </c>
      <c r="D9" s="46">
        <v>3962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3962</v>
      </c>
      <c r="O9" s="47">
        <f t="shared" si="2"/>
        <v>1.9383561643835616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SUM(D11:D13)</f>
        <v>554584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554584</v>
      </c>
      <c r="O10" s="45">
        <f t="shared" si="2"/>
        <v>271.32289628180041</v>
      </c>
      <c r="P10" s="10"/>
    </row>
    <row r="11" spans="1:133">
      <c r="A11" s="12"/>
      <c r="B11" s="25">
        <v>322</v>
      </c>
      <c r="C11" s="20" t="s">
        <v>0</v>
      </c>
      <c r="D11" s="46">
        <v>375539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375539</v>
      </c>
      <c r="O11" s="47">
        <f t="shared" si="2"/>
        <v>183.72749510763208</v>
      </c>
      <c r="P11" s="9"/>
    </row>
    <row r="12" spans="1:133">
      <c r="A12" s="12"/>
      <c r="B12" s="25">
        <v>323.10000000000002</v>
      </c>
      <c r="C12" s="20" t="s">
        <v>15</v>
      </c>
      <c r="D12" s="46">
        <v>176370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176370</v>
      </c>
      <c r="O12" s="47">
        <f t="shared" si="2"/>
        <v>86.286692759295505</v>
      </c>
      <c r="P12" s="9"/>
    </row>
    <row r="13" spans="1:133">
      <c r="A13" s="12"/>
      <c r="B13" s="25">
        <v>329</v>
      </c>
      <c r="C13" s="20" t="s">
        <v>73</v>
      </c>
      <c r="D13" s="46">
        <v>2675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2675</v>
      </c>
      <c r="O13" s="47">
        <f t="shared" si="2"/>
        <v>1.3087084148727985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712745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712745</v>
      </c>
      <c r="O14" s="45">
        <f t="shared" si="2"/>
        <v>348.70107632093931</v>
      </c>
      <c r="P14" s="10"/>
    </row>
    <row r="15" spans="1:133">
      <c r="A15" s="12"/>
      <c r="B15" s="25">
        <v>331.5</v>
      </c>
      <c r="C15" s="20" t="s">
        <v>68</v>
      </c>
      <c r="D15" s="46">
        <v>429194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429194</v>
      </c>
      <c r="O15" s="47">
        <f t="shared" si="2"/>
        <v>209.97749510763208</v>
      </c>
      <c r="P15" s="9"/>
    </row>
    <row r="16" spans="1:133">
      <c r="A16" s="12"/>
      <c r="B16" s="25">
        <v>335.12</v>
      </c>
      <c r="C16" s="20" t="s">
        <v>55</v>
      </c>
      <c r="D16" s="46">
        <v>62629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62629</v>
      </c>
      <c r="O16" s="47">
        <f t="shared" si="2"/>
        <v>30.640410958904109</v>
      </c>
      <c r="P16" s="9"/>
    </row>
    <row r="17" spans="1:119">
      <c r="A17" s="12"/>
      <c r="B17" s="25">
        <v>335.15</v>
      </c>
      <c r="C17" s="20" t="s">
        <v>56</v>
      </c>
      <c r="D17" s="46">
        <v>1468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1468</v>
      </c>
      <c r="O17" s="47">
        <f t="shared" si="2"/>
        <v>0.71819960861056753</v>
      </c>
      <c r="P17" s="9"/>
    </row>
    <row r="18" spans="1:119">
      <c r="A18" s="12"/>
      <c r="B18" s="25">
        <v>335.18</v>
      </c>
      <c r="C18" s="20" t="s">
        <v>57</v>
      </c>
      <c r="D18" s="46">
        <v>219288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219288</v>
      </c>
      <c r="O18" s="47">
        <f t="shared" si="2"/>
        <v>107.28375733855187</v>
      </c>
      <c r="P18" s="9"/>
    </row>
    <row r="19" spans="1:119">
      <c r="A19" s="12"/>
      <c r="B19" s="25">
        <v>337.9</v>
      </c>
      <c r="C19" s="20" t="s">
        <v>58</v>
      </c>
      <c r="D19" s="46">
        <v>166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166</v>
      </c>
      <c r="O19" s="47">
        <f t="shared" si="2"/>
        <v>8.1213307240704496E-2</v>
      </c>
      <c r="P19" s="9"/>
    </row>
    <row r="20" spans="1:119" ht="15.75">
      <c r="A20" s="29" t="s">
        <v>27</v>
      </c>
      <c r="B20" s="30"/>
      <c r="C20" s="31"/>
      <c r="D20" s="32">
        <f t="shared" ref="D20:M20" si="5">SUM(D21:D22)</f>
        <v>17461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17461</v>
      </c>
      <c r="O20" s="45">
        <f t="shared" si="2"/>
        <v>8.5425636007827794</v>
      </c>
      <c r="P20" s="10"/>
    </row>
    <row r="21" spans="1:119">
      <c r="A21" s="13"/>
      <c r="B21" s="39">
        <v>351.5</v>
      </c>
      <c r="C21" s="21" t="s">
        <v>30</v>
      </c>
      <c r="D21" s="46">
        <v>16661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16661</v>
      </c>
      <c r="O21" s="47">
        <f t="shared" si="2"/>
        <v>8.1511741682974552</v>
      </c>
      <c r="P21" s="9"/>
    </row>
    <row r="22" spans="1:119">
      <c r="A22" s="13"/>
      <c r="B22" s="39">
        <v>359</v>
      </c>
      <c r="C22" s="21" t="s">
        <v>31</v>
      </c>
      <c r="D22" s="46">
        <v>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800</v>
      </c>
      <c r="O22" s="47">
        <f t="shared" si="2"/>
        <v>0.39138943248532287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SUM(D24:D25)</f>
        <v>27158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27158</v>
      </c>
      <c r="O23" s="45">
        <f t="shared" si="2"/>
        <v>13.2866927592955</v>
      </c>
      <c r="P23" s="10"/>
    </row>
    <row r="24" spans="1:119">
      <c r="A24" s="12"/>
      <c r="B24" s="25">
        <v>361.1</v>
      </c>
      <c r="C24" s="20" t="s">
        <v>32</v>
      </c>
      <c r="D24" s="46">
        <v>24486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24486</v>
      </c>
      <c r="O24" s="47">
        <f t="shared" si="2"/>
        <v>11.979452054794521</v>
      </c>
      <c r="P24" s="9"/>
    </row>
    <row r="25" spans="1:119" ht="15.75" thickBot="1">
      <c r="A25" s="12"/>
      <c r="B25" s="25">
        <v>369.9</v>
      </c>
      <c r="C25" s="20" t="s">
        <v>33</v>
      </c>
      <c r="D25" s="46">
        <v>2672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2672</v>
      </c>
      <c r="O25" s="47">
        <f t="shared" si="2"/>
        <v>1.3072407045009784</v>
      </c>
      <c r="P25" s="9"/>
    </row>
    <row r="26" spans="1:119" ht="16.5" thickBot="1">
      <c r="A26" s="14" t="s">
        <v>28</v>
      </c>
      <c r="B26" s="23"/>
      <c r="C26" s="22"/>
      <c r="D26" s="15">
        <f>SUM(D5,D10,D14,D20,D23)</f>
        <v>3165592</v>
      </c>
      <c r="E26" s="15">
        <f t="shared" ref="E26:M26" si="7">SUM(E5,E10,E14,E20,E23)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3165592</v>
      </c>
      <c r="O26" s="38">
        <f t="shared" si="2"/>
        <v>1548.7240704500978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76</v>
      </c>
      <c r="M28" s="118"/>
      <c r="N28" s="118"/>
      <c r="O28" s="43">
        <v>2044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1791875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1791875</v>
      </c>
      <c r="O5" s="33">
        <f t="shared" ref="O5:O26" si="2">(N5/O$28)</f>
        <v>884.43978282329715</v>
      </c>
      <c r="P5" s="6"/>
    </row>
    <row r="6" spans="1:133">
      <c r="A6" s="12"/>
      <c r="B6" s="25">
        <v>311</v>
      </c>
      <c r="C6" s="20" t="s">
        <v>2</v>
      </c>
      <c r="D6" s="46">
        <v>1659093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1659093</v>
      </c>
      <c r="O6" s="47">
        <f t="shared" si="2"/>
        <v>818.90078973346499</v>
      </c>
      <c r="P6" s="9"/>
    </row>
    <row r="7" spans="1:133">
      <c r="A7" s="12"/>
      <c r="B7" s="25">
        <v>312.41000000000003</v>
      </c>
      <c r="C7" s="20" t="s">
        <v>11</v>
      </c>
      <c r="D7" s="46">
        <v>68373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68373</v>
      </c>
      <c r="O7" s="47">
        <f t="shared" si="2"/>
        <v>33.747778874629816</v>
      </c>
      <c r="P7" s="9"/>
    </row>
    <row r="8" spans="1:133">
      <c r="A8" s="12"/>
      <c r="B8" s="25">
        <v>315</v>
      </c>
      <c r="C8" s="20" t="s">
        <v>53</v>
      </c>
      <c r="D8" s="46">
        <v>60293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60293</v>
      </c>
      <c r="O8" s="47">
        <f t="shared" si="2"/>
        <v>29.759624876604146</v>
      </c>
      <c r="P8" s="9"/>
    </row>
    <row r="9" spans="1:133">
      <c r="A9" s="12"/>
      <c r="B9" s="25">
        <v>316</v>
      </c>
      <c r="C9" s="20" t="s">
        <v>54</v>
      </c>
      <c r="D9" s="46">
        <v>4116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4116</v>
      </c>
      <c r="O9" s="47">
        <f t="shared" si="2"/>
        <v>2.0315893385982231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SUM(D11:D13)</f>
        <v>479501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479501</v>
      </c>
      <c r="O10" s="45">
        <f t="shared" si="2"/>
        <v>236.67374136229023</v>
      </c>
      <c r="P10" s="10"/>
    </row>
    <row r="11" spans="1:133">
      <c r="A11" s="12"/>
      <c r="B11" s="25">
        <v>322</v>
      </c>
      <c r="C11" s="20" t="s">
        <v>0</v>
      </c>
      <c r="D11" s="46">
        <v>282462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282462</v>
      </c>
      <c r="O11" s="47">
        <f t="shared" si="2"/>
        <v>139.41855873642646</v>
      </c>
      <c r="P11" s="9"/>
    </row>
    <row r="12" spans="1:133">
      <c r="A12" s="12"/>
      <c r="B12" s="25">
        <v>323.10000000000002</v>
      </c>
      <c r="C12" s="20" t="s">
        <v>15</v>
      </c>
      <c r="D12" s="46">
        <v>188527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188527</v>
      </c>
      <c r="O12" s="47">
        <f t="shared" si="2"/>
        <v>93.053800592300092</v>
      </c>
      <c r="P12" s="9"/>
    </row>
    <row r="13" spans="1:133">
      <c r="A13" s="12"/>
      <c r="B13" s="25">
        <v>329</v>
      </c>
      <c r="C13" s="20" t="s">
        <v>73</v>
      </c>
      <c r="D13" s="46">
        <v>8512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8512</v>
      </c>
      <c r="O13" s="47">
        <f t="shared" si="2"/>
        <v>4.2013820335636725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537698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537698</v>
      </c>
      <c r="O14" s="45">
        <f t="shared" si="2"/>
        <v>265.39881539980257</v>
      </c>
      <c r="P14" s="10"/>
    </row>
    <row r="15" spans="1:133">
      <c r="A15" s="12"/>
      <c r="B15" s="25">
        <v>331.5</v>
      </c>
      <c r="C15" s="20" t="s">
        <v>68</v>
      </c>
      <c r="D15" s="46">
        <v>239253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239253</v>
      </c>
      <c r="O15" s="47">
        <f t="shared" si="2"/>
        <v>118.09131293188548</v>
      </c>
      <c r="P15" s="9"/>
    </row>
    <row r="16" spans="1:133">
      <c r="A16" s="12"/>
      <c r="B16" s="25">
        <v>335.12</v>
      </c>
      <c r="C16" s="20" t="s">
        <v>55</v>
      </c>
      <c r="D16" s="46">
        <v>61605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61605</v>
      </c>
      <c r="O16" s="47">
        <f t="shared" si="2"/>
        <v>30.407206317867718</v>
      </c>
      <c r="P16" s="9"/>
    </row>
    <row r="17" spans="1:119">
      <c r="A17" s="12"/>
      <c r="B17" s="25">
        <v>335.15</v>
      </c>
      <c r="C17" s="20" t="s">
        <v>56</v>
      </c>
      <c r="D17" s="46">
        <v>1468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1468</v>
      </c>
      <c r="O17" s="47">
        <f t="shared" si="2"/>
        <v>0.72458045409674232</v>
      </c>
      <c r="P17" s="9"/>
    </row>
    <row r="18" spans="1:119">
      <c r="A18" s="12"/>
      <c r="B18" s="25">
        <v>335.18</v>
      </c>
      <c r="C18" s="20" t="s">
        <v>57</v>
      </c>
      <c r="D18" s="46">
        <v>214556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214556</v>
      </c>
      <c r="O18" s="47">
        <f t="shared" si="2"/>
        <v>105.90128331688055</v>
      </c>
      <c r="P18" s="9"/>
    </row>
    <row r="19" spans="1:119">
      <c r="A19" s="12"/>
      <c r="B19" s="25">
        <v>337.9</v>
      </c>
      <c r="C19" s="20" t="s">
        <v>58</v>
      </c>
      <c r="D19" s="46">
        <v>20816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20816</v>
      </c>
      <c r="O19" s="47">
        <f t="shared" si="2"/>
        <v>10.274432379072064</v>
      </c>
      <c r="P19" s="9"/>
    </row>
    <row r="20" spans="1:119" ht="15.75">
      <c r="A20" s="29" t="s">
        <v>27</v>
      </c>
      <c r="B20" s="30"/>
      <c r="C20" s="31"/>
      <c r="D20" s="32">
        <f t="shared" ref="D20:M20" si="5">SUM(D21:D22)</f>
        <v>20486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20486</v>
      </c>
      <c r="O20" s="45">
        <f t="shared" si="2"/>
        <v>10.111549851924975</v>
      </c>
      <c r="P20" s="10"/>
    </row>
    <row r="21" spans="1:119">
      <c r="A21" s="13"/>
      <c r="B21" s="39">
        <v>351.5</v>
      </c>
      <c r="C21" s="21" t="s">
        <v>30</v>
      </c>
      <c r="D21" s="46">
        <v>15136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15136</v>
      </c>
      <c r="O21" s="47">
        <f t="shared" si="2"/>
        <v>7.4708785784797627</v>
      </c>
      <c r="P21" s="9"/>
    </row>
    <row r="22" spans="1:119">
      <c r="A22" s="13"/>
      <c r="B22" s="39">
        <v>359</v>
      </c>
      <c r="C22" s="21" t="s">
        <v>31</v>
      </c>
      <c r="D22" s="46">
        <v>5350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5350</v>
      </c>
      <c r="O22" s="47">
        <f t="shared" si="2"/>
        <v>2.640671273445212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SUM(D24:D25)</f>
        <v>25161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25161</v>
      </c>
      <c r="O23" s="45">
        <f t="shared" si="2"/>
        <v>12.419052319842054</v>
      </c>
      <c r="P23" s="10"/>
    </row>
    <row r="24" spans="1:119">
      <c r="A24" s="12"/>
      <c r="B24" s="25">
        <v>361.1</v>
      </c>
      <c r="C24" s="20" t="s">
        <v>32</v>
      </c>
      <c r="D24" s="46">
        <v>12413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12413</v>
      </c>
      <c r="O24" s="47">
        <f t="shared" si="2"/>
        <v>6.1268509378084897</v>
      </c>
      <c r="P24" s="9"/>
    </row>
    <row r="25" spans="1:119" ht="15.75" thickBot="1">
      <c r="A25" s="12"/>
      <c r="B25" s="25">
        <v>369.9</v>
      </c>
      <c r="C25" s="20" t="s">
        <v>33</v>
      </c>
      <c r="D25" s="46">
        <v>12748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12748</v>
      </c>
      <c r="O25" s="47">
        <f t="shared" si="2"/>
        <v>6.2922013820335634</v>
      </c>
      <c r="P25" s="9"/>
    </row>
    <row r="26" spans="1:119" ht="16.5" thickBot="1">
      <c r="A26" s="14" t="s">
        <v>28</v>
      </c>
      <c r="B26" s="23"/>
      <c r="C26" s="22"/>
      <c r="D26" s="15">
        <f>SUM(D5,D10,D14,D20,D23)</f>
        <v>2854721</v>
      </c>
      <c r="E26" s="15">
        <f t="shared" ref="E26:M26" si="7">SUM(E5,E10,E14,E20,E23)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2854721</v>
      </c>
      <c r="O26" s="38">
        <f t="shared" si="2"/>
        <v>1409.042941757157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74</v>
      </c>
      <c r="M28" s="118"/>
      <c r="N28" s="118"/>
      <c r="O28" s="43">
        <v>2026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1614205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1614205</v>
      </c>
      <c r="O5" s="33">
        <f t="shared" ref="O5:O25" si="2">(N5/O$27)</f>
        <v>807.10249999999996</v>
      </c>
      <c r="P5" s="6"/>
    </row>
    <row r="6" spans="1:133">
      <c r="A6" s="12"/>
      <c r="B6" s="25">
        <v>311</v>
      </c>
      <c r="C6" s="20" t="s">
        <v>2</v>
      </c>
      <c r="D6" s="46">
        <v>1469693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1469693</v>
      </c>
      <c r="O6" s="47">
        <f t="shared" si="2"/>
        <v>734.84649999999999</v>
      </c>
      <c r="P6" s="9"/>
    </row>
    <row r="7" spans="1:133">
      <c r="A7" s="12"/>
      <c r="B7" s="25">
        <v>312.41000000000003</v>
      </c>
      <c r="C7" s="20" t="s">
        <v>11</v>
      </c>
      <c r="D7" s="46">
        <v>68838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68838</v>
      </c>
      <c r="O7" s="47">
        <f t="shared" si="2"/>
        <v>34.418999999999997</v>
      </c>
      <c r="P7" s="9"/>
    </row>
    <row r="8" spans="1:133">
      <c r="A8" s="12"/>
      <c r="B8" s="25">
        <v>315</v>
      </c>
      <c r="C8" s="20" t="s">
        <v>53</v>
      </c>
      <c r="D8" s="46">
        <v>66784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66784</v>
      </c>
      <c r="O8" s="47">
        <f t="shared" si="2"/>
        <v>33.392000000000003</v>
      </c>
      <c r="P8" s="9"/>
    </row>
    <row r="9" spans="1:133">
      <c r="A9" s="12"/>
      <c r="B9" s="25">
        <v>316</v>
      </c>
      <c r="C9" s="20" t="s">
        <v>54</v>
      </c>
      <c r="D9" s="46">
        <v>8890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8890</v>
      </c>
      <c r="O9" s="47">
        <f t="shared" si="2"/>
        <v>4.4450000000000003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SUM(D11:D12)</f>
        <v>426872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426872</v>
      </c>
      <c r="O10" s="45">
        <f t="shared" si="2"/>
        <v>213.43600000000001</v>
      </c>
      <c r="P10" s="10"/>
    </row>
    <row r="11" spans="1:133">
      <c r="A11" s="12"/>
      <c r="B11" s="25">
        <v>322</v>
      </c>
      <c r="C11" s="20" t="s">
        <v>0</v>
      </c>
      <c r="D11" s="46">
        <v>253509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253509</v>
      </c>
      <c r="O11" s="47">
        <f t="shared" si="2"/>
        <v>126.75449999999999</v>
      </c>
      <c r="P11" s="9"/>
    </row>
    <row r="12" spans="1:133">
      <c r="A12" s="12"/>
      <c r="B12" s="25">
        <v>323.10000000000002</v>
      </c>
      <c r="C12" s="20" t="s">
        <v>15</v>
      </c>
      <c r="D12" s="46">
        <v>173363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173363</v>
      </c>
      <c r="O12" s="47">
        <f t="shared" si="2"/>
        <v>86.6815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SUM(D14:D18)</f>
        <v>1718303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1718303</v>
      </c>
      <c r="O13" s="45">
        <f t="shared" si="2"/>
        <v>859.15150000000006</v>
      </c>
      <c r="P13" s="10"/>
    </row>
    <row r="14" spans="1:133">
      <c r="A14" s="12"/>
      <c r="B14" s="25">
        <v>331.5</v>
      </c>
      <c r="C14" s="20" t="s">
        <v>68</v>
      </c>
      <c r="D14" s="46">
        <v>1385417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1385417</v>
      </c>
      <c r="O14" s="47">
        <f t="shared" si="2"/>
        <v>692.70849999999996</v>
      </c>
      <c r="P14" s="9"/>
    </row>
    <row r="15" spans="1:133">
      <c r="A15" s="12"/>
      <c r="B15" s="25">
        <v>335.12</v>
      </c>
      <c r="C15" s="20" t="s">
        <v>55</v>
      </c>
      <c r="D15" s="46">
        <v>61290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61290</v>
      </c>
      <c r="O15" s="47">
        <f t="shared" si="2"/>
        <v>30.645</v>
      </c>
      <c r="P15" s="9"/>
    </row>
    <row r="16" spans="1:133">
      <c r="A16" s="12"/>
      <c r="B16" s="25">
        <v>335.15</v>
      </c>
      <c r="C16" s="20" t="s">
        <v>56</v>
      </c>
      <c r="D16" s="46">
        <v>1468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1468</v>
      </c>
      <c r="O16" s="47">
        <f t="shared" si="2"/>
        <v>0.73399999999999999</v>
      </c>
      <c r="P16" s="9"/>
    </row>
    <row r="17" spans="1:119">
      <c r="A17" s="12"/>
      <c r="B17" s="25">
        <v>335.18</v>
      </c>
      <c r="C17" s="20" t="s">
        <v>57</v>
      </c>
      <c r="D17" s="46">
        <v>206628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206628</v>
      </c>
      <c r="O17" s="47">
        <f t="shared" si="2"/>
        <v>103.31399999999999</v>
      </c>
      <c r="P17" s="9"/>
    </row>
    <row r="18" spans="1:119">
      <c r="A18" s="12"/>
      <c r="B18" s="25">
        <v>337.9</v>
      </c>
      <c r="C18" s="20" t="s">
        <v>58</v>
      </c>
      <c r="D18" s="46">
        <v>63500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63500</v>
      </c>
      <c r="O18" s="47">
        <f t="shared" si="2"/>
        <v>31.75</v>
      </c>
      <c r="P18" s="9"/>
    </row>
    <row r="19" spans="1:119" ht="15.75">
      <c r="A19" s="29" t="s">
        <v>27</v>
      </c>
      <c r="B19" s="30"/>
      <c r="C19" s="31"/>
      <c r="D19" s="32">
        <f t="shared" ref="D19:M19" si="5">SUM(D20:D21)</f>
        <v>25728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25728</v>
      </c>
      <c r="O19" s="45">
        <f t="shared" si="2"/>
        <v>12.864000000000001</v>
      </c>
      <c r="P19" s="10"/>
    </row>
    <row r="20" spans="1:119">
      <c r="A20" s="13"/>
      <c r="B20" s="39">
        <v>351.5</v>
      </c>
      <c r="C20" s="21" t="s">
        <v>30</v>
      </c>
      <c r="D20" s="46">
        <v>18379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18379</v>
      </c>
      <c r="O20" s="47">
        <f t="shared" si="2"/>
        <v>9.1895000000000007</v>
      </c>
      <c r="P20" s="9"/>
    </row>
    <row r="21" spans="1:119">
      <c r="A21" s="13"/>
      <c r="B21" s="39">
        <v>359</v>
      </c>
      <c r="C21" s="21" t="s">
        <v>31</v>
      </c>
      <c r="D21" s="46">
        <v>7349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7349</v>
      </c>
      <c r="O21" s="47">
        <f t="shared" si="2"/>
        <v>3.6745000000000001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SUM(D23:D24)</f>
        <v>12190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12190</v>
      </c>
      <c r="O22" s="45">
        <f t="shared" si="2"/>
        <v>6.0949999999999998</v>
      </c>
      <c r="P22" s="10"/>
    </row>
    <row r="23" spans="1:119">
      <c r="A23" s="12"/>
      <c r="B23" s="25">
        <v>361.1</v>
      </c>
      <c r="C23" s="20" t="s">
        <v>32</v>
      </c>
      <c r="D23" s="46">
        <v>7798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7798</v>
      </c>
      <c r="O23" s="47">
        <f t="shared" si="2"/>
        <v>3.899</v>
      </c>
      <c r="P23" s="9"/>
    </row>
    <row r="24" spans="1:119" ht="15.75" thickBot="1">
      <c r="A24" s="12"/>
      <c r="B24" s="25">
        <v>369.9</v>
      </c>
      <c r="C24" s="20" t="s">
        <v>33</v>
      </c>
      <c r="D24" s="46">
        <v>4392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4392</v>
      </c>
      <c r="O24" s="47">
        <f t="shared" si="2"/>
        <v>2.1960000000000002</v>
      </c>
      <c r="P24" s="9"/>
    </row>
    <row r="25" spans="1:119" ht="16.5" thickBot="1">
      <c r="A25" s="14" t="s">
        <v>28</v>
      </c>
      <c r="B25" s="23"/>
      <c r="C25" s="22"/>
      <c r="D25" s="15">
        <f>SUM(D5,D10,D13,D19,D22)</f>
        <v>3797298</v>
      </c>
      <c r="E25" s="15">
        <f t="shared" ref="E25:M25" si="7">SUM(E5,E10,E13,E19,E22)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3797298</v>
      </c>
      <c r="O25" s="38">
        <f t="shared" si="2"/>
        <v>1898.6489999999999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71</v>
      </c>
      <c r="M27" s="118"/>
      <c r="N27" s="118"/>
      <c r="O27" s="43">
        <v>2000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45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2025-04-25T21:17:31Z</cp:lastPrinted>
  <dcterms:created xsi:type="dcterms:W3CDTF">2000-08-31T21:26:31Z</dcterms:created>
  <dcterms:modified xsi:type="dcterms:W3CDTF">2025-04-25T21:17:34Z</dcterms:modified>
</cp:coreProperties>
</file>