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31EB800CE4C164E4E06BA216386BC82004646F93" xr6:coauthVersionLast="47" xr6:coauthVersionMax="47" xr10:uidLastSave="{ACA4B100-7465-4E37-B4F7-A4083B5559A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'2008'!$A$1:$O$25</definedName>
    <definedName name="_xlnm.Print_Area" localSheetId="14">'2009'!$A$1:$O$22</definedName>
    <definedName name="_xlnm.Print_Area" localSheetId="13">'2010'!$A$1:$O$23</definedName>
    <definedName name="_xlnm.Print_Area" localSheetId="12">'2011'!$A$1:$O$23</definedName>
    <definedName name="_xlnm.Print_Area" localSheetId="11">'2012'!$A$1:$O$25</definedName>
    <definedName name="_xlnm.Print_Area" localSheetId="10">'2013'!$A$1:$O$25</definedName>
    <definedName name="_xlnm.Print_Area" localSheetId="9">'2014'!$A$1:$O$24</definedName>
    <definedName name="_xlnm.Print_Area" localSheetId="8">'2015'!$A$1:$O$24</definedName>
    <definedName name="_xlnm.Print_Area" localSheetId="7">'2016'!$A$1:$O$23</definedName>
    <definedName name="_xlnm.Print_Area" localSheetId="6">'2017'!$A$1:$O$25</definedName>
    <definedName name="_xlnm.Print_Area" localSheetId="5">'2018'!$A$1:$O$27</definedName>
    <definedName name="_xlnm.Print_Area" localSheetId="4">'2019'!$A$1:$O$25</definedName>
    <definedName name="_xlnm.Print_Area" localSheetId="3">'2020'!$A$1:$O$23</definedName>
    <definedName name="_xlnm.Print_Area" localSheetId="2">'2021'!$A$1:$P$23</definedName>
    <definedName name="_xlnm.Print_Area" localSheetId="1">'2022'!$A$1:$P$21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5" i="49"/>
  <c r="P15" i="49" s="1"/>
  <c r="O11" i="49"/>
  <c r="P11" i="49" s="1"/>
  <c r="O5" i="49"/>
  <c r="P5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9" l="1"/>
  <c r="P19" i="49" s="1"/>
  <c r="I17" i="48"/>
  <c r="D17" i="48"/>
  <c r="E17" i="48"/>
  <c r="F17" i="48"/>
  <c r="G17" i="48"/>
  <c r="H17" i="48"/>
  <c r="J17" i="48"/>
  <c r="K17" i="48"/>
  <c r="L17" i="48"/>
  <c r="M17" i="48"/>
  <c r="N17" i="48"/>
  <c r="O15" i="48"/>
  <c r="P15" i="48" s="1"/>
  <c r="O13" i="48"/>
  <c r="P13" i="48" s="1"/>
  <c r="O9" i="48"/>
  <c r="P9" i="48" s="1"/>
  <c r="O5" i="48"/>
  <c r="P5" i="48" s="1"/>
  <c r="F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H19" i="47" s="1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D19" i="47" s="1"/>
  <c r="O12" i="47"/>
  <c r="P12" i="47"/>
  <c r="O11" i="47"/>
  <c r="P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/>
  <c r="O6" i="47"/>
  <c r="P6" i="47"/>
  <c r="N5" i="47"/>
  <c r="M5" i="47"/>
  <c r="M19" i="47" s="1"/>
  <c r="L5" i="47"/>
  <c r="L19" i="47" s="1"/>
  <c r="K5" i="47"/>
  <c r="K19" i="47" s="1"/>
  <c r="J5" i="47"/>
  <c r="I5" i="47"/>
  <c r="H5" i="47"/>
  <c r="G5" i="47"/>
  <c r="F5" i="47"/>
  <c r="E5" i="47"/>
  <c r="D5" i="47"/>
  <c r="N18" i="46"/>
  <c r="O18" i="46" s="1"/>
  <c r="M17" i="46"/>
  <c r="L17" i="46"/>
  <c r="K17" i="46"/>
  <c r="J17" i="46"/>
  <c r="I17" i="46"/>
  <c r="H17" i="46"/>
  <c r="G17" i="46"/>
  <c r="F17" i="46"/>
  <c r="E17" i="46"/>
  <c r="E19" i="46" s="1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N12" i="46"/>
  <c r="O12" i="46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K19" i="46" s="1"/>
  <c r="J5" i="46"/>
  <c r="J19" i="46" s="1"/>
  <c r="I5" i="46"/>
  <c r="I19" i="46" s="1"/>
  <c r="H5" i="46"/>
  <c r="H19" i="46" s="1"/>
  <c r="G5" i="46"/>
  <c r="F5" i="46"/>
  <c r="E5" i="46"/>
  <c r="D5" i="46"/>
  <c r="J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G21" i="45" s="1"/>
  <c r="F11" i="45"/>
  <c r="E11" i="45"/>
  <c r="D11" i="45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I21" i="45" s="1"/>
  <c r="H5" i="45"/>
  <c r="G5" i="45"/>
  <c r="F5" i="45"/>
  <c r="E5" i="45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I23" i="44" s="1"/>
  <c r="H17" i="44"/>
  <c r="G17" i="44"/>
  <c r="G23" i="44" s="1"/>
  <c r="F17" i="44"/>
  <c r="E17" i="44"/>
  <c r="D17" i="44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J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I21" i="43" s="1"/>
  <c r="H17" i="43"/>
  <c r="H21" i="43" s="1"/>
  <c r="G17" i="43"/>
  <c r="G21" i="43" s="1"/>
  <c r="F17" i="43"/>
  <c r="E17" i="43"/>
  <c r="D17" i="43"/>
  <c r="N16" i="43"/>
  <c r="O16" i="43" s="1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21" i="43" s="1"/>
  <c r="J5" i="43"/>
  <c r="I5" i="43"/>
  <c r="H5" i="43"/>
  <c r="G5" i="43"/>
  <c r="F5" i="43"/>
  <c r="E5" i="43"/>
  <c r="D5" i="43"/>
  <c r="H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G19" i="42" s="1"/>
  <c r="F15" i="42"/>
  <c r="F19" i="42" s="1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8" i="41"/>
  <c r="O18" i="41" s="1"/>
  <c r="M17" i="41"/>
  <c r="L17" i="41"/>
  <c r="K17" i="41"/>
  <c r="J17" i="41"/>
  <c r="I17" i="41"/>
  <c r="I19" i="41" s="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J19" i="41" s="1"/>
  <c r="I12" i="41"/>
  <c r="H12" i="41"/>
  <c r="G12" i="41"/>
  <c r="F12" i="41"/>
  <c r="E12" i="41"/>
  <c r="D12" i="41"/>
  <c r="N12" i="41" s="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19" i="41" s="1"/>
  <c r="F5" i="41"/>
  <c r="E5" i="41"/>
  <c r="D5" i="41"/>
  <c r="F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I20" i="40" s="1"/>
  <c r="H16" i="40"/>
  <c r="G16" i="40"/>
  <c r="G20" i="40" s="1"/>
  <c r="F16" i="40"/>
  <c r="E16" i="40"/>
  <c r="D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E20" i="40" s="1"/>
  <c r="D12" i="40"/>
  <c r="N12" i="40" s="1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20" i="40" s="1"/>
  <c r="G5" i="40"/>
  <c r="F5" i="40"/>
  <c r="E5" i="40"/>
  <c r="D5" i="40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D20" i="39" s="1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/>
  <c r="N7" i="39"/>
  <c r="O7" i="39"/>
  <c r="N6" i="39"/>
  <c r="O6" i="39" s="1"/>
  <c r="M5" i="39"/>
  <c r="L5" i="39"/>
  <c r="K5" i="39"/>
  <c r="K20" i="39"/>
  <c r="J5" i="39"/>
  <c r="I5" i="39"/>
  <c r="H5" i="39"/>
  <c r="G5" i="39"/>
  <c r="F5" i="39"/>
  <c r="E5" i="39"/>
  <c r="E20" i="39" s="1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H21" i="38" s="1"/>
  <c r="G17" i="38"/>
  <c r="F17" i="38"/>
  <c r="E17" i="38"/>
  <c r="D17" i="38"/>
  <c r="N16" i="38"/>
  <c r="O16" i="38" s="1"/>
  <c r="N15" i="38"/>
  <c r="O15" i="38" s="1"/>
  <c r="N14" i="38"/>
  <c r="O14" i="38"/>
  <c r="N13" i="38"/>
  <c r="O13" i="38"/>
  <c r="M12" i="38"/>
  <c r="L12" i="38"/>
  <c r="K12" i="38"/>
  <c r="J12" i="38"/>
  <c r="J21" i="38" s="1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I21" i="38"/>
  <c r="H5" i="38"/>
  <c r="G5" i="38"/>
  <c r="F5" i="38"/>
  <c r="E5" i="38"/>
  <c r="E21" i="38" s="1"/>
  <c r="D5" i="38"/>
  <c r="N5" i="38" s="1"/>
  <c r="O5" i="38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L21" i="37" s="1"/>
  <c r="K17" i="37"/>
  <c r="J17" i="37"/>
  <c r="I17" i="37"/>
  <c r="H17" i="37"/>
  <c r="G17" i="37"/>
  <c r="G21" i="37"/>
  <c r="F17" i="37"/>
  <c r="E17" i="37"/>
  <c r="D17" i="37"/>
  <c r="N17" i="37" s="1"/>
  <c r="O17" i="37" s="1"/>
  <c r="N16" i="37"/>
  <c r="O16" i="37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H21" i="37" s="1"/>
  <c r="G5" i="37"/>
  <c r="F5" i="37"/>
  <c r="E5" i="37"/>
  <c r="D5" i="37"/>
  <c r="N20" i="36"/>
  <c r="O20" i="36" s="1"/>
  <c r="M19" i="36"/>
  <c r="M21" i="36" s="1"/>
  <c r="L19" i="36"/>
  <c r="K19" i="36"/>
  <c r="J19" i="36"/>
  <c r="I19" i="36"/>
  <c r="H19" i="36"/>
  <c r="G19" i="36"/>
  <c r="F19" i="36"/>
  <c r="E19" i="36"/>
  <c r="D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I21" i="36" s="1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J21" i="36"/>
  <c r="I5" i="36"/>
  <c r="H5" i="36"/>
  <c r="G5" i="36"/>
  <c r="F5" i="36"/>
  <c r="E5" i="36"/>
  <c r="D5" i="36"/>
  <c r="N5" i="36" s="1"/>
  <c r="O5" i="36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I19" i="35" s="1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L5" i="35"/>
  <c r="L19" i="35"/>
  <c r="K5" i="35"/>
  <c r="K19" i="35" s="1"/>
  <c r="J5" i="35"/>
  <c r="J19" i="35" s="1"/>
  <c r="I5" i="35"/>
  <c r="H5" i="35"/>
  <c r="G5" i="35"/>
  <c r="F5" i="35"/>
  <c r="F19" i="35" s="1"/>
  <c r="E5" i="35"/>
  <c r="D5" i="35"/>
  <c r="N18" i="34"/>
  <c r="O18" i="34" s="1"/>
  <c r="M17" i="34"/>
  <c r="L17" i="34"/>
  <c r="K17" i="34"/>
  <c r="J17" i="34"/>
  <c r="I17" i="34"/>
  <c r="H17" i="34"/>
  <c r="G17" i="34"/>
  <c r="F17" i="34"/>
  <c r="E17" i="34"/>
  <c r="E19" i="34" s="1"/>
  <c r="D17" i="34"/>
  <c r="N17" i="34" s="1"/>
  <c r="O17" i="34" s="1"/>
  <c r="N16" i="34"/>
  <c r="O16" i="34"/>
  <c r="N15" i="34"/>
  <c r="O15" i="34"/>
  <c r="N14" i="34"/>
  <c r="O14" i="34" s="1"/>
  <c r="N13" i="34"/>
  <c r="O13" i="34" s="1"/>
  <c r="M12" i="34"/>
  <c r="L12" i="34"/>
  <c r="K12" i="34"/>
  <c r="J12" i="34"/>
  <c r="J19" i="34" s="1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K19" i="34" s="1"/>
  <c r="J5" i="34"/>
  <c r="I5" i="34"/>
  <c r="H5" i="34"/>
  <c r="G5" i="34"/>
  <c r="F5" i="34"/>
  <c r="E5" i="34"/>
  <c r="D5" i="34"/>
  <c r="E16" i="33"/>
  <c r="N16" i="33" s="1"/>
  <c r="O16" i="33" s="1"/>
  <c r="E18" i="33"/>
  <c r="F16" i="33"/>
  <c r="F18" i="33" s="1"/>
  <c r="G16" i="33"/>
  <c r="G18" i="33" s="1"/>
  <c r="H16" i="33"/>
  <c r="I16" i="33"/>
  <c r="J16" i="33"/>
  <c r="K16" i="33"/>
  <c r="L16" i="33"/>
  <c r="M16" i="33"/>
  <c r="E12" i="33"/>
  <c r="F12" i="33"/>
  <c r="G12" i="33"/>
  <c r="H12" i="33"/>
  <c r="I12" i="33"/>
  <c r="I18" i="33" s="1"/>
  <c r="J12" i="33"/>
  <c r="J18" i="33" s="1"/>
  <c r="K12" i="33"/>
  <c r="L12" i="33"/>
  <c r="M12" i="33"/>
  <c r="E5" i="33"/>
  <c r="F5" i="33"/>
  <c r="G5" i="33"/>
  <c r="H5" i="33"/>
  <c r="I5" i="33"/>
  <c r="J5" i="33"/>
  <c r="K5" i="33"/>
  <c r="K18" i="33" s="1"/>
  <c r="L5" i="33"/>
  <c r="M5" i="33"/>
  <c r="M18" i="33"/>
  <c r="D16" i="33"/>
  <c r="D18" i="33"/>
  <c r="D12" i="33"/>
  <c r="D5" i="33"/>
  <c r="N17" i="33"/>
  <c r="O17" i="33" s="1"/>
  <c r="N14" i="33"/>
  <c r="O14" i="33"/>
  <c r="N15" i="33"/>
  <c r="O15" i="33"/>
  <c r="N7" i="33"/>
  <c r="O7" i="33"/>
  <c r="N8" i="33"/>
  <c r="O8" i="33" s="1"/>
  <c r="N9" i="33"/>
  <c r="O9" i="33" s="1"/>
  <c r="N10" i="33"/>
  <c r="O10" i="33" s="1"/>
  <c r="N11" i="33"/>
  <c r="O11" i="33"/>
  <c r="N6" i="33"/>
  <c r="O6" i="33"/>
  <c r="N13" i="33"/>
  <c r="O13" i="33"/>
  <c r="N11" i="42"/>
  <c r="O11" i="42"/>
  <c r="N12" i="43"/>
  <c r="O12" i="43" s="1"/>
  <c r="D20" i="40" l="1"/>
  <c r="F23" i="44"/>
  <c r="L19" i="46"/>
  <c r="H21" i="36"/>
  <c r="M19" i="46"/>
  <c r="N17" i="46"/>
  <c r="O17" i="46" s="1"/>
  <c r="N12" i="34"/>
  <c r="O12" i="34" s="1"/>
  <c r="G21" i="36"/>
  <c r="F21" i="38"/>
  <c r="G20" i="39"/>
  <c r="H23" i="44"/>
  <c r="F19" i="34"/>
  <c r="N19" i="34" s="1"/>
  <c r="O19" i="34" s="1"/>
  <c r="G21" i="38"/>
  <c r="H20" i="39"/>
  <c r="N16" i="39"/>
  <c r="O16" i="39" s="1"/>
  <c r="D19" i="42"/>
  <c r="N19" i="45"/>
  <c r="O19" i="45" s="1"/>
  <c r="N21" i="44"/>
  <c r="O21" i="44" s="1"/>
  <c r="E19" i="41"/>
  <c r="D21" i="37"/>
  <c r="N21" i="37" s="1"/>
  <c r="O21" i="37" s="1"/>
  <c r="F19" i="41"/>
  <c r="E23" i="44"/>
  <c r="N15" i="42"/>
  <c r="O15" i="42" s="1"/>
  <c r="N12" i="39"/>
  <c r="O12" i="39" s="1"/>
  <c r="E19" i="42"/>
  <c r="F21" i="43"/>
  <c r="N15" i="45"/>
  <c r="O15" i="45" s="1"/>
  <c r="O15" i="47"/>
  <c r="P15" i="47" s="1"/>
  <c r="N19" i="38"/>
  <c r="O19" i="38" s="1"/>
  <c r="M19" i="35"/>
  <c r="E21" i="43"/>
  <c r="F21" i="36"/>
  <c r="F21" i="37"/>
  <c r="E19" i="47"/>
  <c r="O19" i="47" s="1"/>
  <c r="P19" i="47" s="1"/>
  <c r="G19" i="34"/>
  <c r="L21" i="36"/>
  <c r="N5" i="39"/>
  <c r="O5" i="39" s="1"/>
  <c r="J20" i="40"/>
  <c r="N20" i="40" s="1"/>
  <c r="O20" i="40" s="1"/>
  <c r="K19" i="41"/>
  <c r="J23" i="44"/>
  <c r="N23" i="44" s="1"/>
  <c r="O23" i="44" s="1"/>
  <c r="E21" i="45"/>
  <c r="H19" i="34"/>
  <c r="I21" i="37"/>
  <c r="J20" i="39"/>
  <c r="K20" i="40"/>
  <c r="N5" i="41"/>
  <c r="O5" i="41" s="1"/>
  <c r="K23" i="44"/>
  <c r="L23" i="44"/>
  <c r="N19" i="44"/>
  <c r="O19" i="44" s="1"/>
  <c r="D21" i="45"/>
  <c r="N21" i="45" s="1"/>
  <c r="O21" i="45" s="1"/>
  <c r="N17" i="38"/>
  <c r="O17" i="38" s="1"/>
  <c r="J21" i="37"/>
  <c r="N17" i="35"/>
  <c r="O17" i="35" s="1"/>
  <c r="N12" i="37"/>
  <c r="O12" i="37" s="1"/>
  <c r="M20" i="40"/>
  <c r="F21" i="45"/>
  <c r="G19" i="47"/>
  <c r="L18" i="33"/>
  <c r="K21" i="37"/>
  <c r="I19" i="42"/>
  <c r="M21" i="43"/>
  <c r="D19" i="41"/>
  <c r="N5" i="33"/>
  <c r="O5" i="33" s="1"/>
  <c r="E21" i="37"/>
  <c r="K21" i="36"/>
  <c r="L21" i="43"/>
  <c r="N19" i="36"/>
  <c r="O19" i="36" s="1"/>
  <c r="N12" i="33"/>
  <c r="O12" i="33" s="1"/>
  <c r="N19" i="37"/>
  <c r="O19" i="37" s="1"/>
  <c r="K21" i="38"/>
  <c r="M20" i="39"/>
  <c r="N18" i="40"/>
  <c r="O18" i="40" s="1"/>
  <c r="N5" i="42"/>
  <c r="O5" i="42" s="1"/>
  <c r="N19" i="43"/>
  <c r="O19" i="43" s="1"/>
  <c r="H21" i="45"/>
  <c r="F19" i="46"/>
  <c r="I19" i="47"/>
  <c r="H18" i="33"/>
  <c r="N18" i="33" s="1"/>
  <c r="O18" i="33" s="1"/>
  <c r="E21" i="36"/>
  <c r="D21" i="36"/>
  <c r="I19" i="34"/>
  <c r="L21" i="38"/>
  <c r="N15" i="46"/>
  <c r="O15" i="46" s="1"/>
  <c r="G19" i="35"/>
  <c r="M19" i="34"/>
  <c r="M19" i="42"/>
  <c r="D23" i="44"/>
  <c r="K21" i="45"/>
  <c r="N17" i="45"/>
  <c r="O17" i="45" s="1"/>
  <c r="D19" i="46"/>
  <c r="N16" i="40"/>
  <c r="O16" i="40" s="1"/>
  <c r="N19" i="47"/>
  <c r="N5" i="40"/>
  <c r="O5" i="40" s="1"/>
  <c r="M21" i="37"/>
  <c r="N10" i="46"/>
  <c r="O10" i="46" s="1"/>
  <c r="N12" i="35"/>
  <c r="O12" i="35" s="1"/>
  <c r="K19" i="42"/>
  <c r="G19" i="46"/>
  <c r="O13" i="47"/>
  <c r="P13" i="47" s="1"/>
  <c r="E19" i="35"/>
  <c r="L19" i="42"/>
  <c r="H19" i="35"/>
  <c r="O17" i="47"/>
  <c r="P17" i="47" s="1"/>
  <c r="D21" i="43"/>
  <c r="D19" i="34"/>
  <c r="M19" i="41"/>
  <c r="M23" i="44"/>
  <c r="L19" i="34"/>
  <c r="M21" i="38"/>
  <c r="N17" i="42"/>
  <c r="O17" i="42" s="1"/>
  <c r="L21" i="45"/>
  <c r="H19" i="41"/>
  <c r="N17" i="44"/>
  <c r="O17" i="44" s="1"/>
  <c r="M21" i="45"/>
  <c r="J19" i="47"/>
  <c r="O17" i="48"/>
  <c r="P17" i="48" s="1"/>
  <c r="N19" i="46"/>
  <c r="O19" i="46" s="1"/>
  <c r="N21" i="43"/>
  <c r="O21" i="43" s="1"/>
  <c r="N21" i="36"/>
  <c r="O21" i="36" s="1"/>
  <c r="N5" i="35"/>
  <c r="O5" i="35" s="1"/>
  <c r="N17" i="41"/>
  <c r="O17" i="41" s="1"/>
  <c r="N5" i="46"/>
  <c r="O5" i="46" s="1"/>
  <c r="N12" i="44"/>
  <c r="O12" i="44" s="1"/>
  <c r="N5" i="43"/>
  <c r="O5" i="43" s="1"/>
  <c r="N5" i="34"/>
  <c r="O5" i="34" s="1"/>
  <c r="L20" i="39"/>
  <c r="O5" i="47"/>
  <c r="P5" i="47" s="1"/>
  <c r="N11" i="45"/>
  <c r="O11" i="45" s="1"/>
  <c r="N5" i="37"/>
  <c r="O5" i="37" s="1"/>
  <c r="D19" i="35"/>
  <c r="D21" i="38"/>
  <c r="N21" i="38" s="1"/>
  <c r="O21" i="38" s="1"/>
  <c r="F20" i="39"/>
  <c r="N5" i="45"/>
  <c r="O5" i="45" s="1"/>
  <c r="I20" i="39"/>
  <c r="O9" i="47"/>
  <c r="P9" i="47" s="1"/>
  <c r="N17" i="43"/>
  <c r="O17" i="43" s="1"/>
  <c r="L20" i="40"/>
  <c r="N5" i="44"/>
  <c r="O5" i="44" s="1"/>
  <c r="L19" i="41"/>
  <c r="J19" i="42"/>
  <c r="N12" i="36"/>
  <c r="O12" i="36" s="1"/>
  <c r="N19" i="35" l="1"/>
  <c r="O19" i="35" s="1"/>
  <c r="N20" i="39"/>
  <c r="O20" i="39" s="1"/>
  <c r="N19" i="42"/>
  <c r="O19" i="42" s="1"/>
  <c r="N19" i="41"/>
  <c r="O19" i="41" s="1"/>
</calcChain>
</file>

<file path=xl/sharedStrings.xml><?xml version="1.0" encoding="utf-8"?>
<sst xmlns="http://schemas.openxmlformats.org/spreadsheetml/2006/main" count="611" uniqueCount="83">
  <si>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</si>
  <si>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</si>
  <si>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</si>
  <si>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</si>
  <si>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</si>
  <si>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</si>
  <si>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</si>
  <si>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</si>
  <si>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</si>
  <si>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</si>
  <si>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</si>
  <si>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</si>
  <si>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</si>
  <si>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</si>
  <si>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</si>
  <si>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</si>
  <si>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</si>
  <si>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</si>
  <si>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</si>
  <si>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</si>
  <si>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</si>
  <si>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</si>
  <si>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</si>
  <si>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</si>
  <si>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</si>
  <si>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</si>
  <si>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</si>
  <si>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</si>
  <si>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</si>
  <si>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Transportation</t>
  </si>
  <si>
    <t>Road and Street Facilities</t>
  </si>
  <si>
    <t>2009 Municipal Population:</t>
  </si>
  <si>
    <t>Sewall's Point Expenditures Reported by Account Code and Fund Type</t>
  </si>
  <si>
    <t>Local Fiscal Year Ended September 30, 2010</t>
  </si>
  <si>
    <t>Emergency and Disaster Relief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</si>
  <si>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</si>
  <si>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</si>
  <si>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</si>
  <si>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</si>
  <si>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</si>
  <si>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Physical Environment</t>
  </si>
  <si>
    <t>Flood Control / Stormwater Management</t>
  </si>
  <si>
    <t>2012 Municipal Population:</t>
  </si>
  <si>
    <t>Local Fiscal Year Ended September 30, 2013</t>
  </si>
  <si>
    <t>2013 Municipal Population:</t>
  </si>
  <si>
    <t>Local Fiscal Year Ended September 30, 2008</t>
  </si>
  <si>
    <t>Other Uses and Non-Operating</t>
  </si>
  <si>
    <t>Inter-Fund Group Transfers Out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</si>
  <si>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</si>
  <si>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</si>
  <si>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</si>
  <si>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</si>
  <si>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</si>
  <si>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</si>
  <si>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</si>
  <si>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</si>
  <si>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</si>
  <si>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</si>
  <si>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</si>
  <si>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</si>
  <si>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</si>
  <si>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Pension Benefits</t>
  </si>
  <si>
    <t>2017 Municipal Population:</t>
  </si>
  <si>
    <t>Local Fiscal Year Ended September 30, 2018</t>
  </si>
  <si>
    <t>Culture / Recreation</t>
  </si>
  <si>
    <t>Parks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</si>
  <si>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</si>
  <si>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</si>
  <si>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</si>
  <si>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</si>
  <si>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Other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</si>
  <si>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</si>
  <si>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</si>
  <si>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</si>
  <si>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</si>
  <si>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</si>
  <si>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Parks and Recreation</t>
  </si>
  <si>
    <t>2021 Municipal Population:</t>
  </si>
  <si>
    <t>Local Fiscal Year Ended September 30, 2022</t>
  </si>
  <si>
    <t>2022 Municipal Population:</t>
  </si>
  <si>
    <t>Local Fiscal Year Ended September 30, 2023</t>
  </si>
  <si>
    <t>Debt Service Payments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</si>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</sst>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3786-45FD-4450-8A43-8DC1783280A8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74</v>
      </c>
      <c r="N4" s="95" t="s">
        <v>5</v>
      </c>
      <c r="O4" s="95" t="s">
        <v>75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3358991</v>
      </c>
      <c r="E5" s="100">
        <f>SUM(E6:E10)</f>
        <v>0</v>
      </c>
      <c r="F5" s="100">
        <f>SUM(F6:F10)</f>
        <v>0</v>
      </c>
      <c r="G5" s="100">
        <f>SUM(G6:G10)</f>
        <v>215167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3574158</v>
      </c>
      <c r="P5" s="102">
        <f>(O5/P$21)</f>
        <v>1753.7576054955839</v>
      </c>
      <c r="Q5" s="103"/>
    </row>
    <row r="6" spans="1:134">
      <c r="A6" s="105"/>
      <c r="B6" s="106">
        <v>512</v>
      </c>
      <c r="C6" s="107" t="s">
        <v>20</v>
      </c>
      <c r="D6" s="108">
        <v>2579282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10" si="0">SUM(D6:N6)</f>
        <v>2579282</v>
      </c>
      <c r="P6" s="109">
        <f>(O6/P$21)</f>
        <v>1265.594700686948</v>
      </c>
      <c r="Q6" s="110"/>
    </row>
    <row r="7" spans="1:134">
      <c r="A7" s="105"/>
      <c r="B7" s="106">
        <v>513</v>
      </c>
      <c r="C7" s="107" t="s">
        <v>21</v>
      </c>
      <c r="D7" s="108">
        <v>93119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93119</v>
      </c>
      <c r="P7" s="109">
        <f>(O7/P$21)</f>
        <v>45.691364082433758</v>
      </c>
      <c r="Q7" s="110"/>
    </row>
    <row r="8" spans="1:134">
      <c r="A8" s="105"/>
      <c r="B8" s="106">
        <v>514</v>
      </c>
      <c r="C8" s="107" t="s">
        <v>22</v>
      </c>
      <c r="D8" s="108">
        <v>113778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113778</v>
      </c>
      <c r="P8" s="109">
        <f>(O8/P$21)</f>
        <v>55.828263002944063</v>
      </c>
      <c r="Q8" s="110"/>
    </row>
    <row r="9" spans="1:134">
      <c r="A9" s="105"/>
      <c r="B9" s="106">
        <v>517</v>
      </c>
      <c r="C9" s="107" t="s">
        <v>81</v>
      </c>
      <c r="D9" s="108">
        <v>75390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75390</v>
      </c>
      <c r="P9" s="109">
        <f>(O9/P$21)</f>
        <v>36.992149165848872</v>
      </c>
      <c r="Q9" s="110"/>
    </row>
    <row r="10" spans="1:134">
      <c r="A10" s="105"/>
      <c r="B10" s="106">
        <v>519</v>
      </c>
      <c r="C10" s="107" t="s">
        <v>24</v>
      </c>
      <c r="D10" s="108">
        <v>497422</v>
      </c>
      <c r="E10" s="108">
        <v>0</v>
      </c>
      <c r="F10" s="108">
        <v>0</v>
      </c>
      <c r="G10" s="108">
        <v>215167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712589</v>
      </c>
      <c r="P10" s="109">
        <f>(O10/P$21)</f>
        <v>349.65112855740921</v>
      </c>
      <c r="Q10" s="110"/>
    </row>
    <row r="11" spans="1:134" ht="15.75">
      <c r="A11" s="111" t="s">
        <v>25</v>
      </c>
      <c r="B11" s="112"/>
      <c r="C11" s="113"/>
      <c r="D11" s="114">
        <f>SUM(D12:D14)</f>
        <v>1649677</v>
      </c>
      <c r="E11" s="114">
        <f>SUM(E12:E14)</f>
        <v>379433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2029110</v>
      </c>
      <c r="P11" s="116">
        <f>(O11/P$21)</f>
        <v>995.63788027477915</v>
      </c>
      <c r="Q11" s="117"/>
    </row>
    <row r="12" spans="1:134">
      <c r="A12" s="105"/>
      <c r="B12" s="106">
        <v>521</v>
      </c>
      <c r="C12" s="107" t="s">
        <v>26</v>
      </c>
      <c r="D12" s="108">
        <v>1100910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1100910</v>
      </c>
      <c r="P12" s="109">
        <f>(O12/P$21)</f>
        <v>540.19136408243378</v>
      </c>
      <c r="Q12" s="110"/>
    </row>
    <row r="13" spans="1:134">
      <c r="A13" s="105"/>
      <c r="B13" s="106">
        <v>522</v>
      </c>
      <c r="C13" s="107" t="s">
        <v>27</v>
      </c>
      <c r="D13" s="108">
        <v>548767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1">SUM(D13:N13)</f>
        <v>548767</v>
      </c>
      <c r="P13" s="109">
        <f>(O13/P$21)</f>
        <v>269.26741903827281</v>
      </c>
      <c r="Q13" s="110"/>
    </row>
    <row r="14" spans="1:134">
      <c r="A14" s="105"/>
      <c r="B14" s="106">
        <v>524</v>
      </c>
      <c r="C14" s="107" t="s">
        <v>28</v>
      </c>
      <c r="D14" s="108">
        <v>0</v>
      </c>
      <c r="E14" s="108">
        <v>379433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379433</v>
      </c>
      <c r="P14" s="109">
        <f>(O14/P$21)</f>
        <v>186.17909715407262</v>
      </c>
      <c r="Q14" s="110"/>
    </row>
    <row r="15" spans="1:134" ht="15.75">
      <c r="A15" s="111" t="s">
        <v>40</v>
      </c>
      <c r="B15" s="112"/>
      <c r="C15" s="113"/>
      <c r="D15" s="114">
        <f>SUM(D16:D16)</f>
        <v>0</v>
      </c>
      <c r="E15" s="114">
        <f>SUM(E16:E16)</f>
        <v>0</v>
      </c>
      <c r="F15" s="114">
        <f>SUM(F16:F16)</f>
        <v>0</v>
      </c>
      <c r="G15" s="114">
        <f>SUM(G16:G16)</f>
        <v>2719206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5">
        <f>SUM(D15:N15)</f>
        <v>2719206</v>
      </c>
      <c r="P15" s="116">
        <f>(O15/P$21)</f>
        <v>1334.2522080471051</v>
      </c>
      <c r="Q15" s="117"/>
    </row>
    <row r="16" spans="1:134">
      <c r="A16" s="105"/>
      <c r="B16" s="106">
        <v>538</v>
      </c>
      <c r="C16" s="107" t="s">
        <v>41</v>
      </c>
      <c r="D16" s="108">
        <v>0</v>
      </c>
      <c r="E16" s="108">
        <v>0</v>
      </c>
      <c r="F16" s="108">
        <v>0</v>
      </c>
      <c r="G16" s="108">
        <v>2719206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18" si="2">SUM(D16:N16)</f>
        <v>2719206</v>
      </c>
      <c r="P16" s="109">
        <f>(O16/P$21)</f>
        <v>1334.2522080471051</v>
      </c>
      <c r="Q16" s="110"/>
    </row>
    <row r="17" spans="1:120" ht="15.75">
      <c r="A17" s="111" t="s">
        <v>29</v>
      </c>
      <c r="B17" s="112"/>
      <c r="C17" s="113"/>
      <c r="D17" s="114">
        <f>SUM(D18:D18)</f>
        <v>0</v>
      </c>
      <c r="E17" s="114">
        <f>SUM(E18:E18)</f>
        <v>0</v>
      </c>
      <c r="F17" s="114">
        <f>SUM(F18:F18)</f>
        <v>0</v>
      </c>
      <c r="G17" s="114">
        <f>SUM(G18:G18)</f>
        <v>39341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39341</v>
      </c>
      <c r="P17" s="116">
        <f>(O17/P$21)</f>
        <v>19.303729146221787</v>
      </c>
      <c r="Q17" s="117"/>
    </row>
    <row r="18" spans="1:120" ht="15.75" thickBot="1">
      <c r="A18" s="105"/>
      <c r="B18" s="106">
        <v>541</v>
      </c>
      <c r="C18" s="107" t="s">
        <v>30</v>
      </c>
      <c r="D18" s="108">
        <v>0</v>
      </c>
      <c r="E18" s="108">
        <v>0</v>
      </c>
      <c r="F18" s="108">
        <v>0</v>
      </c>
      <c r="G18" s="108">
        <v>39341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39341</v>
      </c>
      <c r="P18" s="109">
        <f>(O18/P$21)</f>
        <v>19.303729146221787</v>
      </c>
      <c r="Q18" s="110"/>
    </row>
    <row r="19" spans="1:120" ht="16.5" thickBot="1">
      <c r="A19" s="118" t="s">
        <v>10</v>
      </c>
      <c r="B19" s="119"/>
      <c r="C19" s="120"/>
      <c r="D19" s="121">
        <f>SUM(D5,D11,D15,D17)</f>
        <v>5008668</v>
      </c>
      <c r="E19" s="121">
        <f t="shared" ref="E19:N19" si="3">SUM(E5,E11,E15,E17)</f>
        <v>379433</v>
      </c>
      <c r="F19" s="121">
        <f t="shared" si="3"/>
        <v>0</v>
      </c>
      <c r="G19" s="121">
        <f t="shared" si="3"/>
        <v>2973714</v>
      </c>
      <c r="H19" s="121">
        <f t="shared" si="3"/>
        <v>0</v>
      </c>
      <c r="I19" s="121">
        <f t="shared" si="3"/>
        <v>0</v>
      </c>
      <c r="J19" s="121">
        <f t="shared" si="3"/>
        <v>0</v>
      </c>
      <c r="K19" s="121">
        <f t="shared" si="3"/>
        <v>0</v>
      </c>
      <c r="L19" s="121">
        <f t="shared" si="3"/>
        <v>0</v>
      </c>
      <c r="M19" s="121">
        <f t="shared" si="3"/>
        <v>0</v>
      </c>
      <c r="N19" s="121">
        <f t="shared" si="3"/>
        <v>0</v>
      </c>
      <c r="O19" s="121">
        <f>SUM(D19:N19)</f>
        <v>8361815</v>
      </c>
      <c r="P19" s="122">
        <f>(O19/P$21)</f>
        <v>4102.9514229636898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82</v>
      </c>
      <c r="N21" s="133"/>
      <c r="O21" s="133"/>
      <c r="P21" s="131">
        <v>2038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835535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835535</v>
      </c>
      <c r="O5" s="58">
        <f t="shared" ref="O5:O20" si="2">(N5/O$22)</f>
        <v>418.18568568568571</v>
      </c>
      <c r="P5" s="59"/>
    </row>
    <row r="6" spans="1:133">
      <c r="A6" s="61"/>
      <c r="B6" s="62">
        <v>511</v>
      </c>
      <c r="C6" s="63" t="s">
        <v>19</v>
      </c>
      <c r="D6" s="64">
        <v>12200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12200</v>
      </c>
      <c r="O6" s="65">
        <f t="shared" si="2"/>
        <v>6.1061061061061057</v>
      </c>
      <c r="P6" s="66"/>
    </row>
    <row r="7" spans="1:133">
      <c r="A7" s="61"/>
      <c r="B7" s="62">
        <v>512</v>
      </c>
      <c r="C7" s="63" t="s">
        <v>20</v>
      </c>
      <c r="D7" s="64">
        <v>168074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168074</v>
      </c>
      <c r="O7" s="65">
        <f t="shared" si="2"/>
        <v>84.121121121121121</v>
      </c>
      <c r="P7" s="66"/>
    </row>
    <row r="8" spans="1:133">
      <c r="A8" s="61"/>
      <c r="B8" s="62">
        <v>513</v>
      </c>
      <c r="C8" s="63" t="s">
        <v>21</v>
      </c>
      <c r="D8" s="64">
        <v>180877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180877</v>
      </c>
      <c r="O8" s="65">
        <f t="shared" si="2"/>
        <v>90.529029029029033</v>
      </c>
      <c r="P8" s="66"/>
    </row>
    <row r="9" spans="1:133">
      <c r="A9" s="61"/>
      <c r="B9" s="62">
        <v>514</v>
      </c>
      <c r="C9" s="63" t="s">
        <v>22</v>
      </c>
      <c r="D9" s="64">
        <v>109194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109194</v>
      </c>
      <c r="O9" s="65">
        <f t="shared" si="2"/>
        <v>54.651651651651655</v>
      </c>
      <c r="P9" s="66"/>
    </row>
    <row r="10" spans="1:133">
      <c r="A10" s="61"/>
      <c r="B10" s="62">
        <v>515</v>
      </c>
      <c r="C10" s="63" t="s">
        <v>23</v>
      </c>
      <c r="D10" s="64">
        <v>4458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4458</v>
      </c>
      <c r="O10" s="65">
        <f t="shared" si="2"/>
        <v>2.2312312312312312</v>
      </c>
      <c r="P10" s="66"/>
    </row>
    <row r="11" spans="1:133">
      <c r="A11" s="61"/>
      <c r="B11" s="62">
        <v>519</v>
      </c>
      <c r="C11" s="63" t="s">
        <v>50</v>
      </c>
      <c r="D11" s="64">
        <v>360732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360732</v>
      </c>
      <c r="O11" s="65">
        <f t="shared" si="2"/>
        <v>180.54654654654655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1405641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1405641</v>
      </c>
      <c r="O12" s="72">
        <f t="shared" si="2"/>
        <v>703.52402402402402</v>
      </c>
      <c r="P12" s="73"/>
    </row>
    <row r="13" spans="1:133">
      <c r="A13" s="61"/>
      <c r="B13" s="62">
        <v>521</v>
      </c>
      <c r="C13" s="63" t="s">
        <v>26</v>
      </c>
      <c r="D13" s="64">
        <v>908968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908968</v>
      </c>
      <c r="O13" s="65">
        <f t="shared" si="2"/>
        <v>454.93893893893892</v>
      </c>
      <c r="P13" s="66"/>
    </row>
    <row r="14" spans="1:133">
      <c r="A14" s="61"/>
      <c r="B14" s="62">
        <v>522</v>
      </c>
      <c r="C14" s="63" t="s">
        <v>27</v>
      </c>
      <c r="D14" s="64">
        <v>349774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349774</v>
      </c>
      <c r="O14" s="65">
        <f t="shared" si="2"/>
        <v>175.06206206206207</v>
      </c>
      <c r="P14" s="66"/>
    </row>
    <row r="15" spans="1:133">
      <c r="A15" s="61"/>
      <c r="B15" s="62">
        <v>524</v>
      </c>
      <c r="C15" s="63" t="s">
        <v>28</v>
      </c>
      <c r="D15" s="64">
        <v>146899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146899</v>
      </c>
      <c r="O15" s="65">
        <f t="shared" si="2"/>
        <v>73.523023023023029</v>
      </c>
      <c r="P15" s="66"/>
    </row>
    <row r="16" spans="1:133" ht="15.75">
      <c r="A16" s="67" t="s">
        <v>40</v>
      </c>
      <c r="B16" s="68"/>
      <c r="C16" s="69"/>
      <c r="D16" s="70">
        <f t="shared" ref="D16:M16" si="4">SUM(D17:D17)</f>
        <v>649812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649812</v>
      </c>
      <c r="O16" s="72">
        <f t="shared" si="2"/>
        <v>325.23123123123122</v>
      </c>
      <c r="P16" s="73"/>
    </row>
    <row r="17" spans="1:119">
      <c r="A17" s="61"/>
      <c r="B17" s="62">
        <v>538</v>
      </c>
      <c r="C17" s="63" t="s">
        <v>51</v>
      </c>
      <c r="D17" s="64">
        <v>649812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649812</v>
      </c>
      <c r="O17" s="65">
        <f t="shared" si="2"/>
        <v>325.23123123123122</v>
      </c>
      <c r="P17" s="66"/>
    </row>
    <row r="18" spans="1:119" ht="15.75">
      <c r="A18" s="67" t="s">
        <v>29</v>
      </c>
      <c r="B18" s="68"/>
      <c r="C18" s="69"/>
      <c r="D18" s="70">
        <f t="shared" ref="D18:M18" si="5">SUM(D19:D19)</f>
        <v>283025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283025</v>
      </c>
      <c r="O18" s="72">
        <f t="shared" si="2"/>
        <v>141.65415415415416</v>
      </c>
      <c r="P18" s="73"/>
    </row>
    <row r="19" spans="1:119" ht="15.75" thickBot="1">
      <c r="A19" s="61"/>
      <c r="B19" s="62">
        <v>541</v>
      </c>
      <c r="C19" s="63" t="s">
        <v>52</v>
      </c>
      <c r="D19" s="64">
        <v>283025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283025</v>
      </c>
      <c r="O19" s="65">
        <f t="shared" si="2"/>
        <v>141.65415415415416</v>
      </c>
      <c r="P19" s="66"/>
    </row>
    <row r="20" spans="1:119" ht="16.5" thickBot="1">
      <c r="A20" s="74" t="s">
        <v>10</v>
      </c>
      <c r="B20" s="75"/>
      <c r="C20" s="76"/>
      <c r="D20" s="77">
        <f>SUM(D5,D12,D16,D18)</f>
        <v>3174013</v>
      </c>
      <c r="E20" s="77">
        <f t="shared" ref="E20:M20" si="6">SUM(E5,E12,E16,E18)</f>
        <v>0</v>
      </c>
      <c r="F20" s="77">
        <f t="shared" si="6"/>
        <v>0</v>
      </c>
      <c r="G20" s="77">
        <f t="shared" si="6"/>
        <v>0</v>
      </c>
      <c r="H20" s="77">
        <f t="shared" si="6"/>
        <v>0</v>
      </c>
      <c r="I20" s="77">
        <f t="shared" si="6"/>
        <v>0</v>
      </c>
      <c r="J20" s="77">
        <f t="shared" si="6"/>
        <v>0</v>
      </c>
      <c r="K20" s="77">
        <f t="shared" si="6"/>
        <v>0</v>
      </c>
      <c r="L20" s="77">
        <f t="shared" si="6"/>
        <v>0</v>
      </c>
      <c r="M20" s="77">
        <f t="shared" si="6"/>
        <v>0</v>
      </c>
      <c r="N20" s="77">
        <f t="shared" si="1"/>
        <v>3174013</v>
      </c>
      <c r="O20" s="78">
        <f t="shared" si="2"/>
        <v>1588.5950950950951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1" t="s">
        <v>53</v>
      </c>
      <c r="M22" s="171"/>
      <c r="N22" s="171"/>
      <c r="O22" s="88">
        <v>1998</v>
      </c>
    </row>
    <row r="23" spans="1:119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19" ht="15.75" customHeight="1" thickBot="1">
      <c r="A24" s="175" t="s">
        <v>36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793227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793227</v>
      </c>
      <c r="O5" s="30">
        <f t="shared" ref="O5:O21" si="2">(N5/O$23)</f>
        <v>394.0521609538003</v>
      </c>
      <c r="P5" s="6"/>
    </row>
    <row r="6" spans="1:133">
      <c r="A6" s="12"/>
      <c r="B6" s="42">
        <v>511</v>
      </c>
      <c r="C6" s="19" t="s">
        <v>19</v>
      </c>
      <c r="D6" s="43">
        <v>25905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25905</v>
      </c>
      <c r="O6" s="44">
        <f t="shared" si="2"/>
        <v>12.868852459016393</v>
      </c>
      <c r="P6" s="9"/>
    </row>
    <row r="7" spans="1:133">
      <c r="A7" s="12"/>
      <c r="B7" s="42">
        <v>512</v>
      </c>
      <c r="C7" s="19" t="s">
        <v>20</v>
      </c>
      <c r="D7" s="43">
        <v>201691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201691</v>
      </c>
      <c r="O7" s="44">
        <f t="shared" si="2"/>
        <v>100.19423745653253</v>
      </c>
      <c r="P7" s="9"/>
    </row>
    <row r="8" spans="1:133">
      <c r="A8" s="12"/>
      <c r="B8" s="42">
        <v>513</v>
      </c>
      <c r="C8" s="19" t="s">
        <v>21</v>
      </c>
      <c r="D8" s="43">
        <v>157894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157894</v>
      </c>
      <c r="O8" s="44">
        <f t="shared" si="2"/>
        <v>78.437158469945359</v>
      </c>
      <c r="P8" s="9"/>
    </row>
    <row r="9" spans="1:133">
      <c r="A9" s="12"/>
      <c r="B9" s="42">
        <v>514</v>
      </c>
      <c r="C9" s="19" t="s">
        <v>22</v>
      </c>
      <c r="D9" s="43">
        <v>76806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76806</v>
      </c>
      <c r="O9" s="44">
        <f t="shared" si="2"/>
        <v>38.154992548435175</v>
      </c>
      <c r="P9" s="9"/>
    </row>
    <row r="10" spans="1:133">
      <c r="A10" s="12"/>
      <c r="B10" s="42">
        <v>515</v>
      </c>
      <c r="C10" s="19" t="s">
        <v>23</v>
      </c>
      <c r="D10" s="43">
        <v>9360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9360</v>
      </c>
      <c r="O10" s="44">
        <f t="shared" si="2"/>
        <v>4.649776453055142</v>
      </c>
      <c r="P10" s="9"/>
    </row>
    <row r="11" spans="1:133">
      <c r="A11" s="12"/>
      <c r="B11" s="42">
        <v>519</v>
      </c>
      <c r="C11" s="19" t="s">
        <v>24</v>
      </c>
      <c r="D11" s="43">
        <v>321571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321571</v>
      </c>
      <c r="O11" s="44">
        <f t="shared" si="2"/>
        <v>159.74714356681571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1430297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1430297</v>
      </c>
      <c r="O12" s="41">
        <f t="shared" si="2"/>
        <v>710.53005464480873</v>
      </c>
      <c r="P12" s="10"/>
    </row>
    <row r="13" spans="1:133">
      <c r="A13" s="12"/>
      <c r="B13" s="42">
        <v>521</v>
      </c>
      <c r="C13" s="19" t="s">
        <v>26</v>
      </c>
      <c r="D13" s="43">
        <v>896664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896664</v>
      </c>
      <c r="O13" s="44">
        <f t="shared" si="2"/>
        <v>445.43666169895675</v>
      </c>
      <c r="P13" s="9"/>
    </row>
    <row r="14" spans="1:133">
      <c r="A14" s="12"/>
      <c r="B14" s="42">
        <v>522</v>
      </c>
      <c r="C14" s="19" t="s">
        <v>27</v>
      </c>
      <c r="D14" s="43">
        <v>345285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345285</v>
      </c>
      <c r="O14" s="44">
        <f t="shared" si="2"/>
        <v>171.52757078986588</v>
      </c>
      <c r="P14" s="9"/>
    </row>
    <row r="15" spans="1:133">
      <c r="A15" s="12"/>
      <c r="B15" s="42">
        <v>524</v>
      </c>
      <c r="C15" s="19" t="s">
        <v>28</v>
      </c>
      <c r="D15" s="43">
        <v>187348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187348</v>
      </c>
      <c r="O15" s="44">
        <f t="shared" si="2"/>
        <v>93.069051167411828</v>
      </c>
      <c r="P15" s="9"/>
    </row>
    <row r="16" spans="1:133">
      <c r="A16" s="12"/>
      <c r="B16" s="42">
        <v>525</v>
      </c>
      <c r="C16" s="19" t="s">
        <v>34</v>
      </c>
      <c r="D16" s="43">
        <v>1000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1000</v>
      </c>
      <c r="O16" s="44">
        <f t="shared" si="2"/>
        <v>0.49677098857426727</v>
      </c>
      <c r="P16" s="9"/>
    </row>
    <row r="17" spans="1:119" ht="15.75">
      <c r="A17" s="26" t="s">
        <v>40</v>
      </c>
      <c r="B17" s="27"/>
      <c r="C17" s="28"/>
      <c r="D17" s="29">
        <f t="shared" ref="D17:M17" si="4">SUM(D18:D18)</f>
        <v>470828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470828</v>
      </c>
      <c r="O17" s="41">
        <f t="shared" si="2"/>
        <v>233.8936910084451</v>
      </c>
      <c r="P17" s="10"/>
    </row>
    <row r="18" spans="1:119">
      <c r="A18" s="12"/>
      <c r="B18" s="42">
        <v>538</v>
      </c>
      <c r="C18" s="19" t="s">
        <v>41</v>
      </c>
      <c r="D18" s="43">
        <v>470828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470828</v>
      </c>
      <c r="O18" s="44">
        <f t="shared" si="2"/>
        <v>233.8936910084451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661563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661563</v>
      </c>
      <c r="O19" s="41">
        <f t="shared" si="2"/>
        <v>328.645305514158</v>
      </c>
      <c r="P19" s="10"/>
    </row>
    <row r="20" spans="1:119" ht="15.75" thickBot="1">
      <c r="A20" s="12"/>
      <c r="B20" s="42">
        <v>541</v>
      </c>
      <c r="C20" s="19" t="s">
        <v>30</v>
      </c>
      <c r="D20" s="43">
        <v>661563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661563</v>
      </c>
      <c r="O20" s="44">
        <f t="shared" si="2"/>
        <v>328.645305514158</v>
      </c>
      <c r="P20" s="9"/>
    </row>
    <row r="21" spans="1:119" ht="16.5" thickBot="1">
      <c r="A21" s="13" t="s">
        <v>10</v>
      </c>
      <c r="B21" s="21"/>
      <c r="C21" s="20"/>
      <c r="D21" s="14">
        <f>SUM(D5,D12,D17,D19)</f>
        <v>3355915</v>
      </c>
      <c r="E21" s="14">
        <f t="shared" ref="E21:M21" si="6">SUM(E5,E12,E17,E19)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3355915</v>
      </c>
      <c r="O21" s="35">
        <f t="shared" si="2"/>
        <v>1667.121212121212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44</v>
      </c>
      <c r="M23" s="157"/>
      <c r="N23" s="157"/>
      <c r="O23" s="39">
        <v>2013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36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647588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647588</v>
      </c>
      <c r="O5" s="30">
        <f t="shared" ref="O5:O21" si="2">(N5/O$23)</f>
        <v>322.9865336658354</v>
      </c>
      <c r="P5" s="6"/>
    </row>
    <row r="6" spans="1:133">
      <c r="A6" s="12"/>
      <c r="B6" s="42">
        <v>511</v>
      </c>
      <c r="C6" s="19" t="s">
        <v>19</v>
      </c>
      <c r="D6" s="43">
        <v>34044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34044</v>
      </c>
      <c r="O6" s="44">
        <f t="shared" si="2"/>
        <v>16.979551122194515</v>
      </c>
      <c r="P6" s="9"/>
    </row>
    <row r="7" spans="1:133">
      <c r="A7" s="12"/>
      <c r="B7" s="42">
        <v>512</v>
      </c>
      <c r="C7" s="19" t="s">
        <v>20</v>
      </c>
      <c r="D7" s="43">
        <v>163693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163693</v>
      </c>
      <c r="O7" s="44">
        <f t="shared" si="2"/>
        <v>81.642394014962591</v>
      </c>
      <c r="P7" s="9"/>
    </row>
    <row r="8" spans="1:133">
      <c r="A8" s="12"/>
      <c r="B8" s="42">
        <v>513</v>
      </c>
      <c r="C8" s="19" t="s">
        <v>21</v>
      </c>
      <c r="D8" s="43">
        <v>146395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146395</v>
      </c>
      <c r="O8" s="44">
        <f t="shared" si="2"/>
        <v>73.014962593516216</v>
      </c>
      <c r="P8" s="9"/>
    </row>
    <row r="9" spans="1:133">
      <c r="A9" s="12"/>
      <c r="B9" s="42">
        <v>514</v>
      </c>
      <c r="C9" s="19" t="s">
        <v>22</v>
      </c>
      <c r="D9" s="43">
        <v>56403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56403</v>
      </c>
      <c r="O9" s="44">
        <f t="shared" si="2"/>
        <v>28.131172069825435</v>
      </c>
      <c r="P9" s="9"/>
    </row>
    <row r="10" spans="1:133">
      <c r="A10" s="12"/>
      <c r="B10" s="42">
        <v>515</v>
      </c>
      <c r="C10" s="19" t="s">
        <v>23</v>
      </c>
      <c r="D10" s="43">
        <v>20577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20577</v>
      </c>
      <c r="O10" s="44">
        <f t="shared" si="2"/>
        <v>10.262842892768079</v>
      </c>
      <c r="P10" s="9"/>
    </row>
    <row r="11" spans="1:133">
      <c r="A11" s="12"/>
      <c r="B11" s="42">
        <v>519</v>
      </c>
      <c r="C11" s="19" t="s">
        <v>24</v>
      </c>
      <c r="D11" s="43">
        <v>226476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226476</v>
      </c>
      <c r="O11" s="44">
        <f t="shared" si="2"/>
        <v>112.95561097256858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1437331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1437331</v>
      </c>
      <c r="O12" s="41">
        <f t="shared" si="2"/>
        <v>716.87331670822948</v>
      </c>
      <c r="P12" s="10"/>
    </row>
    <row r="13" spans="1:133">
      <c r="A13" s="12"/>
      <c r="B13" s="42">
        <v>521</v>
      </c>
      <c r="C13" s="19" t="s">
        <v>26</v>
      </c>
      <c r="D13" s="43">
        <v>903935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903935</v>
      </c>
      <c r="O13" s="44">
        <f t="shared" si="2"/>
        <v>450.84039900249377</v>
      </c>
      <c r="P13" s="9"/>
    </row>
    <row r="14" spans="1:133">
      <c r="A14" s="12"/>
      <c r="B14" s="42">
        <v>522</v>
      </c>
      <c r="C14" s="19" t="s">
        <v>27</v>
      </c>
      <c r="D14" s="43">
        <v>338183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338183</v>
      </c>
      <c r="O14" s="44">
        <f t="shared" si="2"/>
        <v>168.66982543640898</v>
      </c>
      <c r="P14" s="9"/>
    </row>
    <row r="15" spans="1:133">
      <c r="A15" s="12"/>
      <c r="B15" s="42">
        <v>524</v>
      </c>
      <c r="C15" s="19" t="s">
        <v>28</v>
      </c>
      <c r="D15" s="43">
        <v>194212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194212</v>
      </c>
      <c r="O15" s="44">
        <f t="shared" si="2"/>
        <v>96.863840399002498</v>
      </c>
      <c r="P15" s="9"/>
    </row>
    <row r="16" spans="1:133">
      <c r="A16" s="12"/>
      <c r="B16" s="42">
        <v>525</v>
      </c>
      <c r="C16" s="19" t="s">
        <v>34</v>
      </c>
      <c r="D16" s="43">
        <v>1001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1001</v>
      </c>
      <c r="O16" s="44">
        <f t="shared" si="2"/>
        <v>0.49925187032418955</v>
      </c>
      <c r="P16" s="9"/>
    </row>
    <row r="17" spans="1:119" ht="15.75">
      <c r="A17" s="26" t="s">
        <v>40</v>
      </c>
      <c r="B17" s="27"/>
      <c r="C17" s="28"/>
      <c r="D17" s="29">
        <f t="shared" ref="D17:M17" si="4">SUM(D18:D18)</f>
        <v>72825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72825</v>
      </c>
      <c r="O17" s="41">
        <f t="shared" si="2"/>
        <v>36.321695760598502</v>
      </c>
      <c r="P17" s="10"/>
    </row>
    <row r="18" spans="1:119">
      <c r="A18" s="12"/>
      <c r="B18" s="42">
        <v>538</v>
      </c>
      <c r="C18" s="19" t="s">
        <v>41</v>
      </c>
      <c r="D18" s="43">
        <v>72825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72825</v>
      </c>
      <c r="O18" s="44">
        <f t="shared" si="2"/>
        <v>36.321695760598502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445532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445532</v>
      </c>
      <c r="O19" s="41">
        <f t="shared" si="2"/>
        <v>222.21047381546134</v>
      </c>
      <c r="P19" s="10"/>
    </row>
    <row r="20" spans="1:119" ht="15.75" thickBot="1">
      <c r="A20" s="12"/>
      <c r="B20" s="42">
        <v>541</v>
      </c>
      <c r="C20" s="19" t="s">
        <v>30</v>
      </c>
      <c r="D20" s="43">
        <v>445532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445532</v>
      </c>
      <c r="O20" s="44">
        <f t="shared" si="2"/>
        <v>222.21047381546134</v>
      </c>
      <c r="P20" s="9"/>
    </row>
    <row r="21" spans="1:119" ht="16.5" thickBot="1">
      <c r="A21" s="13" t="s">
        <v>10</v>
      </c>
      <c r="B21" s="21"/>
      <c r="C21" s="20"/>
      <c r="D21" s="14">
        <f>SUM(D5,D12,D17,D19)</f>
        <v>2603276</v>
      </c>
      <c r="E21" s="14">
        <f t="shared" ref="E21:M21" si="6">SUM(E5,E12,E17,E19)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2603276</v>
      </c>
      <c r="O21" s="35">
        <f t="shared" si="2"/>
        <v>1298.3920199501247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42</v>
      </c>
      <c r="M23" s="157"/>
      <c r="N23" s="157"/>
      <c r="O23" s="39">
        <v>2005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36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628436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628436</v>
      </c>
      <c r="O5" s="30">
        <f t="shared" ref="O5:O19" si="2">(N5/O$21)</f>
        <v>313.90409590409593</v>
      </c>
      <c r="P5" s="6"/>
    </row>
    <row r="6" spans="1:133">
      <c r="A6" s="12"/>
      <c r="B6" s="42">
        <v>511</v>
      </c>
      <c r="C6" s="19" t="s">
        <v>19</v>
      </c>
      <c r="D6" s="43">
        <v>26233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26233</v>
      </c>
      <c r="O6" s="44">
        <f t="shared" si="2"/>
        <v>13.103396603396604</v>
      </c>
      <c r="P6" s="9"/>
    </row>
    <row r="7" spans="1:133">
      <c r="A7" s="12"/>
      <c r="B7" s="42">
        <v>512</v>
      </c>
      <c r="C7" s="19" t="s">
        <v>20</v>
      </c>
      <c r="D7" s="43">
        <v>163880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163880</v>
      </c>
      <c r="O7" s="44">
        <f t="shared" si="2"/>
        <v>81.858141858141863</v>
      </c>
      <c r="P7" s="9"/>
    </row>
    <row r="8" spans="1:133">
      <c r="A8" s="12"/>
      <c r="B8" s="42">
        <v>513</v>
      </c>
      <c r="C8" s="19" t="s">
        <v>21</v>
      </c>
      <c r="D8" s="43">
        <v>155394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155394</v>
      </c>
      <c r="O8" s="44">
        <f t="shared" si="2"/>
        <v>77.619380619380621</v>
      </c>
      <c r="P8" s="9"/>
    </row>
    <row r="9" spans="1:133">
      <c r="A9" s="12"/>
      <c r="B9" s="42">
        <v>514</v>
      </c>
      <c r="C9" s="19" t="s">
        <v>22</v>
      </c>
      <c r="D9" s="43">
        <v>28829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28829</v>
      </c>
      <c r="O9" s="44">
        <f t="shared" si="2"/>
        <v>14.400099900099899</v>
      </c>
      <c r="P9" s="9"/>
    </row>
    <row r="10" spans="1:133">
      <c r="A10" s="12"/>
      <c r="B10" s="42">
        <v>515</v>
      </c>
      <c r="C10" s="19" t="s">
        <v>23</v>
      </c>
      <c r="D10" s="43">
        <v>56939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56939</v>
      </c>
      <c r="O10" s="44">
        <f t="shared" si="2"/>
        <v>28.441058941058941</v>
      </c>
      <c r="P10" s="9"/>
    </row>
    <row r="11" spans="1:133">
      <c r="A11" s="12"/>
      <c r="B11" s="42">
        <v>519</v>
      </c>
      <c r="C11" s="19" t="s">
        <v>24</v>
      </c>
      <c r="D11" s="43">
        <v>197161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197161</v>
      </c>
      <c r="O11" s="44">
        <f t="shared" si="2"/>
        <v>98.482017982017979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1395451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1395451</v>
      </c>
      <c r="O12" s="41">
        <f t="shared" si="2"/>
        <v>697.02847152847153</v>
      </c>
      <c r="P12" s="10"/>
    </row>
    <row r="13" spans="1:133">
      <c r="A13" s="12"/>
      <c r="B13" s="42">
        <v>521</v>
      </c>
      <c r="C13" s="19" t="s">
        <v>26</v>
      </c>
      <c r="D13" s="43">
        <v>879804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879804</v>
      </c>
      <c r="O13" s="44">
        <f t="shared" si="2"/>
        <v>439.46253746253745</v>
      </c>
      <c r="P13" s="9"/>
    </row>
    <row r="14" spans="1:133">
      <c r="A14" s="12"/>
      <c r="B14" s="42">
        <v>522</v>
      </c>
      <c r="C14" s="19" t="s">
        <v>27</v>
      </c>
      <c r="D14" s="43">
        <v>324864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324864</v>
      </c>
      <c r="O14" s="44">
        <f t="shared" si="2"/>
        <v>162.26973026973027</v>
      </c>
      <c r="P14" s="9"/>
    </row>
    <row r="15" spans="1:133">
      <c r="A15" s="12"/>
      <c r="B15" s="42">
        <v>524</v>
      </c>
      <c r="C15" s="19" t="s">
        <v>28</v>
      </c>
      <c r="D15" s="43">
        <v>189783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189783</v>
      </c>
      <c r="O15" s="44">
        <f t="shared" si="2"/>
        <v>94.796703296703299</v>
      </c>
      <c r="P15" s="9"/>
    </row>
    <row r="16" spans="1:133">
      <c r="A16" s="12"/>
      <c r="B16" s="42">
        <v>525</v>
      </c>
      <c r="C16" s="19" t="s">
        <v>34</v>
      </c>
      <c r="D16" s="43">
        <v>1000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1000</v>
      </c>
      <c r="O16" s="44">
        <f t="shared" si="2"/>
        <v>0.49950049950049952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SUM(D18:D18)</f>
        <v>186151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186151</v>
      </c>
      <c r="O17" s="41">
        <f t="shared" si="2"/>
        <v>92.98251748251748</v>
      </c>
      <c r="P17" s="10"/>
    </row>
    <row r="18" spans="1:119" ht="15.75" thickBot="1">
      <c r="A18" s="12"/>
      <c r="B18" s="42">
        <v>541</v>
      </c>
      <c r="C18" s="19" t="s">
        <v>30</v>
      </c>
      <c r="D18" s="43">
        <v>186151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186151</v>
      </c>
      <c r="O18" s="44">
        <f t="shared" si="2"/>
        <v>92.98251748251748</v>
      </c>
      <c r="P18" s="9"/>
    </row>
    <row r="19" spans="1:119" ht="16.5" thickBot="1">
      <c r="A19" s="13" t="s">
        <v>10</v>
      </c>
      <c r="B19" s="21"/>
      <c r="C19" s="20"/>
      <c r="D19" s="14">
        <f>SUM(D5,D12,D17)</f>
        <v>2210038</v>
      </c>
      <c r="E19" s="14">
        <f t="shared" ref="E19:M19" si="5">SUM(E5,E12,E17)</f>
        <v>0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0</v>
      </c>
      <c r="J19" s="14">
        <f t="shared" si="5"/>
        <v>0</v>
      </c>
      <c r="K19" s="14">
        <f t="shared" si="5"/>
        <v>0</v>
      </c>
      <c r="L19" s="14">
        <f t="shared" si="5"/>
        <v>0</v>
      </c>
      <c r="M19" s="14">
        <f t="shared" si="5"/>
        <v>0</v>
      </c>
      <c r="N19" s="14">
        <f t="shared" si="1"/>
        <v>2210038</v>
      </c>
      <c r="O19" s="35">
        <f t="shared" si="2"/>
        <v>1103.9150849150849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38</v>
      </c>
      <c r="M21" s="157"/>
      <c r="N21" s="157"/>
      <c r="O21" s="39">
        <v>2002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609116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609116</v>
      </c>
      <c r="O5" s="30">
        <f t="shared" ref="O5:O19" si="2">(N5/O$21)</f>
        <v>305.16833667334669</v>
      </c>
      <c r="P5" s="6"/>
    </row>
    <row r="6" spans="1:133">
      <c r="A6" s="12"/>
      <c r="B6" s="42">
        <v>511</v>
      </c>
      <c r="C6" s="19" t="s">
        <v>19</v>
      </c>
      <c r="D6" s="43">
        <v>19558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19558</v>
      </c>
      <c r="O6" s="44">
        <f t="shared" si="2"/>
        <v>9.798597194388778</v>
      </c>
      <c r="P6" s="9"/>
    </row>
    <row r="7" spans="1:133">
      <c r="A7" s="12"/>
      <c r="B7" s="42">
        <v>512</v>
      </c>
      <c r="C7" s="19" t="s">
        <v>20</v>
      </c>
      <c r="D7" s="43">
        <v>161107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161107</v>
      </c>
      <c r="O7" s="44">
        <f t="shared" si="2"/>
        <v>80.714929859719433</v>
      </c>
      <c r="P7" s="9"/>
    </row>
    <row r="8" spans="1:133">
      <c r="A8" s="12"/>
      <c r="B8" s="42">
        <v>513</v>
      </c>
      <c r="C8" s="19" t="s">
        <v>21</v>
      </c>
      <c r="D8" s="43">
        <v>183492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183492</v>
      </c>
      <c r="O8" s="44">
        <f t="shared" si="2"/>
        <v>91.92985971943888</v>
      </c>
      <c r="P8" s="9"/>
    </row>
    <row r="9" spans="1:133">
      <c r="A9" s="12"/>
      <c r="B9" s="42">
        <v>514</v>
      </c>
      <c r="C9" s="19" t="s">
        <v>22</v>
      </c>
      <c r="D9" s="43">
        <v>33365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33365</v>
      </c>
      <c r="O9" s="44">
        <f t="shared" si="2"/>
        <v>16.715931863727455</v>
      </c>
      <c r="P9" s="9"/>
    </row>
    <row r="10" spans="1:133">
      <c r="A10" s="12"/>
      <c r="B10" s="42">
        <v>515</v>
      </c>
      <c r="C10" s="19" t="s">
        <v>23</v>
      </c>
      <c r="D10" s="43">
        <v>16304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16304</v>
      </c>
      <c r="O10" s="44">
        <f t="shared" si="2"/>
        <v>8.168336673346694</v>
      </c>
      <c r="P10" s="9"/>
    </row>
    <row r="11" spans="1:133">
      <c r="A11" s="12"/>
      <c r="B11" s="42">
        <v>519</v>
      </c>
      <c r="C11" s="19" t="s">
        <v>24</v>
      </c>
      <c r="D11" s="43">
        <v>195290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195290</v>
      </c>
      <c r="O11" s="44">
        <f t="shared" si="2"/>
        <v>97.840681362725448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1218516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1218516</v>
      </c>
      <c r="O12" s="41">
        <f t="shared" si="2"/>
        <v>610.47895791583164</v>
      </c>
      <c r="P12" s="10"/>
    </row>
    <row r="13" spans="1:133">
      <c r="A13" s="12"/>
      <c r="B13" s="42">
        <v>521</v>
      </c>
      <c r="C13" s="19" t="s">
        <v>26</v>
      </c>
      <c r="D13" s="43">
        <v>865424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865424</v>
      </c>
      <c r="O13" s="44">
        <f t="shared" si="2"/>
        <v>433.57915831663325</v>
      </c>
      <c r="P13" s="9"/>
    </row>
    <row r="14" spans="1:133">
      <c r="A14" s="12"/>
      <c r="B14" s="42">
        <v>522</v>
      </c>
      <c r="C14" s="19" t="s">
        <v>27</v>
      </c>
      <c r="D14" s="43">
        <v>182273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182273</v>
      </c>
      <c r="O14" s="44">
        <f t="shared" si="2"/>
        <v>91.319138276553105</v>
      </c>
      <c r="P14" s="9"/>
    </row>
    <row r="15" spans="1:133">
      <c r="A15" s="12"/>
      <c r="B15" s="42">
        <v>524</v>
      </c>
      <c r="C15" s="19" t="s">
        <v>28</v>
      </c>
      <c r="D15" s="43">
        <v>169100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169100</v>
      </c>
      <c r="O15" s="44">
        <f t="shared" si="2"/>
        <v>84.719438877755508</v>
      </c>
      <c r="P15" s="9"/>
    </row>
    <row r="16" spans="1:133">
      <c r="A16" s="12"/>
      <c r="B16" s="42">
        <v>525</v>
      </c>
      <c r="C16" s="19" t="s">
        <v>34</v>
      </c>
      <c r="D16" s="43">
        <v>1719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1719</v>
      </c>
      <c r="O16" s="44">
        <f t="shared" si="2"/>
        <v>0.8612224448897795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SUM(D18:D18)</f>
        <v>156850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156850</v>
      </c>
      <c r="O17" s="41">
        <f t="shared" si="2"/>
        <v>78.582164328657313</v>
      </c>
      <c r="P17" s="10"/>
    </row>
    <row r="18" spans="1:119" ht="15.75" thickBot="1">
      <c r="A18" s="12"/>
      <c r="B18" s="42">
        <v>541</v>
      </c>
      <c r="C18" s="19" t="s">
        <v>30</v>
      </c>
      <c r="D18" s="43">
        <v>156850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156850</v>
      </c>
      <c r="O18" s="44">
        <f t="shared" si="2"/>
        <v>78.582164328657313</v>
      </c>
      <c r="P18" s="9"/>
    </row>
    <row r="19" spans="1:119" ht="16.5" thickBot="1">
      <c r="A19" s="13" t="s">
        <v>10</v>
      </c>
      <c r="B19" s="21"/>
      <c r="C19" s="20"/>
      <c r="D19" s="14">
        <f>SUM(D5,D12,D17)</f>
        <v>1984482</v>
      </c>
      <c r="E19" s="14">
        <f t="shared" ref="E19:M19" si="5">SUM(E5,E12,E17)</f>
        <v>0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0</v>
      </c>
      <c r="J19" s="14">
        <f t="shared" si="5"/>
        <v>0</v>
      </c>
      <c r="K19" s="14">
        <f t="shared" si="5"/>
        <v>0</v>
      </c>
      <c r="L19" s="14">
        <f t="shared" si="5"/>
        <v>0</v>
      </c>
      <c r="M19" s="14">
        <f t="shared" si="5"/>
        <v>0</v>
      </c>
      <c r="N19" s="14">
        <f t="shared" si="1"/>
        <v>1984482</v>
      </c>
      <c r="O19" s="35">
        <f t="shared" si="2"/>
        <v>994.2294589178357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35</v>
      </c>
      <c r="M21" s="157"/>
      <c r="N21" s="157"/>
      <c r="O21" s="39">
        <v>1996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607059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607059</v>
      </c>
      <c r="O5" s="30">
        <f t="shared" ref="O5:O18" si="2">(N5/O$20)</f>
        <v>292.27684159845933</v>
      </c>
      <c r="P5" s="6"/>
    </row>
    <row r="6" spans="1:133">
      <c r="A6" s="12"/>
      <c r="B6" s="42">
        <v>511</v>
      </c>
      <c r="C6" s="19" t="s">
        <v>19</v>
      </c>
      <c r="D6" s="43">
        <v>25352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25352</v>
      </c>
      <c r="O6" s="44">
        <f t="shared" si="2"/>
        <v>12.20606644198363</v>
      </c>
      <c r="P6" s="9"/>
    </row>
    <row r="7" spans="1:133">
      <c r="A7" s="12"/>
      <c r="B7" s="42">
        <v>512</v>
      </c>
      <c r="C7" s="19" t="s">
        <v>20</v>
      </c>
      <c r="D7" s="43">
        <v>156959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156959</v>
      </c>
      <c r="O7" s="44">
        <f t="shared" si="2"/>
        <v>75.570052961001451</v>
      </c>
      <c r="P7" s="9"/>
    </row>
    <row r="8" spans="1:133">
      <c r="A8" s="12"/>
      <c r="B8" s="42">
        <v>513</v>
      </c>
      <c r="C8" s="19" t="s">
        <v>21</v>
      </c>
      <c r="D8" s="43">
        <v>179365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179365</v>
      </c>
      <c r="O8" s="44">
        <f t="shared" si="2"/>
        <v>86.35772749157438</v>
      </c>
      <c r="P8" s="9"/>
    </row>
    <row r="9" spans="1:133">
      <c r="A9" s="12"/>
      <c r="B9" s="42">
        <v>514</v>
      </c>
      <c r="C9" s="19" t="s">
        <v>22</v>
      </c>
      <c r="D9" s="43">
        <v>53582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53582</v>
      </c>
      <c r="O9" s="44">
        <f t="shared" si="2"/>
        <v>25.797785267212326</v>
      </c>
      <c r="P9" s="9"/>
    </row>
    <row r="10" spans="1:133">
      <c r="A10" s="12"/>
      <c r="B10" s="42">
        <v>515</v>
      </c>
      <c r="C10" s="19" t="s">
        <v>23</v>
      </c>
      <c r="D10" s="43">
        <v>8896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8896</v>
      </c>
      <c r="O10" s="44">
        <f t="shared" si="2"/>
        <v>4.283100625902744</v>
      </c>
      <c r="P10" s="9"/>
    </row>
    <row r="11" spans="1:133">
      <c r="A11" s="12"/>
      <c r="B11" s="42">
        <v>519</v>
      </c>
      <c r="C11" s="19" t="s">
        <v>24</v>
      </c>
      <c r="D11" s="43">
        <v>182905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182905</v>
      </c>
      <c r="O11" s="44">
        <f t="shared" si="2"/>
        <v>88.062108810784792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1262716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1262716</v>
      </c>
      <c r="O12" s="41">
        <f t="shared" si="2"/>
        <v>607.9518536350505</v>
      </c>
      <c r="P12" s="10"/>
    </row>
    <row r="13" spans="1:133">
      <c r="A13" s="12"/>
      <c r="B13" s="42">
        <v>521</v>
      </c>
      <c r="C13" s="19" t="s">
        <v>26</v>
      </c>
      <c r="D13" s="43">
        <v>859704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859704</v>
      </c>
      <c r="O13" s="44">
        <f t="shared" si="2"/>
        <v>413.91622532498798</v>
      </c>
      <c r="P13" s="9"/>
    </row>
    <row r="14" spans="1:133">
      <c r="A14" s="12"/>
      <c r="B14" s="42">
        <v>522</v>
      </c>
      <c r="C14" s="19" t="s">
        <v>27</v>
      </c>
      <c r="D14" s="43">
        <v>176109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176109</v>
      </c>
      <c r="O14" s="44">
        <f t="shared" si="2"/>
        <v>84.790081848820421</v>
      </c>
      <c r="P14" s="9"/>
    </row>
    <row r="15" spans="1:133">
      <c r="A15" s="12"/>
      <c r="B15" s="42">
        <v>524</v>
      </c>
      <c r="C15" s="19" t="s">
        <v>28</v>
      </c>
      <c r="D15" s="43">
        <v>226903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226903</v>
      </c>
      <c r="O15" s="44">
        <f t="shared" si="2"/>
        <v>109.24554646124217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298230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298230</v>
      </c>
      <c r="O16" s="41">
        <f t="shared" si="2"/>
        <v>143.58690418873374</v>
      </c>
      <c r="P16" s="10"/>
    </row>
    <row r="17" spans="1:119" ht="15.75" thickBot="1">
      <c r="A17" s="12"/>
      <c r="B17" s="42">
        <v>541</v>
      </c>
      <c r="C17" s="19" t="s">
        <v>30</v>
      </c>
      <c r="D17" s="43">
        <v>298230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298230</v>
      </c>
      <c r="O17" s="44">
        <f t="shared" si="2"/>
        <v>143.58690418873374</v>
      </c>
      <c r="P17" s="9"/>
    </row>
    <row r="18" spans="1:119" ht="16.5" thickBot="1">
      <c r="A18" s="13" t="s">
        <v>10</v>
      </c>
      <c r="B18" s="21"/>
      <c r="C18" s="20"/>
      <c r="D18" s="14">
        <f>SUM(D5,D12,D16)</f>
        <v>2168005</v>
      </c>
      <c r="E18" s="14">
        <f t="shared" ref="E18:M18" si="5">SUM(E5,E12,E16)</f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1"/>
        <v>2168005</v>
      </c>
      <c r="O18" s="35">
        <f t="shared" si="2"/>
        <v>1043.8155994222436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31</v>
      </c>
      <c r="M20" s="157"/>
      <c r="N20" s="157"/>
      <c r="O20" s="39">
        <v>2077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36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621383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621383</v>
      </c>
      <c r="O5" s="30">
        <f t="shared" ref="O5:O21" si="2">(N5/O$23)</f>
        <v>310.69150000000002</v>
      </c>
      <c r="P5" s="6"/>
    </row>
    <row r="6" spans="1:133">
      <c r="A6" s="12"/>
      <c r="B6" s="42">
        <v>511</v>
      </c>
      <c r="C6" s="19" t="s">
        <v>19</v>
      </c>
      <c r="D6" s="43">
        <v>12740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12740</v>
      </c>
      <c r="O6" s="44">
        <f t="shared" si="2"/>
        <v>6.37</v>
      </c>
      <c r="P6" s="9"/>
    </row>
    <row r="7" spans="1:133">
      <c r="A7" s="12"/>
      <c r="B7" s="42">
        <v>512</v>
      </c>
      <c r="C7" s="19" t="s">
        <v>20</v>
      </c>
      <c r="D7" s="43">
        <v>155042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155042</v>
      </c>
      <c r="O7" s="44">
        <f t="shared" si="2"/>
        <v>77.521000000000001</v>
      </c>
      <c r="P7" s="9"/>
    </row>
    <row r="8" spans="1:133">
      <c r="A8" s="12"/>
      <c r="B8" s="42">
        <v>513</v>
      </c>
      <c r="C8" s="19" t="s">
        <v>21</v>
      </c>
      <c r="D8" s="43">
        <v>177702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177702</v>
      </c>
      <c r="O8" s="44">
        <f t="shared" si="2"/>
        <v>88.850999999999999</v>
      </c>
      <c r="P8" s="9"/>
    </row>
    <row r="9" spans="1:133">
      <c r="A9" s="12"/>
      <c r="B9" s="42">
        <v>514</v>
      </c>
      <c r="C9" s="19" t="s">
        <v>22</v>
      </c>
      <c r="D9" s="43">
        <v>43596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43596</v>
      </c>
      <c r="O9" s="44">
        <f t="shared" si="2"/>
        <v>21.797999999999998</v>
      </c>
      <c r="P9" s="9"/>
    </row>
    <row r="10" spans="1:133">
      <c r="A10" s="12"/>
      <c r="B10" s="42">
        <v>515</v>
      </c>
      <c r="C10" s="19" t="s">
        <v>23</v>
      </c>
      <c r="D10" s="43">
        <v>27377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27377</v>
      </c>
      <c r="O10" s="44">
        <f t="shared" si="2"/>
        <v>13.688499999999999</v>
      </c>
      <c r="P10" s="9"/>
    </row>
    <row r="11" spans="1:133">
      <c r="A11" s="12"/>
      <c r="B11" s="42">
        <v>519</v>
      </c>
      <c r="C11" s="19" t="s">
        <v>24</v>
      </c>
      <c r="D11" s="43">
        <v>204926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204926</v>
      </c>
      <c r="O11" s="44">
        <f t="shared" si="2"/>
        <v>102.46299999999999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1176682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1176682</v>
      </c>
      <c r="O12" s="41">
        <f t="shared" si="2"/>
        <v>588.34100000000001</v>
      </c>
      <c r="P12" s="10"/>
    </row>
    <row r="13" spans="1:133">
      <c r="A13" s="12"/>
      <c r="B13" s="42">
        <v>521</v>
      </c>
      <c r="C13" s="19" t="s">
        <v>26</v>
      </c>
      <c r="D13" s="43">
        <v>767347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767347</v>
      </c>
      <c r="O13" s="44">
        <f t="shared" si="2"/>
        <v>383.67349999999999</v>
      </c>
      <c r="P13" s="9"/>
    </row>
    <row r="14" spans="1:133">
      <c r="A14" s="12"/>
      <c r="B14" s="42">
        <v>522</v>
      </c>
      <c r="C14" s="19" t="s">
        <v>27</v>
      </c>
      <c r="D14" s="43">
        <v>170154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170154</v>
      </c>
      <c r="O14" s="44">
        <f t="shared" si="2"/>
        <v>85.076999999999998</v>
      </c>
      <c r="P14" s="9"/>
    </row>
    <row r="15" spans="1:133">
      <c r="A15" s="12"/>
      <c r="B15" s="42">
        <v>524</v>
      </c>
      <c r="C15" s="19" t="s">
        <v>28</v>
      </c>
      <c r="D15" s="43">
        <v>234947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234947</v>
      </c>
      <c r="O15" s="44">
        <f t="shared" si="2"/>
        <v>117.4735</v>
      </c>
      <c r="P15" s="9"/>
    </row>
    <row r="16" spans="1:133">
      <c r="A16" s="12"/>
      <c r="B16" s="42">
        <v>525</v>
      </c>
      <c r="C16" s="19" t="s">
        <v>34</v>
      </c>
      <c r="D16" s="43">
        <v>4234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4234</v>
      </c>
      <c r="O16" s="44">
        <f t="shared" si="2"/>
        <v>2.117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SUM(D18:D18)</f>
        <v>599352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599352</v>
      </c>
      <c r="O17" s="41">
        <f t="shared" si="2"/>
        <v>299.67599999999999</v>
      </c>
      <c r="P17" s="10"/>
    </row>
    <row r="18" spans="1:119">
      <c r="A18" s="12"/>
      <c r="B18" s="42">
        <v>541</v>
      </c>
      <c r="C18" s="19" t="s">
        <v>30</v>
      </c>
      <c r="D18" s="43">
        <v>599352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599352</v>
      </c>
      <c r="O18" s="44">
        <f t="shared" si="2"/>
        <v>299.67599999999999</v>
      </c>
      <c r="P18" s="9"/>
    </row>
    <row r="19" spans="1:119" ht="15.75">
      <c r="A19" s="26" t="s">
        <v>46</v>
      </c>
      <c r="B19" s="27"/>
      <c r="C19" s="28"/>
      <c r="D19" s="29">
        <f t="shared" ref="D19:M19" si="5">SUM(D20:D20)</f>
        <v>54000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54000</v>
      </c>
      <c r="O19" s="41">
        <f t="shared" si="2"/>
        <v>27</v>
      </c>
      <c r="P19" s="9"/>
    </row>
    <row r="20" spans="1:119" ht="15.75" thickBot="1">
      <c r="A20" s="12"/>
      <c r="B20" s="42">
        <v>581</v>
      </c>
      <c r="C20" s="19" t="s">
        <v>47</v>
      </c>
      <c r="D20" s="43">
        <v>54000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54000</v>
      </c>
      <c r="O20" s="44">
        <f t="shared" si="2"/>
        <v>27</v>
      </c>
      <c r="P20" s="9"/>
    </row>
    <row r="21" spans="1:119" ht="16.5" thickBot="1">
      <c r="A21" s="13" t="s">
        <v>10</v>
      </c>
      <c r="B21" s="21"/>
      <c r="C21" s="20"/>
      <c r="D21" s="14">
        <f>SUM(D5,D12,D17,D19)</f>
        <v>2451417</v>
      </c>
      <c r="E21" s="14">
        <f t="shared" ref="E21:M21" si="6">SUM(E5,E12,E17,E19)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2451417</v>
      </c>
      <c r="O21" s="35">
        <f t="shared" si="2"/>
        <v>1225.7085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48</v>
      </c>
      <c r="M23" s="157"/>
      <c r="N23" s="157"/>
      <c r="O23" s="39">
        <v>2000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36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580812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580812</v>
      </c>
      <c r="O5" s="30">
        <f t="shared" ref="O5:O19" si="2">(N5/O$21)</f>
        <v>290.98797595190382</v>
      </c>
      <c r="P5" s="6"/>
    </row>
    <row r="6" spans="1:133">
      <c r="A6" s="12"/>
      <c r="B6" s="42">
        <v>511</v>
      </c>
      <c r="C6" s="19" t="s">
        <v>19</v>
      </c>
      <c r="D6" s="43">
        <v>64118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64118</v>
      </c>
      <c r="O6" s="44">
        <f t="shared" si="2"/>
        <v>32.12324649298597</v>
      </c>
      <c r="P6" s="9"/>
    </row>
    <row r="7" spans="1:133">
      <c r="A7" s="12"/>
      <c r="B7" s="42">
        <v>512</v>
      </c>
      <c r="C7" s="19" t="s">
        <v>20</v>
      </c>
      <c r="D7" s="43">
        <v>147296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147296</v>
      </c>
      <c r="O7" s="44">
        <f t="shared" si="2"/>
        <v>73.795591182364731</v>
      </c>
      <c r="P7" s="9"/>
    </row>
    <row r="8" spans="1:133">
      <c r="A8" s="12"/>
      <c r="B8" s="42">
        <v>513</v>
      </c>
      <c r="C8" s="19" t="s">
        <v>21</v>
      </c>
      <c r="D8" s="43">
        <v>243212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243212</v>
      </c>
      <c r="O8" s="44">
        <f t="shared" si="2"/>
        <v>121.8496993987976</v>
      </c>
      <c r="P8" s="9"/>
    </row>
    <row r="9" spans="1:133">
      <c r="A9" s="12"/>
      <c r="B9" s="42">
        <v>514</v>
      </c>
      <c r="C9" s="19" t="s">
        <v>22</v>
      </c>
      <c r="D9" s="43">
        <v>52702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52702</v>
      </c>
      <c r="O9" s="44">
        <f t="shared" si="2"/>
        <v>26.403807615230463</v>
      </c>
      <c r="P9" s="9"/>
    </row>
    <row r="10" spans="1:133">
      <c r="A10" s="12"/>
      <c r="B10" s="42">
        <v>515</v>
      </c>
      <c r="C10" s="19" t="s">
        <v>23</v>
      </c>
      <c r="D10" s="43">
        <v>19682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19682</v>
      </c>
      <c r="O10" s="44">
        <f t="shared" si="2"/>
        <v>9.8607214428857723</v>
      </c>
      <c r="P10" s="9"/>
    </row>
    <row r="11" spans="1:133">
      <c r="A11" s="12"/>
      <c r="B11" s="42">
        <v>519</v>
      </c>
      <c r="C11" s="19" t="s">
        <v>24</v>
      </c>
      <c r="D11" s="43">
        <v>53802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53802</v>
      </c>
      <c r="O11" s="44">
        <f t="shared" si="2"/>
        <v>26.95490981963928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1109818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1109818</v>
      </c>
      <c r="O12" s="41">
        <f t="shared" si="2"/>
        <v>556.02104208416836</v>
      </c>
      <c r="P12" s="10"/>
    </row>
    <row r="13" spans="1:133">
      <c r="A13" s="12"/>
      <c r="B13" s="42">
        <v>521</v>
      </c>
      <c r="C13" s="19" t="s">
        <v>26</v>
      </c>
      <c r="D13" s="43">
        <v>745252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745252</v>
      </c>
      <c r="O13" s="44">
        <f t="shared" si="2"/>
        <v>373.37274549098197</v>
      </c>
      <c r="P13" s="9"/>
    </row>
    <row r="14" spans="1:133">
      <c r="A14" s="12"/>
      <c r="B14" s="42">
        <v>522</v>
      </c>
      <c r="C14" s="19" t="s">
        <v>27</v>
      </c>
      <c r="D14" s="43">
        <v>164361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164361</v>
      </c>
      <c r="O14" s="44">
        <f t="shared" si="2"/>
        <v>82.345190380761522</v>
      </c>
      <c r="P14" s="9"/>
    </row>
    <row r="15" spans="1:133">
      <c r="A15" s="12"/>
      <c r="B15" s="42">
        <v>524</v>
      </c>
      <c r="C15" s="19" t="s">
        <v>28</v>
      </c>
      <c r="D15" s="43">
        <v>191838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191838</v>
      </c>
      <c r="O15" s="44">
        <f t="shared" si="2"/>
        <v>96.111222444889776</v>
      </c>
      <c r="P15" s="9"/>
    </row>
    <row r="16" spans="1:133">
      <c r="A16" s="12"/>
      <c r="B16" s="42">
        <v>525</v>
      </c>
      <c r="C16" s="19" t="s">
        <v>34</v>
      </c>
      <c r="D16" s="43">
        <v>8367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8367</v>
      </c>
      <c r="O16" s="44">
        <f t="shared" si="2"/>
        <v>4.19188376753507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SUM(D18:D18)</f>
        <v>225651</v>
      </c>
      <c r="E17" s="29">
        <f t="shared" si="4"/>
        <v>434088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659739</v>
      </c>
      <c r="O17" s="41">
        <f t="shared" si="2"/>
        <v>330.53056112224448</v>
      </c>
      <c r="P17" s="10"/>
    </row>
    <row r="18" spans="1:119" ht="15.75" thickBot="1">
      <c r="A18" s="12"/>
      <c r="B18" s="42">
        <v>541</v>
      </c>
      <c r="C18" s="19" t="s">
        <v>30</v>
      </c>
      <c r="D18" s="43">
        <v>225651</v>
      </c>
      <c r="E18" s="43">
        <v>434088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659739</v>
      </c>
      <c r="O18" s="44">
        <f t="shared" si="2"/>
        <v>330.53056112224448</v>
      </c>
      <c r="P18" s="9"/>
    </row>
    <row r="19" spans="1:119" ht="16.5" thickBot="1">
      <c r="A19" s="13" t="s">
        <v>10</v>
      </c>
      <c r="B19" s="21"/>
      <c r="C19" s="20"/>
      <c r="D19" s="14">
        <f>SUM(D5,D12,D17)</f>
        <v>1916281</v>
      </c>
      <c r="E19" s="14">
        <f t="shared" ref="E19:M19" si="5">SUM(E5,E12,E17)</f>
        <v>434088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0</v>
      </c>
      <c r="J19" s="14">
        <f t="shared" si="5"/>
        <v>0</v>
      </c>
      <c r="K19" s="14">
        <f t="shared" si="5"/>
        <v>0</v>
      </c>
      <c r="L19" s="14">
        <f t="shared" si="5"/>
        <v>0</v>
      </c>
      <c r="M19" s="14">
        <f t="shared" si="5"/>
        <v>0</v>
      </c>
      <c r="N19" s="14">
        <f t="shared" si="1"/>
        <v>2350369</v>
      </c>
      <c r="O19" s="35">
        <f t="shared" si="2"/>
        <v>1177.5395791583167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57</v>
      </c>
      <c r="M21" s="157"/>
      <c r="N21" s="157"/>
      <c r="O21" s="39">
        <v>1996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3196695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3196695</v>
      </c>
      <c r="P5" s="30">
        <f t="shared" ref="P5:P17" si="1">(O5/P$19)</f>
        <v>1593.5667996011964</v>
      </c>
      <c r="Q5" s="6"/>
    </row>
    <row r="6" spans="1:134">
      <c r="A6" s="12"/>
      <c r="B6" s="42">
        <v>512</v>
      </c>
      <c r="C6" s="19" t="s">
        <v>20</v>
      </c>
      <c r="D6" s="43">
        <v>503158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503158</v>
      </c>
      <c r="P6" s="44">
        <f t="shared" si="1"/>
        <v>250.82652043868396</v>
      </c>
      <c r="Q6" s="9"/>
    </row>
    <row r="7" spans="1:134">
      <c r="A7" s="12"/>
      <c r="B7" s="42">
        <v>513</v>
      </c>
      <c r="C7" s="19" t="s">
        <v>21</v>
      </c>
      <c r="D7" s="43">
        <v>53477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53477</v>
      </c>
      <c r="P7" s="44">
        <f t="shared" si="1"/>
        <v>26.65852442671984</v>
      </c>
      <c r="Q7" s="9"/>
    </row>
    <row r="8" spans="1:134">
      <c r="A8" s="12"/>
      <c r="B8" s="42">
        <v>519</v>
      </c>
      <c r="C8" s="19" t="s">
        <v>24</v>
      </c>
      <c r="D8" s="43">
        <v>2640060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2640060</v>
      </c>
      <c r="P8" s="44">
        <f t="shared" si="1"/>
        <v>1316.0817547357926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1693954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1693954</v>
      </c>
      <c r="P9" s="41">
        <f t="shared" si="1"/>
        <v>844.44366899302099</v>
      </c>
      <c r="Q9" s="10"/>
    </row>
    <row r="10" spans="1:134">
      <c r="A10" s="12"/>
      <c r="B10" s="42">
        <v>521</v>
      </c>
      <c r="C10" s="19" t="s">
        <v>26</v>
      </c>
      <c r="D10" s="43">
        <v>818977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818977</v>
      </c>
      <c r="P10" s="44">
        <f t="shared" si="1"/>
        <v>408.26370887337987</v>
      </c>
      <c r="Q10" s="9"/>
    </row>
    <row r="11" spans="1:134">
      <c r="A11" s="12"/>
      <c r="B11" s="42">
        <v>522</v>
      </c>
      <c r="C11" s="19" t="s">
        <v>27</v>
      </c>
      <c r="D11" s="43">
        <v>532784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532784</v>
      </c>
      <c r="P11" s="44">
        <f t="shared" si="1"/>
        <v>265.5952143569292</v>
      </c>
      <c r="Q11" s="9"/>
    </row>
    <row r="12" spans="1:134">
      <c r="A12" s="12"/>
      <c r="B12" s="42">
        <v>524</v>
      </c>
      <c r="C12" s="19" t="s">
        <v>28</v>
      </c>
      <c r="D12" s="43">
        <v>342193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342193</v>
      </c>
      <c r="P12" s="44">
        <f t="shared" si="1"/>
        <v>170.58474576271186</v>
      </c>
      <c r="Q12" s="9"/>
    </row>
    <row r="13" spans="1:134" ht="15.75">
      <c r="A13" s="26" t="s">
        <v>40</v>
      </c>
      <c r="B13" s="27"/>
      <c r="C13" s="28"/>
      <c r="D13" s="29">
        <f t="shared" ref="D13:N13" si="5">SUM(D14:D14)</f>
        <v>409428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409428</v>
      </c>
      <c r="P13" s="41">
        <f t="shared" si="1"/>
        <v>204.10169491525423</v>
      </c>
      <c r="Q13" s="10"/>
    </row>
    <row r="14" spans="1:134">
      <c r="A14" s="12"/>
      <c r="B14" s="42">
        <v>538</v>
      </c>
      <c r="C14" s="19" t="s">
        <v>41</v>
      </c>
      <c r="D14" s="43">
        <v>409428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6">SUM(D14:N14)</f>
        <v>409428</v>
      </c>
      <c r="P14" s="44">
        <f t="shared" si="1"/>
        <v>204.10169491525423</v>
      </c>
      <c r="Q14" s="9"/>
    </row>
    <row r="15" spans="1:134" ht="15.75">
      <c r="A15" s="26" t="s">
        <v>29</v>
      </c>
      <c r="B15" s="27"/>
      <c r="C15" s="28"/>
      <c r="D15" s="29">
        <f t="shared" ref="D15:N15" si="7">SUM(D16:D16)</f>
        <v>168732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168732</v>
      </c>
      <c r="P15" s="41">
        <f t="shared" si="1"/>
        <v>84.113659022931202</v>
      </c>
      <c r="Q15" s="10"/>
    </row>
    <row r="16" spans="1:134" ht="15.75" thickBot="1">
      <c r="A16" s="12"/>
      <c r="B16" s="42">
        <v>541</v>
      </c>
      <c r="C16" s="19" t="s">
        <v>30</v>
      </c>
      <c r="D16" s="43">
        <v>168732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168732</v>
      </c>
      <c r="P16" s="44">
        <f t="shared" si="1"/>
        <v>84.113659022931202</v>
      </c>
      <c r="Q16" s="9"/>
    </row>
    <row r="17" spans="1:120" ht="16.5" thickBot="1">
      <c r="A17" s="13" t="s">
        <v>10</v>
      </c>
      <c r="B17" s="21"/>
      <c r="C17" s="20"/>
      <c r="D17" s="14">
        <f>SUM(D5,D9,D13,D15)</f>
        <v>5468809</v>
      </c>
      <c r="E17" s="14">
        <f t="shared" ref="E17:N17" si="8">SUM(E5,E9,E13,E15)</f>
        <v>0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0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14">
        <f>SUM(D17:N17)</f>
        <v>5468809</v>
      </c>
      <c r="P17" s="35">
        <f t="shared" si="1"/>
        <v>2726.2258225324026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79</v>
      </c>
      <c r="N19" s="157"/>
      <c r="O19" s="157"/>
      <c r="P19" s="39">
        <v>2006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36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1740687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1740687</v>
      </c>
      <c r="P5" s="30">
        <f t="shared" ref="P5:P19" si="2">(O5/P$21)</f>
        <v>871.65097646469701</v>
      </c>
      <c r="Q5" s="6"/>
    </row>
    <row r="6" spans="1:134">
      <c r="A6" s="12"/>
      <c r="B6" s="42">
        <v>512</v>
      </c>
      <c r="C6" s="19" t="s">
        <v>20</v>
      </c>
      <c r="D6" s="43">
        <v>122989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122989</v>
      </c>
      <c r="P6" s="44">
        <f t="shared" si="2"/>
        <v>61.586880320480724</v>
      </c>
      <c r="Q6" s="9"/>
    </row>
    <row r="7" spans="1:134">
      <c r="A7" s="12"/>
      <c r="B7" s="42">
        <v>513</v>
      </c>
      <c r="C7" s="19" t="s">
        <v>21</v>
      </c>
      <c r="D7" s="43">
        <v>78889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78889</v>
      </c>
      <c r="P7" s="44">
        <f t="shared" si="2"/>
        <v>39.503755633450176</v>
      </c>
      <c r="Q7" s="9"/>
    </row>
    <row r="8" spans="1:134">
      <c r="A8" s="12"/>
      <c r="B8" s="42">
        <v>519</v>
      </c>
      <c r="C8" s="19" t="s">
        <v>24</v>
      </c>
      <c r="D8" s="43">
        <v>1538809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1538809</v>
      </c>
      <c r="P8" s="44">
        <f t="shared" si="2"/>
        <v>770.5603405107662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1580664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1580664</v>
      </c>
      <c r="P9" s="41">
        <f t="shared" si="2"/>
        <v>791.51927891837761</v>
      </c>
      <c r="Q9" s="10"/>
    </row>
    <row r="10" spans="1:134">
      <c r="A10" s="12"/>
      <c r="B10" s="42">
        <v>521</v>
      </c>
      <c r="C10" s="19" t="s">
        <v>26</v>
      </c>
      <c r="D10" s="43">
        <v>871796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871796</v>
      </c>
      <c r="P10" s="44">
        <f t="shared" si="2"/>
        <v>436.5528292438658</v>
      </c>
      <c r="Q10" s="9"/>
    </row>
    <row r="11" spans="1:134">
      <c r="A11" s="12"/>
      <c r="B11" s="42">
        <v>522</v>
      </c>
      <c r="C11" s="19" t="s">
        <v>27</v>
      </c>
      <c r="D11" s="43">
        <v>517266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517266</v>
      </c>
      <c r="P11" s="44">
        <f t="shared" si="2"/>
        <v>259.02153229844765</v>
      </c>
      <c r="Q11" s="9"/>
    </row>
    <row r="12" spans="1:134">
      <c r="A12" s="12"/>
      <c r="B12" s="42">
        <v>524</v>
      </c>
      <c r="C12" s="19" t="s">
        <v>28</v>
      </c>
      <c r="D12" s="43">
        <v>191602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191602</v>
      </c>
      <c r="P12" s="44">
        <f t="shared" si="2"/>
        <v>95.944917376064097</v>
      </c>
      <c r="Q12" s="9"/>
    </row>
    <row r="13" spans="1:134" ht="15.75">
      <c r="A13" s="26" t="s">
        <v>40</v>
      </c>
      <c r="B13" s="27"/>
      <c r="C13" s="28"/>
      <c r="D13" s="29">
        <f t="shared" ref="D13:N13" si="4">SUM(D14:D14)</f>
        <v>3416810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3416810</v>
      </c>
      <c r="P13" s="41">
        <f t="shared" si="2"/>
        <v>1710.9714571857787</v>
      </c>
      <c r="Q13" s="10"/>
    </row>
    <row r="14" spans="1:134">
      <c r="A14" s="12"/>
      <c r="B14" s="42">
        <v>538</v>
      </c>
      <c r="C14" s="19" t="s">
        <v>41</v>
      </c>
      <c r="D14" s="43">
        <v>3416810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3416810</v>
      </c>
      <c r="P14" s="44">
        <f t="shared" si="2"/>
        <v>1710.9714571857787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SUM(D16:D16)</f>
        <v>20994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20994</v>
      </c>
      <c r="P15" s="41">
        <f t="shared" si="2"/>
        <v>10.512769153730597</v>
      </c>
      <c r="Q15" s="10"/>
    </row>
    <row r="16" spans="1:134">
      <c r="A16" s="12"/>
      <c r="B16" s="42">
        <v>541</v>
      </c>
      <c r="C16" s="19" t="s">
        <v>30</v>
      </c>
      <c r="D16" s="43">
        <v>20994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20994</v>
      </c>
      <c r="P16" s="44">
        <f t="shared" si="2"/>
        <v>10.512769153730597</v>
      </c>
      <c r="Q16" s="9"/>
    </row>
    <row r="17" spans="1:120" ht="15.75">
      <c r="A17" s="26" t="s">
        <v>64</v>
      </c>
      <c r="B17" s="27"/>
      <c r="C17" s="28"/>
      <c r="D17" s="29">
        <f t="shared" ref="D17:N17" si="6">SUM(D18:D18)</f>
        <v>84167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84167</v>
      </c>
      <c r="P17" s="41">
        <f t="shared" si="2"/>
        <v>42.146720080120183</v>
      </c>
      <c r="Q17" s="9"/>
    </row>
    <row r="18" spans="1:120" ht="15.75" thickBot="1">
      <c r="A18" s="12"/>
      <c r="B18" s="42">
        <v>572</v>
      </c>
      <c r="C18" s="19" t="s">
        <v>76</v>
      </c>
      <c r="D18" s="43">
        <v>84167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84167</v>
      </c>
      <c r="P18" s="44">
        <f t="shared" si="2"/>
        <v>42.146720080120183</v>
      </c>
      <c r="Q18" s="9"/>
    </row>
    <row r="19" spans="1:120" ht="16.5" thickBot="1">
      <c r="A19" s="13" t="s">
        <v>10</v>
      </c>
      <c r="B19" s="21"/>
      <c r="C19" s="20"/>
      <c r="D19" s="14">
        <f>SUM(D5,D9,D13,D15,D17)</f>
        <v>6843322</v>
      </c>
      <c r="E19" s="14">
        <f t="shared" ref="E19:N19" si="7">SUM(E5,E9,E13,E15,E17)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6843322</v>
      </c>
      <c r="P19" s="35">
        <f t="shared" si="2"/>
        <v>3426.8012018027039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77</v>
      </c>
      <c r="N21" s="157"/>
      <c r="O21" s="157"/>
      <c r="P21" s="39">
        <v>1997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1107788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1107788</v>
      </c>
      <c r="O5" s="30">
        <f t="shared" ref="O5:O19" si="2">(N5/O$21)</f>
        <v>520.82181476257642</v>
      </c>
      <c r="P5" s="6"/>
    </row>
    <row r="6" spans="1:133">
      <c r="A6" s="12"/>
      <c r="B6" s="42">
        <v>512</v>
      </c>
      <c r="C6" s="19" t="s">
        <v>20</v>
      </c>
      <c r="D6" s="43">
        <v>188263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188263</v>
      </c>
      <c r="O6" s="44">
        <f t="shared" si="2"/>
        <v>88.511048425011751</v>
      </c>
      <c r="P6" s="9"/>
    </row>
    <row r="7" spans="1:133">
      <c r="A7" s="12"/>
      <c r="B7" s="42">
        <v>513</v>
      </c>
      <c r="C7" s="19" t="s">
        <v>21</v>
      </c>
      <c r="D7" s="43">
        <v>144997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144997</v>
      </c>
      <c r="O7" s="44">
        <f t="shared" si="2"/>
        <v>68.16972261401034</v>
      </c>
      <c r="P7" s="9"/>
    </row>
    <row r="8" spans="1:133">
      <c r="A8" s="12"/>
      <c r="B8" s="42">
        <v>514</v>
      </c>
      <c r="C8" s="19" t="s">
        <v>22</v>
      </c>
      <c r="D8" s="43">
        <v>98624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98624</v>
      </c>
      <c r="O8" s="44">
        <f t="shared" si="2"/>
        <v>46.367653972731546</v>
      </c>
      <c r="P8" s="9"/>
    </row>
    <row r="9" spans="1:133">
      <c r="A9" s="12"/>
      <c r="B9" s="42">
        <v>519</v>
      </c>
      <c r="C9" s="19" t="s">
        <v>50</v>
      </c>
      <c r="D9" s="43">
        <v>675904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675904</v>
      </c>
      <c r="O9" s="44">
        <f t="shared" si="2"/>
        <v>317.77338975082273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SUM(D11:D14)</f>
        <v>1463209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1463209</v>
      </c>
      <c r="O10" s="41">
        <f t="shared" si="2"/>
        <v>687.92148566055482</v>
      </c>
      <c r="P10" s="10"/>
    </row>
    <row r="11" spans="1:133">
      <c r="A11" s="12"/>
      <c r="B11" s="42">
        <v>521</v>
      </c>
      <c r="C11" s="19" t="s">
        <v>26</v>
      </c>
      <c r="D11" s="43">
        <v>860613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860613</v>
      </c>
      <c r="O11" s="44">
        <f t="shared" si="2"/>
        <v>404.61354019746119</v>
      </c>
      <c r="P11" s="9"/>
    </row>
    <row r="12" spans="1:133">
      <c r="A12" s="12"/>
      <c r="B12" s="42">
        <v>522</v>
      </c>
      <c r="C12" s="19" t="s">
        <v>27</v>
      </c>
      <c r="D12" s="43">
        <v>502200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502200</v>
      </c>
      <c r="O12" s="44">
        <f t="shared" si="2"/>
        <v>236.10719322990127</v>
      </c>
      <c r="P12" s="9"/>
    </row>
    <row r="13" spans="1:133">
      <c r="A13" s="12"/>
      <c r="B13" s="42">
        <v>524</v>
      </c>
      <c r="C13" s="19" t="s">
        <v>28</v>
      </c>
      <c r="D13" s="43">
        <v>93216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93216</v>
      </c>
      <c r="O13" s="44">
        <f t="shared" si="2"/>
        <v>43.825105782792669</v>
      </c>
      <c r="P13" s="9"/>
    </row>
    <row r="14" spans="1:133">
      <c r="A14" s="12"/>
      <c r="B14" s="42">
        <v>525</v>
      </c>
      <c r="C14" s="19" t="s">
        <v>34</v>
      </c>
      <c r="D14" s="43">
        <v>7180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7180</v>
      </c>
      <c r="O14" s="44">
        <f t="shared" si="2"/>
        <v>3.375646450399624</v>
      </c>
      <c r="P14" s="9"/>
    </row>
    <row r="15" spans="1:133" ht="15.75">
      <c r="A15" s="26" t="s">
        <v>40</v>
      </c>
      <c r="B15" s="27"/>
      <c r="C15" s="28"/>
      <c r="D15" s="29">
        <f t="shared" ref="D15:M15" si="4">SUM(D16:D16)</f>
        <v>77291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77291</v>
      </c>
      <c r="O15" s="41">
        <f t="shared" si="2"/>
        <v>36.338034790785144</v>
      </c>
      <c r="P15" s="10"/>
    </row>
    <row r="16" spans="1:133">
      <c r="A16" s="12"/>
      <c r="B16" s="42">
        <v>539</v>
      </c>
      <c r="C16" s="19" t="s">
        <v>70</v>
      </c>
      <c r="D16" s="43">
        <v>77291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77291</v>
      </c>
      <c r="O16" s="44">
        <f t="shared" si="2"/>
        <v>36.338034790785144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1109216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1109216</v>
      </c>
      <c r="O17" s="41">
        <f t="shared" si="2"/>
        <v>521.49318288669485</v>
      </c>
      <c r="P17" s="10"/>
    </row>
    <row r="18" spans="1:119" ht="15.75" thickBot="1">
      <c r="A18" s="12"/>
      <c r="B18" s="42">
        <v>541</v>
      </c>
      <c r="C18" s="19" t="s">
        <v>52</v>
      </c>
      <c r="D18" s="43">
        <v>1109216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1109216</v>
      </c>
      <c r="O18" s="44">
        <f t="shared" si="2"/>
        <v>521.49318288669485</v>
      </c>
      <c r="P18" s="9"/>
    </row>
    <row r="19" spans="1:119" ht="16.5" thickBot="1">
      <c r="A19" s="13" t="s">
        <v>10</v>
      </c>
      <c r="B19" s="21"/>
      <c r="C19" s="20"/>
      <c r="D19" s="14">
        <f>SUM(D5,D10,D15,D17)</f>
        <v>3757504</v>
      </c>
      <c r="E19" s="14">
        <f t="shared" ref="E19:M19" si="6">SUM(E5,E10,E15,E17)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3757504</v>
      </c>
      <c r="O19" s="35">
        <f t="shared" si="2"/>
        <v>1766.5745181006112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71</v>
      </c>
      <c r="M21" s="157"/>
      <c r="N21" s="157"/>
      <c r="O21" s="39">
        <v>2127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1286284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1286284</v>
      </c>
      <c r="O5" s="30">
        <f t="shared" ref="O5:O21" si="2">(N5/O$23)</f>
        <v>615.44688995215313</v>
      </c>
      <c r="P5" s="6"/>
    </row>
    <row r="6" spans="1:133">
      <c r="A6" s="12"/>
      <c r="B6" s="42">
        <v>511</v>
      </c>
      <c r="C6" s="19" t="s">
        <v>19</v>
      </c>
      <c r="D6" s="43">
        <v>17220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17220</v>
      </c>
      <c r="O6" s="44">
        <f t="shared" si="2"/>
        <v>8.2392344497607652</v>
      </c>
      <c r="P6" s="9"/>
    </row>
    <row r="7" spans="1:133">
      <c r="A7" s="12"/>
      <c r="B7" s="42">
        <v>512</v>
      </c>
      <c r="C7" s="19" t="s">
        <v>20</v>
      </c>
      <c r="D7" s="43">
        <v>185366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185366</v>
      </c>
      <c r="O7" s="44">
        <f t="shared" si="2"/>
        <v>88.691866028708134</v>
      </c>
      <c r="P7" s="9"/>
    </row>
    <row r="8" spans="1:133">
      <c r="A8" s="12"/>
      <c r="B8" s="42">
        <v>513</v>
      </c>
      <c r="C8" s="19" t="s">
        <v>21</v>
      </c>
      <c r="D8" s="43">
        <v>213423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213423</v>
      </c>
      <c r="O8" s="44">
        <f t="shared" si="2"/>
        <v>102.11626794258373</v>
      </c>
      <c r="P8" s="9"/>
    </row>
    <row r="9" spans="1:133">
      <c r="A9" s="12"/>
      <c r="B9" s="42">
        <v>514</v>
      </c>
      <c r="C9" s="19" t="s">
        <v>22</v>
      </c>
      <c r="D9" s="43">
        <v>114968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114968</v>
      </c>
      <c r="O9" s="44">
        <f t="shared" si="2"/>
        <v>55.008612440191385</v>
      </c>
      <c r="P9" s="9"/>
    </row>
    <row r="10" spans="1:133">
      <c r="A10" s="12"/>
      <c r="B10" s="42">
        <v>519</v>
      </c>
      <c r="C10" s="19" t="s">
        <v>50</v>
      </c>
      <c r="D10" s="43">
        <v>755307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755307</v>
      </c>
      <c r="O10" s="44">
        <f t="shared" si="2"/>
        <v>361.39090909090908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1194036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1194036</v>
      </c>
      <c r="O11" s="41">
        <f t="shared" si="2"/>
        <v>571.30909090909086</v>
      </c>
      <c r="P11" s="10"/>
    </row>
    <row r="12" spans="1:133">
      <c r="A12" s="12"/>
      <c r="B12" s="42">
        <v>521</v>
      </c>
      <c r="C12" s="19" t="s">
        <v>26</v>
      </c>
      <c r="D12" s="43">
        <v>763119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763119</v>
      </c>
      <c r="O12" s="44">
        <f t="shared" si="2"/>
        <v>365.12870813397132</v>
      </c>
      <c r="P12" s="9"/>
    </row>
    <row r="13" spans="1:133">
      <c r="A13" s="12"/>
      <c r="B13" s="42">
        <v>522</v>
      </c>
      <c r="C13" s="19" t="s">
        <v>27</v>
      </c>
      <c r="D13" s="43">
        <v>371204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371204</v>
      </c>
      <c r="O13" s="44">
        <f t="shared" si="2"/>
        <v>177.60956937799043</v>
      </c>
      <c r="P13" s="9"/>
    </row>
    <row r="14" spans="1:133">
      <c r="A14" s="12"/>
      <c r="B14" s="42">
        <v>524</v>
      </c>
      <c r="C14" s="19" t="s">
        <v>28</v>
      </c>
      <c r="D14" s="43">
        <v>59713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59713</v>
      </c>
      <c r="O14" s="44">
        <f t="shared" si="2"/>
        <v>28.570813397129186</v>
      </c>
      <c r="P14" s="9"/>
    </row>
    <row r="15" spans="1:133" ht="15.75">
      <c r="A15" s="26" t="s">
        <v>40</v>
      </c>
      <c r="B15" s="27"/>
      <c r="C15" s="28"/>
      <c r="D15" s="29">
        <f t="shared" ref="D15:M15" si="4">SUM(D16:D16)</f>
        <v>582825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582825</v>
      </c>
      <c r="O15" s="41">
        <f t="shared" si="2"/>
        <v>278.86363636363637</v>
      </c>
      <c r="P15" s="10"/>
    </row>
    <row r="16" spans="1:133">
      <c r="A16" s="12"/>
      <c r="B16" s="42">
        <v>538</v>
      </c>
      <c r="C16" s="19" t="s">
        <v>51</v>
      </c>
      <c r="D16" s="43">
        <v>582825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582825</v>
      </c>
      <c r="O16" s="44">
        <f t="shared" si="2"/>
        <v>278.86363636363637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114750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114750</v>
      </c>
      <c r="O17" s="41">
        <f t="shared" si="2"/>
        <v>54.904306220095691</v>
      </c>
      <c r="P17" s="10"/>
    </row>
    <row r="18" spans="1:119">
      <c r="A18" s="12"/>
      <c r="B18" s="42">
        <v>541</v>
      </c>
      <c r="C18" s="19" t="s">
        <v>52</v>
      </c>
      <c r="D18" s="43">
        <v>114750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114750</v>
      </c>
      <c r="O18" s="44">
        <f t="shared" si="2"/>
        <v>54.904306220095691</v>
      </c>
      <c r="P18" s="9"/>
    </row>
    <row r="19" spans="1:119" ht="15.75">
      <c r="A19" s="26" t="s">
        <v>64</v>
      </c>
      <c r="B19" s="27"/>
      <c r="C19" s="28"/>
      <c r="D19" s="29">
        <f t="shared" ref="D19:M19" si="6">SUM(D20:D20)</f>
        <v>1551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1551</v>
      </c>
      <c r="O19" s="41">
        <f t="shared" si="2"/>
        <v>0.74210526315789471</v>
      </c>
      <c r="P19" s="9"/>
    </row>
    <row r="20" spans="1:119" ht="15.75" thickBot="1">
      <c r="A20" s="12"/>
      <c r="B20" s="42">
        <v>572</v>
      </c>
      <c r="C20" s="19" t="s">
        <v>65</v>
      </c>
      <c r="D20" s="43">
        <v>1551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1551</v>
      </c>
      <c r="O20" s="44">
        <f t="shared" si="2"/>
        <v>0.74210526315789471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3179446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3179446</v>
      </c>
      <c r="O21" s="35">
        <f t="shared" si="2"/>
        <v>1521.2660287081339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68</v>
      </c>
      <c r="M23" s="157"/>
      <c r="N23" s="157"/>
      <c r="O23" s="39">
        <v>2090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36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1006322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1006322</v>
      </c>
      <c r="O5" s="30">
        <f t="shared" ref="O5:O23" si="2">(N5/O$25)</f>
        <v>484.274302213667</v>
      </c>
      <c r="P5" s="6"/>
    </row>
    <row r="6" spans="1:133">
      <c r="A6" s="12"/>
      <c r="B6" s="42">
        <v>511</v>
      </c>
      <c r="C6" s="19" t="s">
        <v>19</v>
      </c>
      <c r="D6" s="43">
        <v>11430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11430</v>
      </c>
      <c r="O6" s="44">
        <f t="shared" si="2"/>
        <v>5.5004812319538017</v>
      </c>
      <c r="P6" s="9"/>
    </row>
    <row r="7" spans="1:133">
      <c r="A7" s="12"/>
      <c r="B7" s="42">
        <v>512</v>
      </c>
      <c r="C7" s="19" t="s">
        <v>20</v>
      </c>
      <c r="D7" s="43">
        <v>156286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156286</v>
      </c>
      <c r="O7" s="44">
        <f t="shared" si="2"/>
        <v>75.209817131857562</v>
      </c>
      <c r="P7" s="9"/>
    </row>
    <row r="8" spans="1:133">
      <c r="A8" s="12"/>
      <c r="B8" s="42">
        <v>513</v>
      </c>
      <c r="C8" s="19" t="s">
        <v>21</v>
      </c>
      <c r="D8" s="43">
        <v>152230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152230</v>
      </c>
      <c r="O8" s="44">
        <f t="shared" si="2"/>
        <v>73.257940327237733</v>
      </c>
      <c r="P8" s="9"/>
    </row>
    <row r="9" spans="1:133">
      <c r="A9" s="12"/>
      <c r="B9" s="42">
        <v>514</v>
      </c>
      <c r="C9" s="19" t="s">
        <v>22</v>
      </c>
      <c r="D9" s="43">
        <v>66124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66124</v>
      </c>
      <c r="O9" s="44">
        <f t="shared" si="2"/>
        <v>31.820981713185756</v>
      </c>
      <c r="P9" s="9"/>
    </row>
    <row r="10" spans="1:133">
      <c r="A10" s="12"/>
      <c r="B10" s="42">
        <v>518</v>
      </c>
      <c r="C10" s="19" t="s">
        <v>61</v>
      </c>
      <c r="D10" s="43">
        <v>119851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119851</v>
      </c>
      <c r="O10" s="44">
        <f t="shared" si="2"/>
        <v>57.676130895091433</v>
      </c>
      <c r="P10" s="9"/>
    </row>
    <row r="11" spans="1:133">
      <c r="A11" s="12"/>
      <c r="B11" s="42">
        <v>519</v>
      </c>
      <c r="C11" s="19" t="s">
        <v>50</v>
      </c>
      <c r="D11" s="43">
        <v>500401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500401</v>
      </c>
      <c r="O11" s="44">
        <f t="shared" si="2"/>
        <v>240.8089509143407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1498231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1498231</v>
      </c>
      <c r="O12" s="41">
        <f t="shared" si="2"/>
        <v>720.99663137632342</v>
      </c>
      <c r="P12" s="10"/>
    </row>
    <row r="13" spans="1:133">
      <c r="A13" s="12"/>
      <c r="B13" s="42">
        <v>521</v>
      </c>
      <c r="C13" s="19" t="s">
        <v>26</v>
      </c>
      <c r="D13" s="43">
        <v>746613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746613</v>
      </c>
      <c r="O13" s="44">
        <f t="shared" si="2"/>
        <v>359.29403272377289</v>
      </c>
      <c r="P13" s="9"/>
    </row>
    <row r="14" spans="1:133">
      <c r="A14" s="12"/>
      <c r="B14" s="42">
        <v>522</v>
      </c>
      <c r="C14" s="19" t="s">
        <v>27</v>
      </c>
      <c r="D14" s="43">
        <v>373914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373914</v>
      </c>
      <c r="O14" s="44">
        <f t="shared" si="2"/>
        <v>179.93936477382098</v>
      </c>
      <c r="P14" s="9"/>
    </row>
    <row r="15" spans="1:133">
      <c r="A15" s="12"/>
      <c r="B15" s="42">
        <v>524</v>
      </c>
      <c r="C15" s="19" t="s">
        <v>28</v>
      </c>
      <c r="D15" s="43">
        <v>60178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60178</v>
      </c>
      <c r="O15" s="44">
        <f t="shared" si="2"/>
        <v>28.959576515880656</v>
      </c>
      <c r="P15" s="9"/>
    </row>
    <row r="16" spans="1:133">
      <c r="A16" s="12"/>
      <c r="B16" s="42">
        <v>525</v>
      </c>
      <c r="C16" s="19" t="s">
        <v>34</v>
      </c>
      <c r="D16" s="43">
        <v>317526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317526</v>
      </c>
      <c r="O16" s="44">
        <f t="shared" si="2"/>
        <v>152.8036573628489</v>
      </c>
      <c r="P16" s="9"/>
    </row>
    <row r="17" spans="1:119" ht="15.75">
      <c r="A17" s="26" t="s">
        <v>40</v>
      </c>
      <c r="B17" s="27"/>
      <c r="C17" s="28"/>
      <c r="D17" s="29">
        <f t="shared" ref="D17:M17" si="4">SUM(D18:D18)</f>
        <v>290464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290464</v>
      </c>
      <c r="O17" s="41">
        <f t="shared" si="2"/>
        <v>139.7805582290664</v>
      </c>
      <c r="P17" s="10"/>
    </row>
    <row r="18" spans="1:119">
      <c r="A18" s="12"/>
      <c r="B18" s="42">
        <v>538</v>
      </c>
      <c r="C18" s="19" t="s">
        <v>51</v>
      </c>
      <c r="D18" s="43">
        <v>290464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290464</v>
      </c>
      <c r="O18" s="44">
        <f t="shared" si="2"/>
        <v>139.7805582290664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218270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218270</v>
      </c>
      <c r="O19" s="41">
        <f t="shared" si="2"/>
        <v>105.03849855630413</v>
      </c>
      <c r="P19" s="10"/>
    </row>
    <row r="20" spans="1:119">
      <c r="A20" s="12"/>
      <c r="B20" s="42">
        <v>541</v>
      </c>
      <c r="C20" s="19" t="s">
        <v>52</v>
      </c>
      <c r="D20" s="43">
        <v>218270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218270</v>
      </c>
      <c r="O20" s="44">
        <f t="shared" si="2"/>
        <v>105.03849855630413</v>
      </c>
      <c r="P20" s="9"/>
    </row>
    <row r="21" spans="1:119" ht="15.75">
      <c r="A21" s="26" t="s">
        <v>64</v>
      </c>
      <c r="B21" s="27"/>
      <c r="C21" s="28"/>
      <c r="D21" s="29">
        <f t="shared" ref="D21:M21" si="6">SUM(D22:D22)</f>
        <v>16468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16468</v>
      </c>
      <c r="O21" s="41">
        <f t="shared" si="2"/>
        <v>7.9249278152069298</v>
      </c>
      <c r="P21" s="9"/>
    </row>
    <row r="22" spans="1:119" ht="15.75" thickBot="1">
      <c r="A22" s="12"/>
      <c r="B22" s="42">
        <v>572</v>
      </c>
      <c r="C22" s="19" t="s">
        <v>65</v>
      </c>
      <c r="D22" s="43">
        <v>16468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16468</v>
      </c>
      <c r="O22" s="44">
        <f t="shared" si="2"/>
        <v>7.9249278152069298</v>
      </c>
      <c r="P22" s="9"/>
    </row>
    <row r="23" spans="1:119" ht="16.5" thickBot="1">
      <c r="A23" s="13" t="s">
        <v>10</v>
      </c>
      <c r="B23" s="21"/>
      <c r="C23" s="20"/>
      <c r="D23" s="14">
        <f>SUM(D5,D12,D17,D19,D21)</f>
        <v>3029755</v>
      </c>
      <c r="E23" s="14">
        <f t="shared" ref="E23:M23" si="7">SUM(E5,E12,E17,E19,E21)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3029755</v>
      </c>
      <c r="O23" s="35">
        <f t="shared" si="2"/>
        <v>1458.0149181905679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66</v>
      </c>
      <c r="M25" s="157"/>
      <c r="N25" s="157"/>
      <c r="O25" s="39">
        <v>2078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36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914264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914264</v>
      </c>
      <c r="O5" s="30">
        <f t="shared" ref="O5:O21" si="2">(N5/O$23)</f>
        <v>447.29158512720159</v>
      </c>
      <c r="P5" s="6"/>
    </row>
    <row r="6" spans="1:133">
      <c r="A6" s="12"/>
      <c r="B6" s="42">
        <v>511</v>
      </c>
      <c r="C6" s="19" t="s">
        <v>19</v>
      </c>
      <c r="D6" s="43">
        <v>5440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5440</v>
      </c>
      <c r="O6" s="44">
        <f t="shared" si="2"/>
        <v>2.6614481409001955</v>
      </c>
      <c r="P6" s="9"/>
    </row>
    <row r="7" spans="1:133">
      <c r="A7" s="12"/>
      <c r="B7" s="42">
        <v>512</v>
      </c>
      <c r="C7" s="19" t="s">
        <v>20</v>
      </c>
      <c r="D7" s="43">
        <v>155391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155391</v>
      </c>
      <c r="O7" s="44">
        <f t="shared" si="2"/>
        <v>76.022994129158519</v>
      </c>
      <c r="P7" s="9"/>
    </row>
    <row r="8" spans="1:133">
      <c r="A8" s="12"/>
      <c r="B8" s="42">
        <v>513</v>
      </c>
      <c r="C8" s="19" t="s">
        <v>21</v>
      </c>
      <c r="D8" s="43">
        <v>134030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134030</v>
      </c>
      <c r="O8" s="44">
        <f t="shared" si="2"/>
        <v>65.572407045009783</v>
      </c>
      <c r="P8" s="9"/>
    </row>
    <row r="9" spans="1:133">
      <c r="A9" s="12"/>
      <c r="B9" s="42">
        <v>514</v>
      </c>
      <c r="C9" s="19" t="s">
        <v>22</v>
      </c>
      <c r="D9" s="43">
        <v>43168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43168</v>
      </c>
      <c r="O9" s="44">
        <f t="shared" si="2"/>
        <v>21.119373776908024</v>
      </c>
      <c r="P9" s="9"/>
    </row>
    <row r="10" spans="1:133">
      <c r="A10" s="12"/>
      <c r="B10" s="42">
        <v>518</v>
      </c>
      <c r="C10" s="19" t="s">
        <v>61</v>
      </c>
      <c r="D10" s="43">
        <v>132353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132353</v>
      </c>
      <c r="O10" s="44">
        <f t="shared" si="2"/>
        <v>64.751956947162427</v>
      </c>
      <c r="P10" s="9"/>
    </row>
    <row r="11" spans="1:133">
      <c r="A11" s="12"/>
      <c r="B11" s="42">
        <v>519</v>
      </c>
      <c r="C11" s="19" t="s">
        <v>50</v>
      </c>
      <c r="D11" s="43">
        <v>443882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443882</v>
      </c>
      <c r="O11" s="44">
        <f t="shared" si="2"/>
        <v>217.16340508806263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1519388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1519388</v>
      </c>
      <c r="O12" s="41">
        <f t="shared" si="2"/>
        <v>743.34050880626228</v>
      </c>
      <c r="P12" s="10"/>
    </row>
    <row r="13" spans="1:133">
      <c r="A13" s="12"/>
      <c r="B13" s="42">
        <v>521</v>
      </c>
      <c r="C13" s="19" t="s">
        <v>26</v>
      </c>
      <c r="D13" s="43">
        <v>781410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781410</v>
      </c>
      <c r="O13" s="44">
        <f t="shared" si="2"/>
        <v>382.29452054794518</v>
      </c>
      <c r="P13" s="9"/>
    </row>
    <row r="14" spans="1:133">
      <c r="A14" s="12"/>
      <c r="B14" s="42">
        <v>522</v>
      </c>
      <c r="C14" s="19" t="s">
        <v>27</v>
      </c>
      <c r="D14" s="43">
        <v>360700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360700</v>
      </c>
      <c r="O14" s="44">
        <f t="shared" si="2"/>
        <v>176.46771037181995</v>
      </c>
      <c r="P14" s="9"/>
    </row>
    <row r="15" spans="1:133">
      <c r="A15" s="12"/>
      <c r="B15" s="42">
        <v>524</v>
      </c>
      <c r="C15" s="19" t="s">
        <v>28</v>
      </c>
      <c r="D15" s="43">
        <v>113291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113291</v>
      </c>
      <c r="O15" s="44">
        <f t="shared" si="2"/>
        <v>55.426125244618397</v>
      </c>
      <c r="P15" s="9"/>
    </row>
    <row r="16" spans="1:133">
      <c r="A16" s="12"/>
      <c r="B16" s="42">
        <v>525</v>
      </c>
      <c r="C16" s="19" t="s">
        <v>34</v>
      </c>
      <c r="D16" s="43">
        <v>263987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263987</v>
      </c>
      <c r="O16" s="44">
        <f t="shared" si="2"/>
        <v>129.15215264187867</v>
      </c>
      <c r="P16" s="9"/>
    </row>
    <row r="17" spans="1:119" ht="15.75">
      <c r="A17" s="26" t="s">
        <v>40</v>
      </c>
      <c r="B17" s="27"/>
      <c r="C17" s="28"/>
      <c r="D17" s="29">
        <f t="shared" ref="D17:M17" si="4">SUM(D18:D18)</f>
        <v>403761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403761</v>
      </c>
      <c r="O17" s="41">
        <f t="shared" si="2"/>
        <v>197.53473581213308</v>
      </c>
      <c r="P17" s="10"/>
    </row>
    <row r="18" spans="1:119">
      <c r="A18" s="12"/>
      <c r="B18" s="42">
        <v>538</v>
      </c>
      <c r="C18" s="19" t="s">
        <v>51</v>
      </c>
      <c r="D18" s="43">
        <v>403761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403761</v>
      </c>
      <c r="O18" s="44">
        <f t="shared" si="2"/>
        <v>197.53473581213308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293417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293417</v>
      </c>
      <c r="O19" s="41">
        <f t="shared" si="2"/>
        <v>143.55039138943249</v>
      </c>
      <c r="P19" s="10"/>
    </row>
    <row r="20" spans="1:119" ht="15.75" thickBot="1">
      <c r="A20" s="12"/>
      <c r="B20" s="42">
        <v>541</v>
      </c>
      <c r="C20" s="19" t="s">
        <v>52</v>
      </c>
      <c r="D20" s="43">
        <v>293417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293417</v>
      </c>
      <c r="O20" s="44">
        <f t="shared" si="2"/>
        <v>143.55039138943249</v>
      </c>
      <c r="P20" s="9"/>
    </row>
    <row r="21" spans="1:119" ht="16.5" thickBot="1">
      <c r="A21" s="13" t="s">
        <v>10</v>
      </c>
      <c r="B21" s="21"/>
      <c r="C21" s="20"/>
      <c r="D21" s="14">
        <f>SUM(D5,D12,D17,D19)</f>
        <v>3130830</v>
      </c>
      <c r="E21" s="14">
        <f t="shared" ref="E21:M21" si="6">SUM(E5,E12,E17,E19)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3130830</v>
      </c>
      <c r="O21" s="35">
        <f t="shared" si="2"/>
        <v>1531.7172211350294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62</v>
      </c>
      <c r="M23" s="157"/>
      <c r="N23" s="157"/>
      <c r="O23" s="39">
        <v>2044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36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872619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872619</v>
      </c>
      <c r="O5" s="30">
        <f t="shared" ref="O5:O19" si="2">(N5/O$21)</f>
        <v>430.71026653504441</v>
      </c>
      <c r="P5" s="6"/>
    </row>
    <row r="6" spans="1:133">
      <c r="A6" s="12"/>
      <c r="B6" s="42">
        <v>511</v>
      </c>
      <c r="C6" s="19" t="s">
        <v>19</v>
      </c>
      <c r="D6" s="43">
        <v>6887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6887</v>
      </c>
      <c r="O6" s="44">
        <f t="shared" si="2"/>
        <v>3.3993089832181638</v>
      </c>
      <c r="P6" s="9"/>
    </row>
    <row r="7" spans="1:133">
      <c r="A7" s="12"/>
      <c r="B7" s="42">
        <v>512</v>
      </c>
      <c r="C7" s="19" t="s">
        <v>20</v>
      </c>
      <c r="D7" s="43">
        <v>166155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166155</v>
      </c>
      <c r="O7" s="44">
        <f t="shared" si="2"/>
        <v>82.011352418558729</v>
      </c>
      <c r="P7" s="9"/>
    </row>
    <row r="8" spans="1:133">
      <c r="A8" s="12"/>
      <c r="B8" s="42">
        <v>513</v>
      </c>
      <c r="C8" s="19" t="s">
        <v>21</v>
      </c>
      <c r="D8" s="43">
        <v>165780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165780</v>
      </c>
      <c r="O8" s="44">
        <f t="shared" si="2"/>
        <v>81.82625863770977</v>
      </c>
      <c r="P8" s="9"/>
    </row>
    <row r="9" spans="1:133">
      <c r="A9" s="12"/>
      <c r="B9" s="42">
        <v>514</v>
      </c>
      <c r="C9" s="19" t="s">
        <v>22</v>
      </c>
      <c r="D9" s="43">
        <v>43404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43404</v>
      </c>
      <c r="O9" s="44">
        <f t="shared" si="2"/>
        <v>21.423494570582427</v>
      </c>
      <c r="P9" s="9"/>
    </row>
    <row r="10" spans="1:133">
      <c r="A10" s="12"/>
      <c r="B10" s="42">
        <v>519</v>
      </c>
      <c r="C10" s="19" t="s">
        <v>50</v>
      </c>
      <c r="D10" s="43">
        <v>490393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490393</v>
      </c>
      <c r="O10" s="44">
        <f t="shared" si="2"/>
        <v>242.04985192497531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1321560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1321560</v>
      </c>
      <c r="O11" s="41">
        <f t="shared" si="2"/>
        <v>652.30009871668312</v>
      </c>
      <c r="P11" s="10"/>
    </row>
    <row r="12" spans="1:133">
      <c r="A12" s="12"/>
      <c r="B12" s="42">
        <v>521</v>
      </c>
      <c r="C12" s="19" t="s">
        <v>26</v>
      </c>
      <c r="D12" s="43">
        <v>845101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845101</v>
      </c>
      <c r="O12" s="44">
        <f t="shared" si="2"/>
        <v>417.12783810463969</v>
      </c>
      <c r="P12" s="9"/>
    </row>
    <row r="13" spans="1:133">
      <c r="A13" s="12"/>
      <c r="B13" s="42">
        <v>522</v>
      </c>
      <c r="C13" s="19" t="s">
        <v>27</v>
      </c>
      <c r="D13" s="43">
        <v>355720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355720</v>
      </c>
      <c r="O13" s="44">
        <f t="shared" si="2"/>
        <v>175.57749259624876</v>
      </c>
      <c r="P13" s="9"/>
    </row>
    <row r="14" spans="1:133">
      <c r="A14" s="12"/>
      <c r="B14" s="42">
        <v>524</v>
      </c>
      <c r="C14" s="19" t="s">
        <v>28</v>
      </c>
      <c r="D14" s="43">
        <v>120739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120739</v>
      </c>
      <c r="O14" s="44">
        <f t="shared" si="2"/>
        <v>59.594768015794671</v>
      </c>
      <c r="P14" s="9"/>
    </row>
    <row r="15" spans="1:133" ht="15.75">
      <c r="A15" s="26" t="s">
        <v>40</v>
      </c>
      <c r="B15" s="27"/>
      <c r="C15" s="28"/>
      <c r="D15" s="29">
        <f t="shared" ref="D15:M15" si="4">SUM(D16:D16)</f>
        <v>196472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196472</v>
      </c>
      <c r="O15" s="41">
        <f t="shared" si="2"/>
        <v>96.975320829220138</v>
      </c>
      <c r="P15" s="10"/>
    </row>
    <row r="16" spans="1:133">
      <c r="A16" s="12"/>
      <c r="B16" s="42">
        <v>538</v>
      </c>
      <c r="C16" s="19" t="s">
        <v>51</v>
      </c>
      <c r="D16" s="43">
        <v>196472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196472</v>
      </c>
      <c r="O16" s="44">
        <f t="shared" si="2"/>
        <v>96.975320829220138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183423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183423</v>
      </c>
      <c r="O17" s="41">
        <f t="shared" si="2"/>
        <v>90.534550839091807</v>
      </c>
      <c r="P17" s="10"/>
    </row>
    <row r="18" spans="1:119" ht="15.75" thickBot="1">
      <c r="A18" s="12"/>
      <c r="B18" s="42">
        <v>541</v>
      </c>
      <c r="C18" s="19" t="s">
        <v>52</v>
      </c>
      <c r="D18" s="43">
        <v>183423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183423</v>
      </c>
      <c r="O18" s="44">
        <f t="shared" si="2"/>
        <v>90.534550839091807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2574074</v>
      </c>
      <c r="E19" s="14">
        <f t="shared" ref="E19:M19" si="6">SUM(E5,E11,E15,E17)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2574074</v>
      </c>
      <c r="O19" s="35">
        <f t="shared" si="2"/>
        <v>1270.5202369200395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59</v>
      </c>
      <c r="M21" s="157"/>
      <c r="N21" s="157"/>
      <c r="O21" s="39">
        <v>2026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910826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910826</v>
      </c>
      <c r="O5" s="30">
        <f t="shared" ref="O5:O20" si="2">(N5/O$22)</f>
        <v>455.41300000000001</v>
      </c>
      <c r="P5" s="6"/>
    </row>
    <row r="6" spans="1:133">
      <c r="A6" s="12"/>
      <c r="B6" s="42">
        <v>511</v>
      </c>
      <c r="C6" s="19" t="s">
        <v>19</v>
      </c>
      <c r="D6" s="43">
        <v>10644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10644</v>
      </c>
      <c r="O6" s="44">
        <f t="shared" si="2"/>
        <v>5.3220000000000001</v>
      </c>
      <c r="P6" s="9"/>
    </row>
    <row r="7" spans="1:133">
      <c r="A7" s="12"/>
      <c r="B7" s="42">
        <v>512</v>
      </c>
      <c r="C7" s="19" t="s">
        <v>20</v>
      </c>
      <c r="D7" s="43">
        <v>166076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166076</v>
      </c>
      <c r="O7" s="44">
        <f t="shared" si="2"/>
        <v>83.037999999999997</v>
      </c>
      <c r="P7" s="9"/>
    </row>
    <row r="8" spans="1:133">
      <c r="A8" s="12"/>
      <c r="B8" s="42">
        <v>513</v>
      </c>
      <c r="C8" s="19" t="s">
        <v>21</v>
      </c>
      <c r="D8" s="43">
        <v>144811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144811</v>
      </c>
      <c r="O8" s="44">
        <f t="shared" si="2"/>
        <v>72.405500000000004</v>
      </c>
      <c r="P8" s="9"/>
    </row>
    <row r="9" spans="1:133">
      <c r="A9" s="12"/>
      <c r="B9" s="42">
        <v>514</v>
      </c>
      <c r="C9" s="19" t="s">
        <v>22</v>
      </c>
      <c r="D9" s="43">
        <v>53309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53309</v>
      </c>
      <c r="O9" s="44">
        <f t="shared" si="2"/>
        <v>26.654499999999999</v>
      </c>
      <c r="P9" s="9"/>
    </row>
    <row r="10" spans="1:133">
      <c r="A10" s="12"/>
      <c r="B10" s="42">
        <v>515</v>
      </c>
      <c r="C10" s="19" t="s">
        <v>23</v>
      </c>
      <c r="D10" s="43">
        <v>4149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4149</v>
      </c>
      <c r="O10" s="44">
        <f t="shared" si="2"/>
        <v>2.0745</v>
      </c>
      <c r="P10" s="9"/>
    </row>
    <row r="11" spans="1:133">
      <c r="A11" s="12"/>
      <c r="B11" s="42">
        <v>519</v>
      </c>
      <c r="C11" s="19" t="s">
        <v>50</v>
      </c>
      <c r="D11" s="43">
        <v>531837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531837</v>
      </c>
      <c r="O11" s="44">
        <f t="shared" si="2"/>
        <v>265.91849999999999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1239704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1239704</v>
      </c>
      <c r="O12" s="41">
        <f t="shared" si="2"/>
        <v>619.85199999999998</v>
      </c>
      <c r="P12" s="10"/>
    </row>
    <row r="13" spans="1:133">
      <c r="A13" s="12"/>
      <c r="B13" s="42">
        <v>521</v>
      </c>
      <c r="C13" s="19" t="s">
        <v>26</v>
      </c>
      <c r="D13" s="43">
        <v>759164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759164</v>
      </c>
      <c r="O13" s="44">
        <f t="shared" si="2"/>
        <v>379.58199999999999</v>
      </c>
      <c r="P13" s="9"/>
    </row>
    <row r="14" spans="1:133">
      <c r="A14" s="12"/>
      <c r="B14" s="42">
        <v>522</v>
      </c>
      <c r="C14" s="19" t="s">
        <v>27</v>
      </c>
      <c r="D14" s="43">
        <v>355720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355720</v>
      </c>
      <c r="O14" s="44">
        <f t="shared" si="2"/>
        <v>177.86</v>
      </c>
      <c r="P14" s="9"/>
    </row>
    <row r="15" spans="1:133">
      <c r="A15" s="12"/>
      <c r="B15" s="42">
        <v>524</v>
      </c>
      <c r="C15" s="19" t="s">
        <v>28</v>
      </c>
      <c r="D15" s="43">
        <v>124820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124820</v>
      </c>
      <c r="O15" s="44">
        <f t="shared" si="2"/>
        <v>62.41</v>
      </c>
      <c r="P15" s="9"/>
    </row>
    <row r="16" spans="1:133" ht="15.75">
      <c r="A16" s="26" t="s">
        <v>40</v>
      </c>
      <c r="B16" s="27"/>
      <c r="C16" s="28"/>
      <c r="D16" s="29">
        <f t="shared" ref="D16:M16" si="4">SUM(D17:D17)</f>
        <v>1293933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1293933</v>
      </c>
      <c r="O16" s="41">
        <f t="shared" si="2"/>
        <v>646.9665</v>
      </c>
      <c r="P16" s="10"/>
    </row>
    <row r="17" spans="1:119">
      <c r="A17" s="12"/>
      <c r="B17" s="42">
        <v>538</v>
      </c>
      <c r="C17" s="19" t="s">
        <v>51</v>
      </c>
      <c r="D17" s="43">
        <v>1293933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1293933</v>
      </c>
      <c r="O17" s="44">
        <f t="shared" si="2"/>
        <v>646.9665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399615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399615</v>
      </c>
      <c r="O18" s="41">
        <f t="shared" si="2"/>
        <v>199.8075</v>
      </c>
      <c r="P18" s="10"/>
    </row>
    <row r="19" spans="1:119" ht="15.75" thickBot="1">
      <c r="A19" s="12"/>
      <c r="B19" s="42">
        <v>541</v>
      </c>
      <c r="C19" s="19" t="s">
        <v>52</v>
      </c>
      <c r="D19" s="43">
        <v>399615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399615</v>
      </c>
      <c r="O19" s="44">
        <f t="shared" si="2"/>
        <v>199.8075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3844078</v>
      </c>
      <c r="E20" s="14">
        <f t="shared" ref="E20:M20" si="6">SUM(E5,E12,E16,E18)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3844078</v>
      </c>
      <c r="O20" s="35">
        <f t="shared" si="2"/>
        <v>1922.039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55</v>
      </c>
      <c r="M22" s="157"/>
      <c r="N22" s="157"/>
      <c r="O22" s="39">
        <v>2000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2024-12-10T17:45:59Z</cp:lastPrinted>
  <dcterms:created xsi:type="dcterms:W3CDTF">2000-08-31T21:26:31Z</dcterms:created>
  <dcterms:modified xsi:type="dcterms:W3CDTF">2024-12-10T17:46:03Z</dcterms:modified>
</cp:coreProperties>
</file>