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1" documentId="11_94B29848D884161861C3D25057EA0394DACC76C7" xr6:coauthVersionLast="47" xr6:coauthVersionMax="47" xr10:uidLastSave="{485558C1-ACB1-4EC4-BFE7-341F25777CE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'2008'!$A$1:$O$57</definedName>
    <definedName name="_xlnm.Print_Area" localSheetId="14">'2009'!$A$1:$O$57</definedName>
    <definedName name="_xlnm.Print_Area" localSheetId="13">'2010'!$A$1:$O$54</definedName>
    <definedName name="_xlnm.Print_Area" localSheetId="12">'2011'!$A$1:$O$56</definedName>
    <definedName name="_xlnm.Print_Area" localSheetId="11">'2012'!$A$1:$O$56</definedName>
    <definedName name="_xlnm.Print_Area" localSheetId="10">'2013'!$A$1:$O$58</definedName>
    <definedName name="_xlnm.Print_Area" localSheetId="9">'2014'!$A$1:$O$57</definedName>
    <definedName name="_xlnm.Print_Area" localSheetId="8">'2015'!$A$1:$O$54</definedName>
    <definedName name="_xlnm.Print_Area" localSheetId="7">'2016'!$A$1:$O$55</definedName>
    <definedName name="_xlnm.Print_Area" localSheetId="6">'2017'!$A$1:$O$56</definedName>
    <definedName name="_xlnm.Print_Area" localSheetId="5">'2018'!$A$1:$O$56</definedName>
    <definedName name="_xlnm.Print_Area" localSheetId="4">'2019'!$A$1:$O$57</definedName>
    <definedName name="_xlnm.Print_Area" localSheetId="3">'2020'!$A$1:$O$56</definedName>
    <definedName name="_xlnm.Print_Area" localSheetId="2">'2021'!$A$1:$P$58</definedName>
    <definedName name="_xlnm.Print_Area" localSheetId="1">'2022'!$A$1:$P$56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48" l="1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8" i="48" l="1"/>
  <c r="P38" i="48" s="1"/>
  <c r="F53" i="48"/>
  <c r="J53" i="48"/>
  <c r="O51" i="48"/>
  <c r="P51" i="48" s="1"/>
  <c r="O32" i="48"/>
  <c r="P32" i="48" s="1"/>
  <c r="H53" i="48"/>
  <c r="G53" i="48"/>
  <c r="I53" i="48"/>
  <c r="O42" i="48"/>
  <c r="P42" i="48" s="1"/>
  <c r="O21" i="48"/>
  <c r="P21" i="48" s="1"/>
  <c r="O13" i="48"/>
  <c r="P13" i="48" s="1"/>
  <c r="E53" i="48"/>
  <c r="D53" i="48"/>
  <c r="O5" i="48"/>
  <c r="P5" i="48" s="1"/>
  <c r="L53" i="48"/>
  <c r="M53" i="48"/>
  <c r="N53" i="48"/>
  <c r="K53" i="48"/>
  <c r="O50" i="47"/>
  <c r="P50" i="47" s="1"/>
  <c r="O41" i="47"/>
  <c r="P41" i="47" s="1"/>
  <c r="O37" i="47"/>
  <c r="P37" i="47" s="1"/>
  <c r="O31" i="47"/>
  <c r="P31" i="47" s="1"/>
  <c r="F52" i="47"/>
  <c r="G52" i="47"/>
  <c r="O20" i="47"/>
  <c r="P20" i="47" s="1"/>
  <c r="L52" i="47"/>
  <c r="J52" i="47"/>
  <c r="O13" i="47"/>
  <c r="P13" i="47" s="1"/>
  <c r="D52" i="47"/>
  <c r="K52" i="47"/>
  <c r="M52" i="47"/>
  <c r="N52" i="47"/>
  <c r="H52" i="47"/>
  <c r="I52" i="47"/>
  <c r="E52" i="47"/>
  <c r="O5" i="47"/>
  <c r="P5" i="47" s="1"/>
  <c r="O53" i="46"/>
  <c r="P53" i="46"/>
  <c r="N52" i="46"/>
  <c r="M52" i="46"/>
  <c r="L52" i="46"/>
  <c r="K52" i="46"/>
  <c r="J52" i="46"/>
  <c r="I52" i="46"/>
  <c r="I54" i="46" s="1"/>
  <c r="H52" i="46"/>
  <c r="G52" i="46"/>
  <c r="F52" i="46"/>
  <c r="E52" i="46"/>
  <c r="D52" i="46"/>
  <c r="O51" i="46"/>
  <c r="P51" i="46" s="1"/>
  <c r="O50" i="46"/>
  <c r="P50" i="46" s="1"/>
  <c r="O49" i="46"/>
  <c r="P49" i="46"/>
  <c r="O48" i="46"/>
  <c r="P48" i="46"/>
  <c r="O47" i="46"/>
  <c r="P47" i="46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O43" i="46" s="1"/>
  <c r="P43" i="46" s="1"/>
  <c r="E43" i="46"/>
  <c r="D43" i="46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O40" i="46" s="1"/>
  <c r="P40" i="46" s="1"/>
  <c r="E40" i="46"/>
  <c r="D40" i="46"/>
  <c r="O39" i="46"/>
  <c r="P39" i="46" s="1"/>
  <c r="O38" i="46"/>
  <c r="P38" i="46"/>
  <c r="O37" i="46"/>
  <c r="P37" i="46" s="1"/>
  <c r="O36" i="46"/>
  <c r="P36" i="46" s="1"/>
  <c r="O35" i="46"/>
  <c r="P35" i="46"/>
  <c r="N34" i="46"/>
  <c r="N54" i="46" s="1"/>
  <c r="M34" i="46"/>
  <c r="L34" i="46"/>
  <c r="O34" i="46" s="1"/>
  <c r="P34" i="46" s="1"/>
  <c r="K34" i="46"/>
  <c r="J34" i="46"/>
  <c r="I34" i="46"/>
  <c r="H34" i="46"/>
  <c r="G34" i="46"/>
  <c r="F34" i="46"/>
  <c r="E34" i="46"/>
  <c r="E54" i="46" s="1"/>
  <c r="D34" i="46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20" i="46" s="1"/>
  <c r="P20" i="46" s="1"/>
  <c r="O19" i="46"/>
  <c r="P19" i="46" s="1"/>
  <c r="O18" i="46"/>
  <c r="P18" i="46"/>
  <c r="O17" i="46"/>
  <c r="P17" i="46" s="1"/>
  <c r="O16" i="46"/>
  <c r="P16" i="46" s="1"/>
  <c r="O15" i="46"/>
  <c r="P15" i="46" s="1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3" i="46" s="1"/>
  <c r="P13" i="46" s="1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M54" i="46" s="1"/>
  <c r="L5" i="46"/>
  <c r="K5" i="46"/>
  <c r="J5" i="46"/>
  <c r="I5" i="46"/>
  <c r="H5" i="46"/>
  <c r="G5" i="46"/>
  <c r="F5" i="46"/>
  <c r="E5" i="46"/>
  <c r="D5" i="46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50" i="45" s="1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/>
  <c r="N43" i="45"/>
  <c r="O43" i="45" s="1"/>
  <c r="N42" i="45"/>
  <c r="O42" i="45"/>
  <c r="M41" i="45"/>
  <c r="N41" i="45" s="1"/>
  <c r="O41" i="45" s="1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/>
  <c r="M38" i="45"/>
  <c r="L38" i="45"/>
  <c r="K38" i="45"/>
  <c r="J38" i="45"/>
  <c r="I38" i="45"/>
  <c r="H38" i="45"/>
  <c r="G38" i="45"/>
  <c r="N38" i="45" s="1"/>
  <c r="O38" i="45" s="1"/>
  <c r="F38" i="45"/>
  <c r="E38" i="45"/>
  <c r="D38" i="45"/>
  <c r="N37" i="45"/>
  <c r="O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H52" i="45" s="1"/>
  <c r="G32" i="45"/>
  <c r="G52" i="45" s="1"/>
  <c r="F32" i="45"/>
  <c r="E32" i="45"/>
  <c r="E52" i="45" s="1"/>
  <c r="D32" i="45"/>
  <c r="D52" i="45" s="1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M20" i="45"/>
  <c r="L20" i="45"/>
  <c r="L52" i="45" s="1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M52" i="45" s="1"/>
  <c r="L5" i="45"/>
  <c r="K5" i="45"/>
  <c r="K52" i="45" s="1"/>
  <c r="J5" i="45"/>
  <c r="I5" i="45"/>
  <c r="N5" i="45" s="1"/>
  <c r="O5" i="45" s="1"/>
  <c r="H5" i="45"/>
  <c r="G5" i="45"/>
  <c r="F5" i="45"/>
  <c r="E5" i="45"/>
  <c r="D5" i="45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/>
  <c r="N47" i="44"/>
  <c r="O47" i="44" s="1"/>
  <c r="N46" i="44"/>
  <c r="O46" i="44"/>
  <c r="N45" i="44"/>
  <c r="O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2" i="44" s="1"/>
  <c r="O42" i="44" s="1"/>
  <c r="N41" i="44"/>
  <c r="O41" i="44" s="1"/>
  <c r="N40" i="44"/>
  <c r="O40" i="44"/>
  <c r="M39" i="44"/>
  <c r="L39" i="44"/>
  <c r="K39" i="44"/>
  <c r="J39" i="44"/>
  <c r="I39" i="44"/>
  <c r="H39" i="44"/>
  <c r="G39" i="44"/>
  <c r="N39" i="44" s="1"/>
  <c r="O39" i="44" s="1"/>
  <c r="F39" i="44"/>
  <c r="E39" i="44"/>
  <c r="D39" i="44"/>
  <c r="N38" i="44"/>
  <c r="O38" i="44"/>
  <c r="N37" i="44"/>
  <c r="O37" i="44" s="1"/>
  <c r="N36" i="44"/>
  <c r="O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N33" i="44" s="1"/>
  <c r="O33" i="44" s="1"/>
  <c r="D33" i="44"/>
  <c r="N32" i="44"/>
  <c r="O32" i="44" s="1"/>
  <c r="N31" i="44"/>
  <c r="O31" i="44" s="1"/>
  <c r="N30" i="44"/>
  <c r="O30" i="44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K53" i="44" s="1"/>
  <c r="J21" i="44"/>
  <c r="I21" i="44"/>
  <c r="H21" i="44"/>
  <c r="G21" i="44"/>
  <c r="F21" i="44"/>
  <c r="E21" i="44"/>
  <c r="D21" i="44"/>
  <c r="N20" i="44"/>
  <c r="O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M53" i="44" s="1"/>
  <c r="L5" i="44"/>
  <c r="K5" i="44"/>
  <c r="J5" i="44"/>
  <c r="I5" i="44"/>
  <c r="H5" i="44"/>
  <c r="G5" i="44"/>
  <c r="G53" i="44" s="1"/>
  <c r="F5" i="44"/>
  <c r="E5" i="44"/>
  <c r="D5" i="44"/>
  <c r="D53" i="44" s="1"/>
  <c r="N51" i="43"/>
  <c r="O51" i="43"/>
  <c r="M50" i="43"/>
  <c r="L50" i="43"/>
  <c r="N50" i="43" s="1"/>
  <c r="O50" i="43" s="1"/>
  <c r="K50" i="43"/>
  <c r="J50" i="43"/>
  <c r="I50" i="43"/>
  <c r="H50" i="43"/>
  <c r="G50" i="43"/>
  <c r="F50" i="43"/>
  <c r="E50" i="43"/>
  <c r="D50" i="43"/>
  <c r="N49" i="43"/>
  <c r="O49" i="43"/>
  <c r="N48" i="43"/>
  <c r="O48" i="43"/>
  <c r="N47" i="43"/>
  <c r="O47" i="43" s="1"/>
  <c r="N46" i="43"/>
  <c r="O46" i="43" s="1"/>
  <c r="N45" i="43"/>
  <c r="O45" i="43"/>
  <c r="N44" i="43"/>
  <c r="O44" i="43" s="1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I52" i="43" s="1"/>
  <c r="H32" i="43"/>
  <c r="G32" i="43"/>
  <c r="F32" i="43"/>
  <c r="E32" i="43"/>
  <c r="D32" i="43"/>
  <c r="N31" i="43"/>
  <c r="O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52" i="43" s="1"/>
  <c r="L5" i="43"/>
  <c r="K5" i="43"/>
  <c r="K52" i="43" s="1"/>
  <c r="J5" i="43"/>
  <c r="J52" i="43" s="1"/>
  <c r="I5" i="43"/>
  <c r="H5" i="43"/>
  <c r="G5" i="43"/>
  <c r="F5" i="43"/>
  <c r="E5" i="43"/>
  <c r="E52" i="43" s="1"/>
  <c r="D5" i="43"/>
  <c r="D52" i="43" s="1"/>
  <c r="N51" i="42"/>
  <c r="O51" i="42" s="1"/>
  <c r="M50" i="42"/>
  <c r="L50" i="42"/>
  <c r="L52" i="42" s="1"/>
  <c r="K50" i="42"/>
  <c r="J50" i="42"/>
  <c r="I50" i="42"/>
  <c r="H50" i="42"/>
  <c r="G50" i="42"/>
  <c r="F50" i="42"/>
  <c r="E50" i="42"/>
  <c r="D50" i="42"/>
  <c r="N50" i="42" s="1"/>
  <c r="O50" i="42" s="1"/>
  <c r="N49" i="42"/>
  <c r="O49" i="42" s="1"/>
  <c r="N48" i="42"/>
  <c r="O48" i="42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E52" i="42" s="1"/>
  <c r="D41" i="42"/>
  <c r="N41" i="42" s="1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N34" i="42"/>
  <c r="O34" i="42" s="1"/>
  <c r="N33" i="42"/>
  <c r="O33" i="42" s="1"/>
  <c r="M32" i="42"/>
  <c r="M52" i="42" s="1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K52" i="42" s="1"/>
  <c r="J21" i="42"/>
  <c r="I21" i="42"/>
  <c r="H21" i="42"/>
  <c r="G21" i="42"/>
  <c r="F21" i="42"/>
  <c r="E21" i="42"/>
  <c r="N21" i="42" s="1"/>
  <c r="O21" i="42" s="1"/>
  <c r="D21" i="42"/>
  <c r="N20" i="42"/>
  <c r="O20" i="42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/>
  <c r="M13" i="42"/>
  <c r="L13" i="42"/>
  <c r="K13" i="42"/>
  <c r="J13" i="42"/>
  <c r="J52" i="42" s="1"/>
  <c r="I13" i="42"/>
  <c r="H13" i="42"/>
  <c r="G13" i="42"/>
  <c r="F13" i="42"/>
  <c r="F52" i="42" s="1"/>
  <c r="E13" i="42"/>
  <c r="D13" i="42"/>
  <c r="N12" i="42"/>
  <c r="O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D52" i="42" s="1"/>
  <c r="N50" i="41"/>
  <c r="O50" i="41"/>
  <c r="M49" i="41"/>
  <c r="L49" i="41"/>
  <c r="K49" i="41"/>
  <c r="J49" i="41"/>
  <c r="I49" i="41"/>
  <c r="H49" i="41"/>
  <c r="G49" i="41"/>
  <c r="F49" i="41"/>
  <c r="E49" i="41"/>
  <c r="N49" i="41" s="1"/>
  <c r="O49" i="41" s="1"/>
  <c r="D49" i="41"/>
  <c r="N48" i="41"/>
  <c r="O48" i="41" s="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/>
  <c r="M38" i="41"/>
  <c r="L38" i="41"/>
  <c r="K38" i="41"/>
  <c r="J38" i="41"/>
  <c r="I38" i="41"/>
  <c r="H38" i="41"/>
  <c r="H51" i="41" s="1"/>
  <c r="G38" i="41"/>
  <c r="N38" i="41" s="1"/>
  <c r="O38" i="41" s="1"/>
  <c r="F38" i="41"/>
  <c r="E38" i="41"/>
  <c r="D38" i="41"/>
  <c r="N37" i="41"/>
  <c r="O37" i="41"/>
  <c r="N36" i="41"/>
  <c r="O36" i="41" s="1"/>
  <c r="N35" i="41"/>
  <c r="O35" i="41" s="1"/>
  <c r="N34" i="41"/>
  <c r="O34" i="41"/>
  <c r="N33" i="41"/>
  <c r="O33" i="41" s="1"/>
  <c r="M32" i="41"/>
  <c r="L32" i="41"/>
  <c r="K32" i="41"/>
  <c r="J32" i="41"/>
  <c r="I32" i="41"/>
  <c r="H32" i="41"/>
  <c r="G32" i="41"/>
  <c r="G51" i="41" s="1"/>
  <c r="F32" i="41"/>
  <c r="F51" i="41" s="1"/>
  <c r="E32" i="41"/>
  <c r="E51" i="41" s="1"/>
  <c r="D32" i="41"/>
  <c r="N32" i="41" s="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/>
  <c r="N23" i="41"/>
  <c r="O23" i="41" s="1"/>
  <c r="N22" i="41"/>
  <c r="O22" i="41" s="1"/>
  <c r="M21" i="41"/>
  <c r="L21" i="41"/>
  <c r="K21" i="41"/>
  <c r="J21" i="41"/>
  <c r="I21" i="41"/>
  <c r="N21" i="41" s="1"/>
  <c r="O21" i="41" s="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/>
  <c r="N7" i="41"/>
  <c r="O7" i="41" s="1"/>
  <c r="N6" i="41"/>
  <c r="O6" i="41" s="1"/>
  <c r="M5" i="41"/>
  <c r="M51" i="41" s="1"/>
  <c r="L5" i="41"/>
  <c r="K5" i="41"/>
  <c r="K51" i="41" s="1"/>
  <c r="J5" i="41"/>
  <c r="J51" i="41" s="1"/>
  <c r="I5" i="41"/>
  <c r="I51" i="41" s="1"/>
  <c r="H5" i="41"/>
  <c r="G5" i="41"/>
  <c r="F5" i="41"/>
  <c r="E5" i="41"/>
  <c r="D5" i="4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 s="1"/>
  <c r="N43" i="40"/>
  <c r="O43" i="40"/>
  <c r="N42" i="40"/>
  <c r="O42" i="40"/>
  <c r="M41" i="40"/>
  <c r="L41" i="40"/>
  <c r="N41" i="40" s="1"/>
  <c r="O41" i="40" s="1"/>
  <c r="K41" i="40"/>
  <c r="J41" i="40"/>
  <c r="I41" i="40"/>
  <c r="H41" i="40"/>
  <c r="G41" i="40"/>
  <c r="F41" i="40"/>
  <c r="E41" i="40"/>
  <c r="D41" i="40"/>
  <c r="N40" i="40"/>
  <c r="O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/>
  <c r="N34" i="40"/>
  <c r="O34" i="40" s="1"/>
  <c r="N33" i="40"/>
  <c r="O33" i="40"/>
  <c r="M32" i="40"/>
  <c r="M50" i="40" s="1"/>
  <c r="L32" i="40"/>
  <c r="K32" i="40"/>
  <c r="K50" i="40" s="1"/>
  <c r="J32" i="40"/>
  <c r="J50" i="40" s="1"/>
  <c r="I32" i="40"/>
  <c r="I50" i="40" s="1"/>
  <c r="H32" i="40"/>
  <c r="G32" i="40"/>
  <c r="F32" i="40"/>
  <c r="E32" i="40"/>
  <c r="D32" i="40"/>
  <c r="N31" i="40"/>
  <c r="O31" i="40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50" i="40" s="1"/>
  <c r="F5" i="40"/>
  <c r="E5" i="40"/>
  <c r="N5" i="40" s="1"/>
  <c r="O5" i="40" s="1"/>
  <c r="D5" i="40"/>
  <c r="N52" i="39"/>
  <c r="O52" i="39" s="1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/>
  <c r="N46" i="39"/>
  <c r="O46" i="39"/>
  <c r="N45" i="39"/>
  <c r="O45" i="39" s="1"/>
  <c r="N44" i="39"/>
  <c r="O44" i="39" s="1"/>
  <c r="N43" i="39"/>
  <c r="O43" i="39"/>
  <c r="N42" i="39"/>
  <c r="O42" i="39" s="1"/>
  <c r="M41" i="39"/>
  <c r="L41" i="39"/>
  <c r="K41" i="39"/>
  <c r="J41" i="39"/>
  <c r="I41" i="39"/>
  <c r="I53" i="39" s="1"/>
  <c r="H41" i="39"/>
  <c r="G41" i="39"/>
  <c r="F41" i="39"/>
  <c r="E41" i="39"/>
  <c r="D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F53" i="39" s="1"/>
  <c r="E5" i="39"/>
  <c r="D5" i="39"/>
  <c r="D53" i="39" s="1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 s="1"/>
  <c r="N48" i="38"/>
  <c r="O48" i="38"/>
  <c r="N47" i="38"/>
  <c r="O47" i="38" s="1"/>
  <c r="N46" i="38"/>
  <c r="O46" i="38"/>
  <c r="N45" i="38"/>
  <c r="O45" i="38" s="1"/>
  <c r="N44" i="38"/>
  <c r="O44" i="38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D53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K19" i="38"/>
  <c r="K53" i="38" s="1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M53" i="38" s="1"/>
  <c r="L5" i="38"/>
  <c r="K5" i="38"/>
  <c r="J5" i="38"/>
  <c r="I5" i="38"/>
  <c r="H5" i="38"/>
  <c r="G5" i="38"/>
  <c r="G53" i="38"/>
  <c r="F5" i="38"/>
  <c r="E5" i="38"/>
  <c r="D5" i="38"/>
  <c r="N5" i="38" s="1"/>
  <c r="O5" i="38" s="1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N30" i="37"/>
  <c r="O30" i="37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I54" i="37" s="1"/>
  <c r="H5" i="37"/>
  <c r="G5" i="37"/>
  <c r="F5" i="37"/>
  <c r="N5" i="37" s="1"/>
  <c r="O5" i="37" s="1"/>
  <c r="E5" i="37"/>
  <c r="D5" i="37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 s="1"/>
  <c r="N48" i="36"/>
  <c r="O48" i="36"/>
  <c r="N47" i="36"/>
  <c r="O47" i="36"/>
  <c r="N46" i="36"/>
  <c r="O46" i="36" s="1"/>
  <c r="N45" i="36"/>
  <c r="O45" i="36" s="1"/>
  <c r="N44" i="36"/>
  <c r="O44" i="36" s="1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N34" i="36"/>
  <c r="O34" i="36" s="1"/>
  <c r="N33" i="36"/>
  <c r="O33" i="36"/>
  <c r="M32" i="36"/>
  <c r="L32" i="36"/>
  <c r="K32" i="36"/>
  <c r="J32" i="36"/>
  <c r="I32" i="36"/>
  <c r="I52" i="36" s="1"/>
  <c r="H32" i="36"/>
  <c r="G32" i="36"/>
  <c r="F32" i="36"/>
  <c r="E32" i="36"/>
  <c r="D32" i="36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K52" i="36" s="1"/>
  <c r="J13" i="36"/>
  <c r="I13" i="36"/>
  <c r="H13" i="36"/>
  <c r="G13" i="36"/>
  <c r="F13" i="36"/>
  <c r="E13" i="36"/>
  <c r="E52" i="36" s="1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L5" i="36"/>
  <c r="L52" i="36" s="1"/>
  <c r="K5" i="36"/>
  <c r="J5" i="36"/>
  <c r="I5" i="36"/>
  <c r="H5" i="36"/>
  <c r="G5" i="36"/>
  <c r="G52" i="36" s="1"/>
  <c r="F5" i="36"/>
  <c r="E5" i="36"/>
  <c r="D5" i="36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/>
  <c r="N46" i="35"/>
  <c r="O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/>
  <c r="N29" i="35"/>
  <c r="O29" i="35"/>
  <c r="N28" i="35"/>
  <c r="O28" i="35"/>
  <c r="N27" i="35"/>
  <c r="O27" i="35" s="1"/>
  <c r="N26" i="35"/>
  <c r="O26" i="35" s="1"/>
  <c r="N25" i="35"/>
  <c r="O25" i="35" s="1"/>
  <c r="N24" i="35"/>
  <c r="O24" i="35"/>
  <c r="N23" i="35"/>
  <c r="O23" i="35"/>
  <c r="N22" i="35"/>
  <c r="O22" i="35"/>
  <c r="M21" i="35"/>
  <c r="L21" i="35"/>
  <c r="K21" i="35"/>
  <c r="J21" i="35"/>
  <c r="J52" i="35" s="1"/>
  <c r="I21" i="35"/>
  <c r="H21" i="35"/>
  <c r="G21" i="35"/>
  <c r="F21" i="35"/>
  <c r="E21" i="35"/>
  <c r="D21" i="35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50" i="34" s="1"/>
  <c r="J5" i="34"/>
  <c r="J50" i="34" s="1"/>
  <c r="I5" i="34"/>
  <c r="H5" i="34"/>
  <c r="G5" i="34"/>
  <c r="F5" i="34"/>
  <c r="E5" i="34"/>
  <c r="D5" i="34"/>
  <c r="N52" i="33"/>
  <c r="O52" i="33" s="1"/>
  <c r="N31" i="33"/>
  <c r="O31" i="33" s="1"/>
  <c r="N32" i="33"/>
  <c r="O32" i="33" s="1"/>
  <c r="N33" i="33"/>
  <c r="O33" i="33" s="1"/>
  <c r="N34" i="33"/>
  <c r="O34" i="33"/>
  <c r="N35" i="33"/>
  <c r="O35" i="33" s="1"/>
  <c r="N21" i="33"/>
  <c r="O21" i="33" s="1"/>
  <c r="N22" i="33"/>
  <c r="O22" i="33" s="1"/>
  <c r="N23" i="33"/>
  <c r="O23" i="33" s="1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 s="1"/>
  <c r="N8" i="33"/>
  <c r="O8" i="33" s="1"/>
  <c r="E30" i="33"/>
  <c r="F30" i="33"/>
  <c r="G30" i="33"/>
  <c r="H30" i="33"/>
  <c r="I30" i="33"/>
  <c r="J30" i="33"/>
  <c r="K30" i="33"/>
  <c r="L30" i="33"/>
  <c r="M30" i="33"/>
  <c r="D30" i="33"/>
  <c r="E20" i="33"/>
  <c r="F20" i="33"/>
  <c r="G20" i="33"/>
  <c r="H20" i="33"/>
  <c r="I20" i="33"/>
  <c r="J20" i="33"/>
  <c r="K20" i="33"/>
  <c r="L20" i="33"/>
  <c r="M20" i="33"/>
  <c r="D20" i="33"/>
  <c r="E14" i="33"/>
  <c r="F14" i="33"/>
  <c r="G14" i="33"/>
  <c r="H14" i="33"/>
  <c r="I14" i="33"/>
  <c r="J14" i="33"/>
  <c r="K14" i="33"/>
  <c r="L14" i="33"/>
  <c r="M14" i="33"/>
  <c r="D14" i="33"/>
  <c r="E5" i="33"/>
  <c r="E53" i="33" s="1"/>
  <c r="F5" i="33"/>
  <c r="G5" i="33"/>
  <c r="H5" i="33"/>
  <c r="I5" i="33"/>
  <c r="J5" i="33"/>
  <c r="K5" i="33"/>
  <c r="L5" i="33"/>
  <c r="M5" i="33"/>
  <c r="D5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51" i="33"/>
  <c r="O51" i="33"/>
  <c r="N42" i="33"/>
  <c r="O42" i="33" s="1"/>
  <c r="N43" i="33"/>
  <c r="O43" i="33" s="1"/>
  <c r="N44" i="33"/>
  <c r="O44" i="33"/>
  <c r="N45" i="33"/>
  <c r="N46" i="33"/>
  <c r="O46" i="33" s="1"/>
  <c r="N47" i="33"/>
  <c r="O47" i="33" s="1"/>
  <c r="N48" i="33"/>
  <c r="O48" i="33" s="1"/>
  <c r="N49" i="33"/>
  <c r="N41" i="33"/>
  <c r="O41" i="33" s="1"/>
  <c r="E40" i="33"/>
  <c r="F40" i="33"/>
  <c r="G40" i="33"/>
  <c r="H40" i="33"/>
  <c r="I40" i="33"/>
  <c r="J40" i="33"/>
  <c r="J53" i="33" s="1"/>
  <c r="K40" i="33"/>
  <c r="L40" i="33"/>
  <c r="L53" i="33" s="1"/>
  <c r="M40" i="33"/>
  <c r="D40" i="33"/>
  <c r="N40" i="33" s="1"/>
  <c r="O40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N37" i="33"/>
  <c r="O37" i="33" s="1"/>
  <c r="N38" i="33"/>
  <c r="O38" i="33" s="1"/>
  <c r="N39" i="33"/>
  <c r="O39" i="33" s="1"/>
  <c r="N18" i="33"/>
  <c r="O18" i="33" s="1"/>
  <c r="O45" i="33"/>
  <c r="O49" i="33"/>
  <c r="N16" i="33"/>
  <c r="O16" i="33"/>
  <c r="N17" i="33"/>
  <c r="O17" i="33" s="1"/>
  <c r="N19" i="33"/>
  <c r="O19" i="33" s="1"/>
  <c r="N7" i="33"/>
  <c r="O7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 s="1"/>
  <c r="N15" i="33"/>
  <c r="O15" i="33" s="1"/>
  <c r="M54" i="37"/>
  <c r="K53" i="39"/>
  <c r="N5" i="39"/>
  <c r="O5" i="39" s="1"/>
  <c r="N21" i="40"/>
  <c r="O21" i="40"/>
  <c r="E50" i="40"/>
  <c r="G52" i="42"/>
  <c r="I52" i="42"/>
  <c r="G52" i="43"/>
  <c r="N41" i="43"/>
  <c r="O41" i="43" s="1"/>
  <c r="H53" i="44"/>
  <c r="I53" i="44"/>
  <c r="J53" i="44"/>
  <c r="E53" i="44"/>
  <c r="N13" i="44"/>
  <c r="O13" i="44"/>
  <c r="N5" i="44"/>
  <c r="O5" i="44" s="1"/>
  <c r="N13" i="45"/>
  <c r="O13" i="45" s="1"/>
  <c r="K54" i="46"/>
  <c r="D54" i="46"/>
  <c r="G54" i="46"/>
  <c r="H54" i="46"/>
  <c r="O53" i="48" l="1"/>
  <c r="P53" i="48" s="1"/>
  <c r="H52" i="35"/>
  <c r="L53" i="39"/>
  <c r="N32" i="36"/>
  <c r="O32" i="36" s="1"/>
  <c r="K54" i="37"/>
  <c r="N5" i="41"/>
  <c r="O5" i="41" s="1"/>
  <c r="H53" i="33"/>
  <c r="L54" i="37"/>
  <c r="N51" i="44"/>
  <c r="O51" i="44" s="1"/>
  <c r="L50" i="34"/>
  <c r="N49" i="39"/>
  <c r="O49" i="39" s="1"/>
  <c r="G52" i="35"/>
  <c r="L50" i="40"/>
  <c r="N48" i="40"/>
  <c r="O48" i="40" s="1"/>
  <c r="N32" i="43"/>
  <c r="O32" i="43" s="1"/>
  <c r="L52" i="35"/>
  <c r="K52" i="35"/>
  <c r="N32" i="39"/>
  <c r="O32" i="39" s="1"/>
  <c r="N52" i="42"/>
  <c r="O52" i="42" s="1"/>
  <c r="N38" i="34"/>
  <c r="O38" i="34" s="1"/>
  <c r="N34" i="37"/>
  <c r="O34" i="37" s="1"/>
  <c r="H53" i="39"/>
  <c r="G53" i="39"/>
  <c r="G54" i="37"/>
  <c r="N32" i="45"/>
  <c r="O32" i="45" s="1"/>
  <c r="N21" i="39"/>
  <c r="O21" i="39" s="1"/>
  <c r="N13" i="42"/>
  <c r="O13" i="42" s="1"/>
  <c r="J54" i="46"/>
  <c r="O52" i="46"/>
  <c r="P52" i="46" s="1"/>
  <c r="F52" i="35"/>
  <c r="N21" i="35"/>
  <c r="O21" i="35" s="1"/>
  <c r="J53" i="39"/>
  <c r="N30" i="33"/>
  <c r="O30" i="33" s="1"/>
  <c r="F50" i="40"/>
  <c r="N13" i="40"/>
  <c r="O13" i="40" s="1"/>
  <c r="D50" i="40"/>
  <c r="N5" i="42"/>
  <c r="O5" i="42" s="1"/>
  <c r="L54" i="46"/>
  <c r="E54" i="37"/>
  <c r="H50" i="40"/>
  <c r="N50" i="40" s="1"/>
  <c r="O50" i="40" s="1"/>
  <c r="H52" i="36"/>
  <c r="J53" i="38"/>
  <c r="N19" i="38"/>
  <c r="O19" i="38" s="1"/>
  <c r="D51" i="41"/>
  <c r="N13" i="41"/>
  <c r="O13" i="41" s="1"/>
  <c r="N32" i="42"/>
  <c r="O32" i="42" s="1"/>
  <c r="L53" i="44"/>
  <c r="I52" i="45"/>
  <c r="I53" i="33"/>
  <c r="F50" i="34"/>
  <c r="N5" i="43"/>
  <c r="O5" i="43" s="1"/>
  <c r="K53" i="33"/>
  <c r="N52" i="37"/>
  <c r="O52" i="37" s="1"/>
  <c r="H53" i="38"/>
  <c r="N51" i="38"/>
  <c r="O51" i="38" s="1"/>
  <c r="N41" i="39"/>
  <c r="O41" i="39" s="1"/>
  <c r="N38" i="42"/>
  <c r="O38" i="42" s="1"/>
  <c r="F52" i="43"/>
  <c r="N13" i="43"/>
  <c r="O13" i="43" s="1"/>
  <c r="F52" i="45"/>
  <c r="N52" i="45" s="1"/>
  <c r="O52" i="45" s="1"/>
  <c r="N43" i="37"/>
  <c r="O43" i="37" s="1"/>
  <c r="N31" i="38"/>
  <c r="O31" i="38" s="1"/>
  <c r="G53" i="33"/>
  <c r="F53" i="33"/>
  <c r="N41" i="35"/>
  <c r="O41" i="35" s="1"/>
  <c r="L53" i="38"/>
  <c r="H52" i="43"/>
  <c r="N38" i="43"/>
  <c r="O38" i="43" s="1"/>
  <c r="N21" i="36"/>
  <c r="O21" i="36" s="1"/>
  <c r="H52" i="42"/>
  <c r="I50" i="34"/>
  <c r="N13" i="34"/>
  <c r="O13" i="34" s="1"/>
  <c r="N41" i="41"/>
  <c r="O41" i="41" s="1"/>
  <c r="J52" i="45"/>
  <c r="O52" i="47"/>
  <c r="P52" i="47" s="1"/>
  <c r="L52" i="43"/>
  <c r="N52" i="43" s="1"/>
  <c r="O52" i="43" s="1"/>
  <c r="N38" i="40"/>
  <c r="O38" i="40" s="1"/>
  <c r="E53" i="39"/>
  <c r="N20" i="33"/>
  <c r="O20" i="33" s="1"/>
  <c r="H50" i="34"/>
  <c r="N32" i="35"/>
  <c r="O32" i="35" s="1"/>
  <c r="E52" i="35"/>
  <c r="F53" i="38"/>
  <c r="N37" i="38"/>
  <c r="O37" i="38" s="1"/>
  <c r="N40" i="38"/>
  <c r="O40" i="38" s="1"/>
  <c r="E53" i="38"/>
  <c r="D50" i="34"/>
  <c r="N29" i="34"/>
  <c r="O29" i="34" s="1"/>
  <c r="G50" i="34"/>
  <c r="I53" i="38"/>
  <c r="N13" i="38"/>
  <c r="O13" i="38" s="1"/>
  <c r="F54" i="46"/>
  <c r="D54" i="37"/>
  <c r="N5" i="33"/>
  <c r="O5" i="33" s="1"/>
  <c r="N19" i="34"/>
  <c r="O19" i="34" s="1"/>
  <c r="M52" i="35"/>
  <c r="N50" i="35"/>
  <c r="O50" i="35" s="1"/>
  <c r="N5" i="36"/>
  <c r="O5" i="36" s="1"/>
  <c r="M52" i="36"/>
  <c r="N38" i="36"/>
  <c r="O38" i="36" s="1"/>
  <c r="D52" i="36"/>
  <c r="N21" i="44"/>
  <c r="O21" i="44" s="1"/>
  <c r="I52" i="35"/>
  <c r="N21" i="37"/>
  <c r="O21" i="37" s="1"/>
  <c r="N13" i="37"/>
  <c r="O13" i="37" s="1"/>
  <c r="F54" i="37"/>
  <c r="F53" i="44"/>
  <c r="N53" i="44" s="1"/>
  <c r="O53" i="44" s="1"/>
  <c r="N13" i="36"/>
  <c r="O13" i="36" s="1"/>
  <c r="H54" i="37"/>
  <c r="L51" i="41"/>
  <c r="N51" i="41" s="1"/>
  <c r="O51" i="41" s="1"/>
  <c r="O5" i="46"/>
  <c r="P5" i="46" s="1"/>
  <c r="D52" i="35"/>
  <c r="N5" i="35"/>
  <c r="O5" i="35" s="1"/>
  <c r="N40" i="37"/>
  <c r="O40" i="37" s="1"/>
  <c r="N35" i="34"/>
  <c r="O35" i="34" s="1"/>
  <c r="N41" i="36"/>
  <c r="O41" i="36" s="1"/>
  <c r="D53" i="33"/>
  <c r="N53" i="33" s="1"/>
  <c r="O53" i="33" s="1"/>
  <c r="N14" i="33"/>
  <c r="O14" i="33" s="1"/>
  <c r="M50" i="34"/>
  <c r="N48" i="34"/>
  <c r="O48" i="34" s="1"/>
  <c r="E50" i="34"/>
  <c r="F52" i="36"/>
  <c r="J54" i="37"/>
  <c r="N32" i="40"/>
  <c r="O32" i="40" s="1"/>
  <c r="N38" i="35"/>
  <c r="O38" i="35" s="1"/>
  <c r="M53" i="33"/>
  <c r="N5" i="34"/>
  <c r="O5" i="34" s="1"/>
  <c r="J52" i="36"/>
  <c r="M53" i="39"/>
  <c r="N38" i="39"/>
  <c r="O38" i="39" s="1"/>
  <c r="O54" i="46" l="1"/>
  <c r="P54" i="46" s="1"/>
  <c r="N53" i="38"/>
  <c r="O53" i="38" s="1"/>
  <c r="N53" i="39"/>
  <c r="O53" i="39" s="1"/>
  <c r="N54" i="37"/>
  <c r="O54" i="37" s="1"/>
  <c r="N50" i="34"/>
  <c r="O50" i="34" s="1"/>
  <c r="N52" i="35"/>
  <c r="O52" i="35" s="1"/>
  <c r="N52" i="36"/>
  <c r="O52" i="36" s="1"/>
</calcChain>
</file>

<file path=xl/sharedStrings.xml><?xml version="1.0" encoding="utf-8"?>
<sst xmlns="http://schemas.openxmlformats.org/spreadsheetml/2006/main" count="1095" uniqueCount="145">
  <si>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</si>
  <si>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</si>
  <si>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</si>
  <si>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</si>
  <si>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</si>
  <si>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</si>
  <si>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</si>
  <si>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</si>
  <si>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</si>
  <si>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</si>
  <si>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</si>
  <si>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</si>
  <si>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</si>
  <si>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</si>
  <si>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</si>
  <si>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</si>
  <si>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</si>
  <si>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</si>
  <si>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</si>
  <si>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Commercial - Transportation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</si>
  <si>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</si>
  <si>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</si>
  <si>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</si>
  <si>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</si>
  <si>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</si>
  <si>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</si>
  <si>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</si>
  <si>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</si>
  <si>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</si>
  <si>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</si>
  <si>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</si>
  <si>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</si>
  <si>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</si>
  <si>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</si>
  <si>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</si>
  <si>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</si>
  <si>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</si>
  <si>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</si>
  <si>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</si>
  <si>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</si>
  <si>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Emergency Management Service Fees /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</si>
  <si>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</si>
  <si>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</si>
  <si>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</si>
  <si>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</si>
  <si>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</si>
  <si>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</si>
  <si>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</si>
  <si>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</si>
  <si>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</si>
  <si>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</si>
  <si>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</si>
  <si>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</si>
  <si>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</si>
  <si>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</si>
  <si>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</si>
  <si>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</si>
  <si>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</si>
  <si>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</si>
  <si>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</si>
  <si>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</si>
  <si>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</si>
  <si>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</si>
  <si>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</si>
  <si>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</si>
  <si>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</si>
  <si>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</si>
  <si>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Seminole Revenues Reported by Account Code and Fund Type</t>
  </si>
  <si>
    <t>Local Fiscal Year Ended September 30, 2010</t>
  </si>
  <si>
    <t>Fire Insurance Premium Tax for Firefighters' Pension</t>
  </si>
  <si>
    <t>Franchise Fee - Telecommunications</t>
  </si>
  <si>
    <t>State Grant - Culture / Recreation</t>
  </si>
  <si>
    <t>Sale of Surplus Materials and Scrap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</si>
  <si>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</si>
  <si>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</si>
  <si>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</si>
  <si>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Transportation</t>
  </si>
  <si>
    <t>State Grant - Physical Environment - Other Physical Environment</t>
  </si>
  <si>
    <t>Court-Ordered Judgments and Fines - As Decided by County Court Criminal</t>
  </si>
  <si>
    <t>2011 Municipal Population:</t>
  </si>
  <si>
    <t>Local Fiscal Year Ended September 30, 2012</t>
  </si>
  <si>
    <t>2012 Municipal Population:</t>
  </si>
  <si>
    <t>Local Fiscal Year Ended September 30, 2013</t>
  </si>
  <si>
    <t>Local Business Tax (Chapter 205, F.S.)</t>
  </si>
  <si>
    <t>Federal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</si>
  <si>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</si>
  <si>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</si>
  <si>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</si>
  <si>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</si>
  <si>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</si>
  <si>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</si>
  <si>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</si>
  <si>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</si>
  <si>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</si>
  <si>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</si>
  <si>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</si>
  <si>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State Grant - Public Safety</t>
  </si>
  <si>
    <t>Judgments and Fines - Other Court-Ordered</t>
  </si>
  <si>
    <t>Impact Fees - Transportation</t>
  </si>
  <si>
    <t>2008 Municipal Population:</t>
  </si>
  <si>
    <t>Local Fiscal Year Ended September 30, 2014</t>
  </si>
  <si>
    <t>Franchise Fee - Other</t>
  </si>
  <si>
    <t>Impact Fees - Commercial - Public Safety</t>
  </si>
  <si>
    <t>Impact Fees - Residential - Physical Environment</t>
  </si>
  <si>
    <t>Proceeds - Proceeds from Refunding Bonds</t>
  </si>
  <si>
    <t>2014 Municipal Population:</t>
  </si>
  <si>
    <t>Local Fiscal Year Ended September 30, 2015</t>
  </si>
  <si>
    <t>Impact Fees - Residential - Culture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</si>
  <si>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</si>
  <si>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</si>
  <si>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</si>
  <si>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</si>
  <si>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</si>
  <si>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</si>
  <si>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</si>
  <si>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</si>
  <si>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Impact Fees - Commercial - Other</t>
  </si>
  <si>
    <t>Federal Grant - Economic Environment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</si>
  <si>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</si>
  <si>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</si>
  <si>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</si>
  <si>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</si>
  <si>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</si>
  <si>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</si>
  <si>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</si>
  <si>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</si>
  <si>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</si>
  <si>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</si>
  <si>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</si>
  <si>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Building Permits (Buildling Permit Fees)</t>
  </si>
  <si>
    <t>Inspection Fee</t>
  </si>
  <si>
    <t>Intergovernmental Revenues</t>
  </si>
  <si>
    <t>Federal Grant - Culture / Recreation</t>
  </si>
  <si>
    <t>State Shared Revenues - General Government - Local Government Half-Cent Sales Tax Program</t>
  </si>
  <si>
    <t>2021 Municipal Population:</t>
  </si>
  <si>
    <t>State Shared Revenues - General Government - Municipal Revenue Sharing Program</t>
  </si>
  <si>
    <t>Local Fiscal Year Ended September 30, 2022</t>
  </si>
  <si>
    <t>Other General Taxes</t>
  </si>
  <si>
    <t>Impact Fees - Residential - Public Safety</t>
  </si>
  <si>
    <t>Federal Grant - American Rescue Plan Act Funds</t>
  </si>
  <si>
    <t>2022 Municipal Population:</t>
  </si>
  <si>
    <t>Local Fiscal Year Ended September 30, 2023</t>
  </si>
  <si>
    <t>Other Fees and Special Assessments</t>
  </si>
  <si>
    <t>State Grant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</si>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</sst>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0D7B-1DC7-47A3-AF19-AA6070325FF1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59</v>
      </c>
      <c r="B3" s="108"/>
      <c r="C3" s="109"/>
      <c r="D3" s="113" t="s">
        <v>31</v>
      </c>
      <c r="E3" s="114"/>
      <c r="F3" s="114"/>
      <c r="G3" s="114"/>
      <c r="H3" s="115"/>
      <c r="I3" s="113" t="s">
        <v>32</v>
      </c>
      <c r="J3" s="115"/>
      <c r="K3" s="113" t="s">
        <v>34</v>
      </c>
      <c r="L3" s="114"/>
      <c r="M3" s="115"/>
      <c r="N3" s="49"/>
      <c r="O3" s="50"/>
      <c r="P3" s="116" t="s">
        <v>123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60</v>
      </c>
      <c r="F4" s="52" t="s">
        <v>61</v>
      </c>
      <c r="G4" s="52" t="s">
        <v>62</v>
      </c>
      <c r="H4" s="52" t="s">
        <v>5</v>
      </c>
      <c r="I4" s="52" t="s">
        <v>6</v>
      </c>
      <c r="J4" s="53" t="s">
        <v>63</v>
      </c>
      <c r="K4" s="53" t="s">
        <v>7</v>
      </c>
      <c r="L4" s="53" t="s">
        <v>8</v>
      </c>
      <c r="M4" s="53" t="s">
        <v>124</v>
      </c>
      <c r="N4" s="53" t="s">
        <v>9</v>
      </c>
      <c r="O4" s="53" t="s">
        <v>125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>SUM(D6:D12)</f>
        <v>7140825</v>
      </c>
      <c r="E5" s="58">
        <f>SUM(E6:E12)</f>
        <v>2762454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362716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10265995</v>
      </c>
      <c r="P5" s="60">
        <f>(O5/P$55)</f>
        <v>528.41234301008853</v>
      </c>
      <c r="Q5" s="61"/>
    </row>
    <row r="6" spans="1:134">
      <c r="A6" s="63"/>
      <c r="B6" s="64">
        <v>311</v>
      </c>
      <c r="C6" s="65" t="s">
        <v>2</v>
      </c>
      <c r="D6" s="66">
        <v>4757085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4757085</v>
      </c>
      <c r="P6" s="67">
        <f>(O6/P$55)</f>
        <v>244.8571649166152</v>
      </c>
      <c r="Q6" s="68"/>
    </row>
    <row r="7" spans="1:134">
      <c r="A7" s="63"/>
      <c r="B7" s="64">
        <v>312.41000000000003</v>
      </c>
      <c r="C7" s="65" t="s">
        <v>127</v>
      </c>
      <c r="D7" s="66">
        <v>239329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239329</v>
      </c>
      <c r="P7" s="67">
        <f>(O7/P$55)</f>
        <v>12.318766728433189</v>
      </c>
      <c r="Q7" s="68"/>
    </row>
    <row r="8" spans="1:134">
      <c r="A8" s="63"/>
      <c r="B8" s="64">
        <v>312.51</v>
      </c>
      <c r="C8" s="65" t="s">
        <v>66</v>
      </c>
      <c r="D8" s="66">
        <v>362716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362716</v>
      </c>
      <c r="L8" s="66">
        <v>0</v>
      </c>
      <c r="M8" s="66">
        <v>0</v>
      </c>
      <c r="N8" s="66">
        <v>0</v>
      </c>
      <c r="O8" s="66">
        <f t="shared" si="0"/>
        <v>725432</v>
      </c>
      <c r="P8" s="67">
        <f>(O8/P$55)</f>
        <v>37.33950998558781</v>
      </c>
      <c r="Q8" s="68"/>
    </row>
    <row r="9" spans="1:134">
      <c r="A9" s="63"/>
      <c r="B9" s="64">
        <v>314.10000000000002</v>
      </c>
      <c r="C9" s="65" t="s">
        <v>12</v>
      </c>
      <c r="D9" s="66">
        <v>1589461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1589461</v>
      </c>
      <c r="P9" s="67">
        <f>(O9/P$55)</f>
        <v>81.812898908791439</v>
      </c>
      <c r="Q9" s="68"/>
    </row>
    <row r="10" spans="1:134">
      <c r="A10" s="63"/>
      <c r="B10" s="64">
        <v>314.39999999999998</v>
      </c>
      <c r="C10" s="65" t="s">
        <v>13</v>
      </c>
      <c r="D10" s="66">
        <v>29328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29328</v>
      </c>
      <c r="P10" s="67">
        <f>(O10/P$55)</f>
        <v>1.509573810994441</v>
      </c>
      <c r="Q10" s="68"/>
    </row>
    <row r="11" spans="1:134">
      <c r="A11" s="63"/>
      <c r="B11" s="64">
        <v>316</v>
      </c>
      <c r="C11" s="65" t="s">
        <v>83</v>
      </c>
      <c r="D11" s="66">
        <v>162906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162906</v>
      </c>
      <c r="P11" s="67">
        <f>(O11/P$55)</f>
        <v>8.3851142680667081</v>
      </c>
      <c r="Q11" s="68"/>
    </row>
    <row r="12" spans="1:134">
      <c r="A12" s="63"/>
      <c r="B12" s="64">
        <v>319.89999999999998</v>
      </c>
      <c r="C12" s="65" t="s">
        <v>137</v>
      </c>
      <c r="D12" s="66">
        <v>0</v>
      </c>
      <c r="E12" s="66">
        <v>2762454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2762454</v>
      </c>
      <c r="P12" s="67">
        <f>(O12/P$55)</f>
        <v>142.18931439159977</v>
      </c>
      <c r="Q12" s="68"/>
    </row>
    <row r="13" spans="1:134" ht="15.75">
      <c r="A13" s="69" t="s">
        <v>16</v>
      </c>
      <c r="B13" s="70"/>
      <c r="C13" s="71"/>
      <c r="D13" s="72">
        <f>SUM(D14:D20)</f>
        <v>3031603</v>
      </c>
      <c r="E13" s="72">
        <f>SUM(E14:E20)</f>
        <v>28111</v>
      </c>
      <c r="F13" s="72">
        <f>SUM(F14:F20)</f>
        <v>0</v>
      </c>
      <c r="G13" s="72">
        <f>SUM(G14:G20)</f>
        <v>0</v>
      </c>
      <c r="H13" s="72">
        <f>SUM(H14:H20)</f>
        <v>0</v>
      </c>
      <c r="I13" s="72">
        <f>SUM(I14:I20)</f>
        <v>0</v>
      </c>
      <c r="J13" s="72">
        <f>SUM(J14:J20)</f>
        <v>0</v>
      </c>
      <c r="K13" s="72">
        <f>SUM(K14:K20)</f>
        <v>0</v>
      </c>
      <c r="L13" s="72">
        <f>SUM(L14:L20)</f>
        <v>0</v>
      </c>
      <c r="M13" s="72">
        <f>SUM(M14:M20)</f>
        <v>0</v>
      </c>
      <c r="N13" s="72">
        <f>SUM(N14:N20)</f>
        <v>0</v>
      </c>
      <c r="O13" s="73">
        <f>SUM(D13:N13)</f>
        <v>3059714</v>
      </c>
      <c r="P13" s="74">
        <f>(O13/P$55)</f>
        <v>157.48991146798434</v>
      </c>
      <c r="Q13" s="75"/>
    </row>
    <row r="14" spans="1:134">
      <c r="A14" s="63"/>
      <c r="B14" s="64">
        <v>322</v>
      </c>
      <c r="C14" s="65" t="s">
        <v>129</v>
      </c>
      <c r="D14" s="66">
        <v>430534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430534</v>
      </c>
      <c r="P14" s="67">
        <f>(O14/P$55)</f>
        <v>22.16049001441219</v>
      </c>
      <c r="Q14" s="68"/>
    </row>
    <row r="15" spans="1:134">
      <c r="A15" s="63"/>
      <c r="B15" s="64">
        <v>323.10000000000002</v>
      </c>
      <c r="C15" s="65" t="s">
        <v>17</v>
      </c>
      <c r="D15" s="66">
        <v>1773654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0" si="1">SUM(D15:N15)</f>
        <v>1773654</v>
      </c>
      <c r="P15" s="67">
        <f>(O15/P$55)</f>
        <v>91.293699814700432</v>
      </c>
      <c r="Q15" s="68"/>
    </row>
    <row r="16" spans="1:134">
      <c r="A16" s="63"/>
      <c r="B16" s="64">
        <v>323.2</v>
      </c>
      <c r="C16" s="65" t="s">
        <v>70</v>
      </c>
      <c r="D16" s="66">
        <v>785448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785448</v>
      </c>
      <c r="P16" s="67">
        <f>(O16/P$55)</f>
        <v>40.428659666460781</v>
      </c>
      <c r="Q16" s="68"/>
    </row>
    <row r="17" spans="1:17">
      <c r="A17" s="63"/>
      <c r="B17" s="64">
        <v>323.39999999999998</v>
      </c>
      <c r="C17" s="65" t="s">
        <v>18</v>
      </c>
      <c r="D17" s="66">
        <v>36099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36099</v>
      </c>
      <c r="P17" s="67">
        <f>(O17/P$55)</f>
        <v>1.8580914144533662</v>
      </c>
      <c r="Q17" s="68"/>
    </row>
    <row r="18" spans="1:17">
      <c r="A18" s="63"/>
      <c r="B18" s="64">
        <v>324.11</v>
      </c>
      <c r="C18" s="65" t="s">
        <v>138</v>
      </c>
      <c r="D18" s="66">
        <v>0</v>
      </c>
      <c r="E18" s="66">
        <v>3986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3986</v>
      </c>
      <c r="P18" s="67">
        <f>(O18/P$55)</f>
        <v>0.20516779905291332</v>
      </c>
      <c r="Q18" s="68"/>
    </row>
    <row r="19" spans="1:17">
      <c r="A19" s="63"/>
      <c r="B19" s="64">
        <v>329.1</v>
      </c>
      <c r="C19" s="65" t="s">
        <v>130</v>
      </c>
      <c r="D19" s="66">
        <v>5868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5868</v>
      </c>
      <c r="P19" s="67">
        <f>(O19/P$55)</f>
        <v>0.30203829524397774</v>
      </c>
      <c r="Q19" s="68"/>
    </row>
    <row r="20" spans="1:17">
      <c r="A20" s="63"/>
      <c r="B20" s="64">
        <v>329.5</v>
      </c>
      <c r="C20" s="65" t="s">
        <v>142</v>
      </c>
      <c r="D20" s="66">
        <v>0</v>
      </c>
      <c r="E20" s="66">
        <v>24125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24125</v>
      </c>
      <c r="P20" s="67">
        <f>(O20/P$55)</f>
        <v>1.2417644636606959</v>
      </c>
      <c r="Q20" s="68"/>
    </row>
    <row r="21" spans="1:17" ht="15.75">
      <c r="A21" s="69" t="s">
        <v>131</v>
      </c>
      <c r="B21" s="70"/>
      <c r="C21" s="71"/>
      <c r="D21" s="72">
        <f>SUM(D22:D31)</f>
        <v>3086440</v>
      </c>
      <c r="E21" s="72">
        <f>SUM(E22:E31)</f>
        <v>1554295</v>
      </c>
      <c r="F21" s="72">
        <f>SUM(F22:F31)</f>
        <v>0</v>
      </c>
      <c r="G21" s="72">
        <f>SUM(G22:G31)</f>
        <v>0</v>
      </c>
      <c r="H21" s="72">
        <f>SUM(H22:H31)</f>
        <v>0</v>
      </c>
      <c r="I21" s="72">
        <f>SUM(I22:I31)</f>
        <v>0</v>
      </c>
      <c r="J21" s="72">
        <f>SUM(J22:J31)</f>
        <v>0</v>
      </c>
      <c r="K21" s="72">
        <f>SUM(K22:K31)</f>
        <v>0</v>
      </c>
      <c r="L21" s="72">
        <f>SUM(L22:L31)</f>
        <v>0</v>
      </c>
      <c r="M21" s="72">
        <f>SUM(M22:M31)</f>
        <v>0</v>
      </c>
      <c r="N21" s="72">
        <f>SUM(N22:N31)</f>
        <v>0</v>
      </c>
      <c r="O21" s="73">
        <f>SUM(D21:N21)</f>
        <v>4640735</v>
      </c>
      <c r="P21" s="74">
        <f>(O21/P$55)</f>
        <v>238.8683858348775</v>
      </c>
      <c r="Q21" s="75"/>
    </row>
    <row r="22" spans="1:17">
      <c r="A22" s="63"/>
      <c r="B22" s="64">
        <v>331.51</v>
      </c>
      <c r="C22" s="65" t="s">
        <v>139</v>
      </c>
      <c r="D22" s="66">
        <v>8260</v>
      </c>
      <c r="E22" s="66">
        <v>1241057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8" si="2">SUM(D22:N22)</f>
        <v>1249317</v>
      </c>
      <c r="P22" s="67">
        <f>(O22/P$55)</f>
        <v>64.304972205064857</v>
      </c>
      <c r="Q22" s="68"/>
    </row>
    <row r="23" spans="1:17">
      <c r="A23" s="63"/>
      <c r="B23" s="64">
        <v>334.9</v>
      </c>
      <c r="C23" s="65" t="s">
        <v>143</v>
      </c>
      <c r="D23" s="66">
        <v>0</v>
      </c>
      <c r="E23" s="66">
        <v>162000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162000</v>
      </c>
      <c r="P23" s="67">
        <f>(O23/P$55)</f>
        <v>8.3384805435453977</v>
      </c>
      <c r="Q23" s="68"/>
    </row>
    <row r="24" spans="1:17">
      <c r="A24" s="63"/>
      <c r="B24" s="64">
        <v>335.125</v>
      </c>
      <c r="C24" s="65" t="s">
        <v>135</v>
      </c>
      <c r="D24" s="66">
        <v>888903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888903</v>
      </c>
      <c r="P24" s="67">
        <f>(O24/P$55)</f>
        <v>45.753705991352689</v>
      </c>
      <c r="Q24" s="68"/>
    </row>
    <row r="25" spans="1:17">
      <c r="A25" s="63"/>
      <c r="B25" s="64">
        <v>335.14</v>
      </c>
      <c r="C25" s="65" t="s">
        <v>86</v>
      </c>
      <c r="D25" s="66">
        <v>6201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6201</v>
      </c>
      <c r="P25" s="67">
        <f>(O25/P$55)</f>
        <v>0.3191785052501544</v>
      </c>
      <c r="Q25" s="68"/>
    </row>
    <row r="26" spans="1:17">
      <c r="A26" s="63"/>
      <c r="B26" s="64">
        <v>335.15</v>
      </c>
      <c r="C26" s="65" t="s">
        <v>87</v>
      </c>
      <c r="D26" s="66">
        <v>12296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12296</v>
      </c>
      <c r="P26" s="67">
        <f>(O26/P$55)</f>
        <v>0.63290096767551984</v>
      </c>
      <c r="Q26" s="68"/>
    </row>
    <row r="27" spans="1:17">
      <c r="A27" s="63"/>
      <c r="B27" s="64">
        <v>335.18</v>
      </c>
      <c r="C27" s="65" t="s">
        <v>133</v>
      </c>
      <c r="D27" s="66">
        <v>1634196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1634196</v>
      </c>
      <c r="P27" s="67">
        <f>(O27/P$55)</f>
        <v>84.115503397158733</v>
      </c>
      <c r="Q27" s="68"/>
    </row>
    <row r="28" spans="1:17">
      <c r="A28" s="63"/>
      <c r="B28" s="64">
        <v>335.21</v>
      </c>
      <c r="C28" s="65" t="s">
        <v>26</v>
      </c>
      <c r="D28" s="66">
        <v>184599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184599</v>
      </c>
      <c r="P28" s="67">
        <f>(O28/P$55)</f>
        <v>9.5016985793699806</v>
      </c>
      <c r="Q28" s="68"/>
    </row>
    <row r="29" spans="1:17">
      <c r="A29" s="63"/>
      <c r="B29" s="64">
        <v>335.48</v>
      </c>
      <c r="C29" s="65" t="s">
        <v>27</v>
      </c>
      <c r="D29" s="66">
        <v>54546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3">SUM(D29:N29)</f>
        <v>54546</v>
      </c>
      <c r="P29" s="67">
        <f>(O29/P$55)</f>
        <v>2.807597282273008</v>
      </c>
      <c r="Q29" s="68"/>
    </row>
    <row r="30" spans="1:17">
      <c r="A30" s="63"/>
      <c r="B30" s="64">
        <v>337.3</v>
      </c>
      <c r="C30" s="65" t="s">
        <v>29</v>
      </c>
      <c r="D30" s="66">
        <v>13998</v>
      </c>
      <c r="E30" s="66">
        <v>151238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165236</v>
      </c>
      <c r="P30" s="67">
        <f>(O30/P$55)</f>
        <v>8.5050442660078236</v>
      </c>
      <c r="Q30" s="68"/>
    </row>
    <row r="31" spans="1:17">
      <c r="A31" s="63"/>
      <c r="B31" s="64">
        <v>338</v>
      </c>
      <c r="C31" s="65" t="s">
        <v>30</v>
      </c>
      <c r="D31" s="66">
        <v>283441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283441</v>
      </c>
      <c r="P31" s="67">
        <f>(O31/P$55)</f>
        <v>14.589304097179328</v>
      </c>
      <c r="Q31" s="68"/>
    </row>
    <row r="32" spans="1:17" ht="15.75">
      <c r="A32" s="69" t="s">
        <v>35</v>
      </c>
      <c r="B32" s="70"/>
      <c r="C32" s="71"/>
      <c r="D32" s="72">
        <f>SUM(D33:D37)</f>
        <v>10211465</v>
      </c>
      <c r="E32" s="72">
        <f>SUM(E33:E37)</f>
        <v>117752</v>
      </c>
      <c r="F32" s="72">
        <f>SUM(F33:F37)</f>
        <v>0</v>
      </c>
      <c r="G32" s="72">
        <f>SUM(G33:G37)</f>
        <v>0</v>
      </c>
      <c r="H32" s="72">
        <f>SUM(H33:H37)</f>
        <v>0</v>
      </c>
      <c r="I32" s="72">
        <f>SUM(I33:I37)</f>
        <v>0</v>
      </c>
      <c r="J32" s="72">
        <f>SUM(J33:J37)</f>
        <v>0</v>
      </c>
      <c r="K32" s="72">
        <f>SUM(K33:K37)</f>
        <v>0</v>
      </c>
      <c r="L32" s="72">
        <f>SUM(L33:L37)</f>
        <v>0</v>
      </c>
      <c r="M32" s="72">
        <f>SUM(M33:M37)</f>
        <v>0</v>
      </c>
      <c r="N32" s="72">
        <f>SUM(N33:N37)</f>
        <v>0</v>
      </c>
      <c r="O32" s="72">
        <f>SUM(D32:N32)</f>
        <v>10329217</v>
      </c>
      <c r="P32" s="74">
        <f>(O32/P$55)</f>
        <v>531.66651225036026</v>
      </c>
      <c r="Q32" s="75"/>
    </row>
    <row r="33" spans="1:17">
      <c r="A33" s="63"/>
      <c r="B33" s="64">
        <v>341.9</v>
      </c>
      <c r="C33" s="65" t="s">
        <v>90</v>
      </c>
      <c r="D33" s="66">
        <v>545368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7" si="4">SUM(D33:N33)</f>
        <v>545368</v>
      </c>
      <c r="P33" s="67">
        <f>(O33/P$55)</f>
        <v>28.071237389334982</v>
      </c>
      <c r="Q33" s="68"/>
    </row>
    <row r="34" spans="1:17">
      <c r="A34" s="63"/>
      <c r="B34" s="64">
        <v>342.2</v>
      </c>
      <c r="C34" s="65" t="s">
        <v>39</v>
      </c>
      <c r="D34" s="66">
        <v>6085743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6085743</v>
      </c>
      <c r="P34" s="67">
        <f>(O34/P$55)</f>
        <v>313.24598517603459</v>
      </c>
      <c r="Q34" s="68"/>
    </row>
    <row r="35" spans="1:17">
      <c r="A35" s="63"/>
      <c r="B35" s="64">
        <v>342.4</v>
      </c>
      <c r="C35" s="65" t="s">
        <v>40</v>
      </c>
      <c r="D35" s="66">
        <v>3119890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3119890</v>
      </c>
      <c r="P35" s="67">
        <f>(O35/P$55)</f>
        <v>160.58729668519663</v>
      </c>
      <c r="Q35" s="68"/>
    </row>
    <row r="36" spans="1:17">
      <c r="A36" s="63"/>
      <c r="B36" s="64">
        <v>347.2</v>
      </c>
      <c r="C36" s="65" t="s">
        <v>41</v>
      </c>
      <c r="D36" s="66">
        <v>452564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452564</v>
      </c>
      <c r="P36" s="67">
        <f>(O36/P$55)</f>
        <v>23.29442042413012</v>
      </c>
      <c r="Q36" s="68"/>
    </row>
    <row r="37" spans="1:17">
      <c r="A37" s="63"/>
      <c r="B37" s="64">
        <v>347.4</v>
      </c>
      <c r="C37" s="65" t="s">
        <v>42</v>
      </c>
      <c r="D37" s="66">
        <v>7900</v>
      </c>
      <c r="E37" s="66">
        <v>117752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125652</v>
      </c>
      <c r="P37" s="67">
        <f>(O37/P$55)</f>
        <v>6.4675725756639899</v>
      </c>
      <c r="Q37" s="68"/>
    </row>
    <row r="38" spans="1:17" ht="15.75">
      <c r="A38" s="69" t="s">
        <v>36</v>
      </c>
      <c r="B38" s="70"/>
      <c r="C38" s="71"/>
      <c r="D38" s="72">
        <f>SUM(D39:D41)</f>
        <v>44165</v>
      </c>
      <c r="E38" s="72">
        <f>SUM(E39:E41)</f>
        <v>0</v>
      </c>
      <c r="F38" s="72">
        <f>SUM(F39:F41)</f>
        <v>0</v>
      </c>
      <c r="G38" s="72">
        <f>SUM(G39:G41)</f>
        <v>0</v>
      </c>
      <c r="H38" s="72">
        <f>SUM(H39:H41)</f>
        <v>0</v>
      </c>
      <c r="I38" s="72">
        <f>SUM(I39:I41)</f>
        <v>0</v>
      </c>
      <c r="J38" s="72">
        <f>SUM(J39:J41)</f>
        <v>0</v>
      </c>
      <c r="K38" s="72">
        <f>SUM(K39:K41)</f>
        <v>0</v>
      </c>
      <c r="L38" s="72">
        <f>SUM(L39:L41)</f>
        <v>0</v>
      </c>
      <c r="M38" s="72">
        <f>SUM(M39:M41)</f>
        <v>0</v>
      </c>
      <c r="N38" s="72">
        <f>SUM(N39:N41)</f>
        <v>0</v>
      </c>
      <c r="O38" s="72">
        <f>SUM(D38:N38)</f>
        <v>44165</v>
      </c>
      <c r="P38" s="74">
        <f>(O38/P$55)</f>
        <v>2.2732653901585342</v>
      </c>
      <c r="Q38" s="75"/>
    </row>
    <row r="39" spans="1:17">
      <c r="A39" s="76"/>
      <c r="B39" s="77">
        <v>351.5</v>
      </c>
      <c r="C39" s="78" t="s">
        <v>45</v>
      </c>
      <c r="D39" s="66">
        <v>20226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1" si="5">SUM(D39:N39)</f>
        <v>20226</v>
      </c>
      <c r="P39" s="67">
        <f>(O39/P$55)</f>
        <v>1.0410747374922791</v>
      </c>
      <c r="Q39" s="68"/>
    </row>
    <row r="40" spans="1:17">
      <c r="A40" s="76"/>
      <c r="B40" s="77">
        <v>352</v>
      </c>
      <c r="C40" s="78" t="s">
        <v>46</v>
      </c>
      <c r="D40" s="66">
        <v>7039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7039</v>
      </c>
      <c r="P40" s="67">
        <f>(O40/P$55)</f>
        <v>0.36231212682725961</v>
      </c>
      <c r="Q40" s="68"/>
    </row>
    <row r="41" spans="1:17">
      <c r="A41" s="76"/>
      <c r="B41" s="77">
        <v>354</v>
      </c>
      <c r="C41" s="78" t="s">
        <v>47</v>
      </c>
      <c r="D41" s="66">
        <v>16900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16900</v>
      </c>
      <c r="P41" s="67">
        <f>(O41/P$55)</f>
        <v>0.86987852583899528</v>
      </c>
      <c r="Q41" s="68"/>
    </row>
    <row r="42" spans="1:17" ht="15.75">
      <c r="A42" s="69" t="s">
        <v>3</v>
      </c>
      <c r="B42" s="70"/>
      <c r="C42" s="71"/>
      <c r="D42" s="72">
        <f>SUM(D43:D50)</f>
        <v>1071372</v>
      </c>
      <c r="E42" s="72">
        <f>SUM(E43:E50)</f>
        <v>638297</v>
      </c>
      <c r="F42" s="72">
        <f>SUM(F43:F50)</f>
        <v>0</v>
      </c>
      <c r="G42" s="72">
        <f>SUM(G43:G50)</f>
        <v>0</v>
      </c>
      <c r="H42" s="72">
        <f>SUM(H43:H50)</f>
        <v>0</v>
      </c>
      <c r="I42" s="72">
        <f>SUM(I43:I50)</f>
        <v>0</v>
      </c>
      <c r="J42" s="72">
        <f>SUM(J43:J50)</f>
        <v>0</v>
      </c>
      <c r="K42" s="72">
        <f>SUM(K43:K50)</f>
        <v>7621280</v>
      </c>
      <c r="L42" s="72">
        <f>SUM(L43:L50)</f>
        <v>0</v>
      </c>
      <c r="M42" s="72">
        <f>SUM(M43:M50)</f>
        <v>0</v>
      </c>
      <c r="N42" s="72">
        <f>SUM(N43:N50)</f>
        <v>0</v>
      </c>
      <c r="O42" s="72">
        <f>SUM(D42:N42)</f>
        <v>9330949</v>
      </c>
      <c r="P42" s="74">
        <f>(O42/P$55)</f>
        <v>480.28355981058269</v>
      </c>
      <c r="Q42" s="75"/>
    </row>
    <row r="43" spans="1:17">
      <c r="A43" s="63"/>
      <c r="B43" s="64">
        <v>361.1</v>
      </c>
      <c r="C43" s="65" t="s">
        <v>48</v>
      </c>
      <c r="D43" s="66">
        <v>724736</v>
      </c>
      <c r="E43" s="66">
        <v>638297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1363033</v>
      </c>
      <c r="P43" s="67">
        <f>(O43/P$55)</f>
        <v>70.158173769816756</v>
      </c>
      <c r="Q43" s="68"/>
    </row>
    <row r="44" spans="1:17">
      <c r="A44" s="63"/>
      <c r="B44" s="64">
        <v>361.2</v>
      </c>
      <c r="C44" s="65" t="s">
        <v>49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921564</v>
      </c>
      <c r="L44" s="66">
        <v>0</v>
      </c>
      <c r="M44" s="66">
        <v>0</v>
      </c>
      <c r="N44" s="66">
        <v>0</v>
      </c>
      <c r="O44" s="66">
        <f t="shared" ref="O44:O52" si="6">SUM(D44:N44)</f>
        <v>921564</v>
      </c>
      <c r="P44" s="67">
        <f>(O44/P$55)</f>
        <v>47.434836318715256</v>
      </c>
      <c r="Q44" s="68"/>
    </row>
    <row r="45" spans="1:17">
      <c r="A45" s="63"/>
      <c r="B45" s="64">
        <v>361.3</v>
      </c>
      <c r="C45" s="65" t="s">
        <v>50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3891876</v>
      </c>
      <c r="L45" s="66">
        <v>0</v>
      </c>
      <c r="M45" s="66">
        <v>0</v>
      </c>
      <c r="N45" s="66">
        <v>0</v>
      </c>
      <c r="O45" s="66">
        <f t="shared" si="6"/>
        <v>3891876</v>
      </c>
      <c r="P45" s="67">
        <f>(O45/P$55)</f>
        <v>200.3230389129092</v>
      </c>
      <c r="Q45" s="68"/>
    </row>
    <row r="46" spans="1:17">
      <c r="A46" s="63"/>
      <c r="B46" s="64">
        <v>362</v>
      </c>
      <c r="C46" s="65" t="s">
        <v>51</v>
      </c>
      <c r="D46" s="66">
        <v>95758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95758</v>
      </c>
      <c r="P46" s="67">
        <f>(O46/P$55)</f>
        <v>4.9288655548692608</v>
      </c>
      <c r="Q46" s="68"/>
    </row>
    <row r="47" spans="1:17">
      <c r="A47" s="63"/>
      <c r="B47" s="64">
        <v>364</v>
      </c>
      <c r="C47" s="65" t="s">
        <v>91</v>
      </c>
      <c r="D47" s="66">
        <v>71157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71157</v>
      </c>
      <c r="P47" s="67">
        <f>(O47/P$55)</f>
        <v>3.6626003705991352</v>
      </c>
      <c r="Q47" s="68"/>
    </row>
    <row r="48" spans="1:17">
      <c r="A48" s="63"/>
      <c r="B48" s="64">
        <v>366</v>
      </c>
      <c r="C48" s="65" t="s">
        <v>53</v>
      </c>
      <c r="D48" s="66">
        <v>16640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16640</v>
      </c>
      <c r="P48" s="67">
        <f>(O48/P$55)</f>
        <v>0.8564957792876261</v>
      </c>
      <c r="Q48" s="68"/>
    </row>
    <row r="49" spans="1:120">
      <c r="A49" s="63"/>
      <c r="B49" s="64">
        <v>368</v>
      </c>
      <c r="C49" s="65" t="s">
        <v>54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2799262</v>
      </c>
      <c r="L49" s="66">
        <v>0</v>
      </c>
      <c r="M49" s="66">
        <v>0</v>
      </c>
      <c r="N49" s="66">
        <v>0</v>
      </c>
      <c r="O49" s="66">
        <f t="shared" si="6"/>
        <v>2799262</v>
      </c>
      <c r="P49" s="67">
        <f>(O49/P$55)</f>
        <v>144.08389952645666</v>
      </c>
      <c r="Q49" s="68"/>
    </row>
    <row r="50" spans="1:120">
      <c r="A50" s="63"/>
      <c r="B50" s="64">
        <v>369.9</v>
      </c>
      <c r="C50" s="65" t="s">
        <v>56</v>
      </c>
      <c r="D50" s="66">
        <v>163081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8578</v>
      </c>
      <c r="L50" s="66">
        <v>0</v>
      </c>
      <c r="M50" s="66">
        <v>0</v>
      </c>
      <c r="N50" s="66">
        <v>0</v>
      </c>
      <c r="O50" s="66">
        <f t="shared" si="6"/>
        <v>171659</v>
      </c>
      <c r="P50" s="67">
        <f>(O50/P$55)</f>
        <v>8.8356495779287627</v>
      </c>
      <c r="Q50" s="68"/>
    </row>
    <row r="51" spans="1:120" ht="15.75">
      <c r="A51" s="69" t="s">
        <v>37</v>
      </c>
      <c r="B51" s="70"/>
      <c r="C51" s="71"/>
      <c r="D51" s="72">
        <f>SUM(D52:D52)</f>
        <v>126868</v>
      </c>
      <c r="E51" s="72">
        <f>SUM(E52:E52)</f>
        <v>632257</v>
      </c>
      <c r="F51" s="72">
        <f>SUM(F52:F52)</f>
        <v>0</v>
      </c>
      <c r="G51" s="72">
        <f>SUM(G52:G52)</f>
        <v>2579982</v>
      </c>
      <c r="H51" s="72">
        <f>SUM(H52:H52)</f>
        <v>0</v>
      </c>
      <c r="I51" s="72">
        <f>SUM(I52:I52)</f>
        <v>0</v>
      </c>
      <c r="J51" s="72">
        <f>SUM(J52:J52)</f>
        <v>0</v>
      </c>
      <c r="K51" s="72">
        <f>SUM(K52:K52)</f>
        <v>0</v>
      </c>
      <c r="L51" s="72">
        <f>SUM(L52:L52)</f>
        <v>0</v>
      </c>
      <c r="M51" s="72">
        <f>SUM(M52:M52)</f>
        <v>0</v>
      </c>
      <c r="N51" s="72">
        <f>SUM(N52:N52)</f>
        <v>0</v>
      </c>
      <c r="O51" s="72">
        <f t="shared" si="6"/>
        <v>3339107</v>
      </c>
      <c r="P51" s="74">
        <f>(O51/P$55)</f>
        <v>171.87085649577929</v>
      </c>
      <c r="Q51" s="68"/>
    </row>
    <row r="52" spans="1:120" ht="15.75" thickBot="1">
      <c r="A52" s="63"/>
      <c r="B52" s="64">
        <v>381</v>
      </c>
      <c r="C52" s="65" t="s">
        <v>57</v>
      </c>
      <c r="D52" s="66">
        <v>126868</v>
      </c>
      <c r="E52" s="66">
        <v>632257</v>
      </c>
      <c r="F52" s="66">
        <v>0</v>
      </c>
      <c r="G52" s="66">
        <v>2579982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3339107</v>
      </c>
      <c r="P52" s="67">
        <f>(O52/P$55)</f>
        <v>171.87085649577929</v>
      </c>
      <c r="Q52" s="68"/>
    </row>
    <row r="53" spans="1:120" ht="16.5" thickBot="1">
      <c r="A53" s="79" t="s">
        <v>43</v>
      </c>
      <c r="B53" s="80"/>
      <c r="C53" s="81"/>
      <c r="D53" s="82">
        <f>SUM(D5,D13,D21,D32,D38,D42,D51)</f>
        <v>24712738</v>
      </c>
      <c r="E53" s="82">
        <f>SUM(E5,E13,E21,E32,E38,E42,E51)</f>
        <v>5733166</v>
      </c>
      <c r="F53" s="82">
        <f>SUM(F5,F13,F21,F32,F38,F42,F51)</f>
        <v>0</v>
      </c>
      <c r="G53" s="82">
        <f>SUM(G5,G13,G21,G32,G38,G42,G51)</f>
        <v>2579982</v>
      </c>
      <c r="H53" s="82">
        <f>SUM(H5,H13,H21,H32,H38,H42,H51)</f>
        <v>0</v>
      </c>
      <c r="I53" s="82">
        <f>SUM(I5,I13,I21,I32,I38,I42,I51)</f>
        <v>0</v>
      </c>
      <c r="J53" s="82">
        <f>SUM(J5,J13,J21,J32,J38,J42,J51)</f>
        <v>0</v>
      </c>
      <c r="K53" s="82">
        <f>SUM(K5,K13,K21,K32,K38,K42,K51)</f>
        <v>7983996</v>
      </c>
      <c r="L53" s="82">
        <f>SUM(L5,L13,L21,L32,L38,L42,L51)</f>
        <v>0</v>
      </c>
      <c r="M53" s="82">
        <f>SUM(M5,M13,M21,M32,M38,M42,M51)</f>
        <v>0</v>
      </c>
      <c r="N53" s="82">
        <f>SUM(N5,N13,N21,N32,N38,N42,N51)</f>
        <v>0</v>
      </c>
      <c r="O53" s="82">
        <f>SUM(D53:N53)</f>
        <v>41009882</v>
      </c>
      <c r="P53" s="83">
        <f>(O53/P$55)</f>
        <v>2110.8648342598312</v>
      </c>
      <c r="Q53" s="61"/>
      <c r="R53" s="84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</row>
    <row r="54" spans="1:120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1:120">
      <c r="A55" s="89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4" t="s">
        <v>144</v>
      </c>
      <c r="N55" s="94"/>
      <c r="O55" s="94"/>
      <c r="P55" s="92">
        <v>19428</v>
      </c>
    </row>
    <row r="56" spans="1:120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98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3855551</v>
      </c>
      <c r="E5" s="27">
        <f t="shared" si="0"/>
        <v>1514280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286124</v>
      </c>
      <c r="L5" s="27">
        <f t="shared" si="0"/>
        <v>0</v>
      </c>
      <c r="M5" s="27">
        <f t="shared" si="0"/>
        <v>0</v>
      </c>
      <c r="N5" s="28">
        <f>SUM(D5:M5)</f>
        <v>5655955</v>
      </c>
      <c r="O5" s="33">
        <f t="shared" ref="O5:O36" si="1">(N5/O$55)</f>
        <v>318.57356088768728</v>
      </c>
      <c r="P5" s="6"/>
    </row>
    <row r="6" spans="1:133">
      <c r="A6" s="12"/>
      <c r="B6" s="25">
        <v>311</v>
      </c>
      <c r="C6" s="20" t="s">
        <v>2</v>
      </c>
      <c r="D6" s="46">
        <v>2337121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2337121</v>
      </c>
      <c r="O6" s="47">
        <f t="shared" si="1"/>
        <v>131.63912357778528</v>
      </c>
      <c r="P6" s="9"/>
    </row>
    <row r="7" spans="1:133">
      <c r="A7" s="12"/>
      <c r="B7" s="25">
        <v>312.10000000000002</v>
      </c>
      <c r="C7" s="20" t="s">
        <v>10</v>
      </c>
      <c r="D7" s="46">
        <v>231838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231838</v>
      </c>
      <c r="O7" s="47">
        <f t="shared" si="1"/>
        <v>13.058353047200631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286124</v>
      </c>
      <c r="L8" s="46">
        <v>0</v>
      </c>
      <c r="M8" s="46">
        <v>0</v>
      </c>
      <c r="N8" s="46">
        <f>SUM(D8:M8)</f>
        <v>286124</v>
      </c>
      <c r="O8" s="47">
        <f t="shared" si="1"/>
        <v>16.116030190379632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1514280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1514280</v>
      </c>
      <c r="O9" s="47">
        <f t="shared" si="1"/>
        <v>85.292328489354517</v>
      </c>
      <c r="P9" s="9"/>
    </row>
    <row r="10" spans="1:133">
      <c r="A10" s="12"/>
      <c r="B10" s="25">
        <v>314.10000000000002</v>
      </c>
      <c r="C10" s="20" t="s">
        <v>12</v>
      </c>
      <c r="D10" s="46">
        <v>1111089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1111089</v>
      </c>
      <c r="O10" s="47">
        <f t="shared" si="1"/>
        <v>62.582460290638728</v>
      </c>
      <c r="P10" s="9"/>
    </row>
    <row r="11" spans="1:133">
      <c r="A11" s="12"/>
      <c r="B11" s="25">
        <v>314.39999999999998</v>
      </c>
      <c r="C11" s="20" t="s">
        <v>13</v>
      </c>
      <c r="D11" s="46">
        <v>30593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30593</v>
      </c>
      <c r="O11" s="47">
        <f t="shared" si="1"/>
        <v>1.7231609778078179</v>
      </c>
      <c r="P11" s="9"/>
    </row>
    <row r="12" spans="1:133">
      <c r="A12" s="12"/>
      <c r="B12" s="25">
        <v>316</v>
      </c>
      <c r="C12" s="20" t="s">
        <v>83</v>
      </c>
      <c r="D12" s="46">
        <v>144910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144910</v>
      </c>
      <c r="O12" s="47">
        <f t="shared" si="1"/>
        <v>8.162104314520672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2508248</v>
      </c>
      <c r="E13" s="32">
        <f t="shared" si="3"/>
        <v>16649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2524897</v>
      </c>
      <c r="O13" s="45">
        <f t="shared" si="1"/>
        <v>142.21566970823477</v>
      </c>
      <c r="P13" s="10"/>
    </row>
    <row r="14" spans="1:133">
      <c r="A14" s="12"/>
      <c r="B14" s="25">
        <v>322</v>
      </c>
      <c r="C14" s="20" t="s">
        <v>0</v>
      </c>
      <c r="D14" s="46">
        <v>327759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327759</v>
      </c>
      <c r="O14" s="47">
        <f t="shared" si="1"/>
        <v>18.461135518756336</v>
      </c>
      <c r="P14" s="9"/>
    </row>
    <row r="15" spans="1:133">
      <c r="A15" s="12"/>
      <c r="B15" s="25">
        <v>323.10000000000002</v>
      </c>
      <c r="C15" s="20" t="s">
        <v>17</v>
      </c>
      <c r="D15" s="46">
        <v>1347420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1347420</v>
      </c>
      <c r="O15" s="47">
        <f t="shared" si="1"/>
        <v>75.893883068604254</v>
      </c>
      <c r="P15" s="9"/>
    </row>
    <row r="16" spans="1:133">
      <c r="A16" s="12"/>
      <c r="B16" s="25">
        <v>323.2</v>
      </c>
      <c r="C16" s="20" t="s">
        <v>70</v>
      </c>
      <c r="D16" s="46">
        <v>720765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720765</v>
      </c>
      <c r="O16" s="47">
        <f t="shared" si="1"/>
        <v>40.597330179114564</v>
      </c>
      <c r="P16" s="9"/>
    </row>
    <row r="17" spans="1:16">
      <c r="A17" s="12"/>
      <c r="B17" s="25">
        <v>323.39999999999998</v>
      </c>
      <c r="C17" s="20" t="s">
        <v>18</v>
      </c>
      <c r="D17" s="46">
        <v>25223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25223</v>
      </c>
      <c r="O17" s="47">
        <f t="shared" si="1"/>
        <v>1.4206939281288724</v>
      </c>
      <c r="P17" s="9"/>
    </row>
    <row r="18" spans="1:16">
      <c r="A18" s="12"/>
      <c r="B18" s="25">
        <v>323.89999999999998</v>
      </c>
      <c r="C18" s="20" t="s">
        <v>101</v>
      </c>
      <c r="D18" s="46">
        <v>87081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87081</v>
      </c>
      <c r="O18" s="47">
        <f t="shared" si="1"/>
        <v>4.9048665089557284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13319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13319</v>
      </c>
      <c r="O19" s="47">
        <f t="shared" si="1"/>
        <v>0.75019713867297511</v>
      </c>
      <c r="P19" s="9"/>
    </row>
    <row r="20" spans="1:16">
      <c r="A20" s="12"/>
      <c r="B20" s="25">
        <v>324.20999999999998</v>
      </c>
      <c r="C20" s="20" t="s">
        <v>103</v>
      </c>
      <c r="D20" s="46">
        <v>0</v>
      </c>
      <c r="E20" s="46">
        <v>3330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3330</v>
      </c>
      <c r="O20" s="47">
        <f t="shared" si="1"/>
        <v>0.18756336600202772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1729103</v>
      </c>
      <c r="E21" s="32">
        <f t="shared" si="5"/>
        <v>30393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1759496</v>
      </c>
      <c r="O21" s="45">
        <f t="shared" si="1"/>
        <v>99.10420187000112</v>
      </c>
      <c r="P21" s="10"/>
    </row>
    <row r="22" spans="1:16">
      <c r="A22" s="12"/>
      <c r="B22" s="25">
        <v>334.2</v>
      </c>
      <c r="C22" s="20" t="s">
        <v>96</v>
      </c>
      <c r="D22" s="46">
        <v>0</v>
      </c>
      <c r="E22" s="46">
        <v>27393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27393</v>
      </c>
      <c r="O22" s="47">
        <f t="shared" si="1"/>
        <v>1.542919905373437</v>
      </c>
      <c r="P22" s="9"/>
    </row>
    <row r="23" spans="1:16">
      <c r="A23" s="12"/>
      <c r="B23" s="25">
        <v>335.12</v>
      </c>
      <c r="C23" s="20" t="s">
        <v>85</v>
      </c>
      <c r="D23" s="46">
        <v>448691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448691</v>
      </c>
      <c r="O23" s="47">
        <f t="shared" si="1"/>
        <v>25.272670947392136</v>
      </c>
      <c r="P23" s="9"/>
    </row>
    <row r="24" spans="1:16">
      <c r="A24" s="12"/>
      <c r="B24" s="25">
        <v>335.14</v>
      </c>
      <c r="C24" s="20" t="s">
        <v>86</v>
      </c>
      <c r="D24" s="46">
        <v>6204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6204</v>
      </c>
      <c r="O24" s="47">
        <f t="shared" si="1"/>
        <v>0.34944237918215615</v>
      </c>
      <c r="P24" s="9"/>
    </row>
    <row r="25" spans="1:16">
      <c r="A25" s="12"/>
      <c r="B25" s="25">
        <v>335.15</v>
      </c>
      <c r="C25" s="20" t="s">
        <v>87</v>
      </c>
      <c r="D25" s="46">
        <v>12982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12982</v>
      </c>
      <c r="O25" s="47">
        <f t="shared" si="1"/>
        <v>0.73121550073222941</v>
      </c>
      <c r="P25" s="9"/>
    </row>
    <row r="26" spans="1:16">
      <c r="A26" s="12"/>
      <c r="B26" s="25">
        <v>335.18</v>
      </c>
      <c r="C26" s="20" t="s">
        <v>88</v>
      </c>
      <c r="D26" s="46">
        <v>992067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992067</v>
      </c>
      <c r="O26" s="47">
        <f t="shared" si="1"/>
        <v>55.878506252112203</v>
      </c>
      <c r="P26" s="9"/>
    </row>
    <row r="27" spans="1:16">
      <c r="A27" s="12"/>
      <c r="B27" s="25">
        <v>335.21</v>
      </c>
      <c r="C27" s="20" t="s">
        <v>26</v>
      </c>
      <c r="D27" s="46">
        <v>45819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45819</v>
      </c>
      <c r="O27" s="47">
        <f t="shared" si="1"/>
        <v>2.5807705305846569</v>
      </c>
      <c r="P27" s="9"/>
    </row>
    <row r="28" spans="1:16">
      <c r="A28" s="12"/>
      <c r="B28" s="25">
        <v>335.49</v>
      </c>
      <c r="C28" s="20" t="s">
        <v>27</v>
      </c>
      <c r="D28" s="46">
        <v>37381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37381</v>
      </c>
      <c r="O28" s="47">
        <f t="shared" si="1"/>
        <v>2.1054973527092486</v>
      </c>
      <c r="P28" s="9"/>
    </row>
    <row r="29" spans="1:16">
      <c r="A29" s="12"/>
      <c r="B29" s="25">
        <v>337.2</v>
      </c>
      <c r="C29" s="20" t="s">
        <v>28</v>
      </c>
      <c r="D29" s="46">
        <v>0</v>
      </c>
      <c r="E29" s="46">
        <v>3000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2" si="7">SUM(D29:M29)</f>
        <v>3000</v>
      </c>
      <c r="O29" s="47">
        <f t="shared" si="1"/>
        <v>0.16897600540723218</v>
      </c>
      <c r="P29" s="9"/>
    </row>
    <row r="30" spans="1:16">
      <c r="A30" s="12"/>
      <c r="B30" s="25">
        <v>337.3</v>
      </c>
      <c r="C30" s="20" t="s">
        <v>29</v>
      </c>
      <c r="D30" s="46">
        <v>13244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13244</v>
      </c>
      <c r="O30" s="47">
        <f t="shared" si="1"/>
        <v>0.74597273853779433</v>
      </c>
      <c r="P30" s="9"/>
    </row>
    <row r="31" spans="1:16">
      <c r="A31" s="12"/>
      <c r="B31" s="25">
        <v>338</v>
      </c>
      <c r="C31" s="20" t="s">
        <v>30</v>
      </c>
      <c r="D31" s="46">
        <v>172715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172715</v>
      </c>
      <c r="O31" s="47">
        <f t="shared" si="1"/>
        <v>9.7282302579700346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7176437</v>
      </c>
      <c r="E32" s="32">
        <f t="shared" si="8"/>
        <v>92729</v>
      </c>
      <c r="F32" s="32">
        <f t="shared" si="8"/>
        <v>0</v>
      </c>
      <c r="G32" s="32">
        <f t="shared" si="8"/>
        <v>726171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7995337</v>
      </c>
      <c r="O32" s="45">
        <f t="shared" si="1"/>
        <v>450.34003604821447</v>
      </c>
      <c r="P32" s="10"/>
    </row>
    <row r="33" spans="1:16">
      <c r="A33" s="12"/>
      <c r="B33" s="25">
        <v>341.9</v>
      </c>
      <c r="C33" s="20" t="s">
        <v>90</v>
      </c>
      <c r="D33" s="46">
        <v>400619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400619</v>
      </c>
      <c r="O33" s="47">
        <f t="shared" si="1"/>
        <v>22.56499943674665</v>
      </c>
      <c r="P33" s="9"/>
    </row>
    <row r="34" spans="1:16">
      <c r="A34" s="12"/>
      <c r="B34" s="25">
        <v>342.2</v>
      </c>
      <c r="C34" s="20" t="s">
        <v>39</v>
      </c>
      <c r="D34" s="46">
        <v>4177245</v>
      </c>
      <c r="E34" s="46">
        <v>0</v>
      </c>
      <c r="F34" s="46">
        <v>0</v>
      </c>
      <c r="G34" s="46">
        <v>726171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4903416</v>
      </c>
      <c r="O34" s="47">
        <f t="shared" si="1"/>
        <v>276.18654950996961</v>
      </c>
      <c r="P34" s="9"/>
    </row>
    <row r="35" spans="1:16">
      <c r="A35" s="12"/>
      <c r="B35" s="25">
        <v>342.4</v>
      </c>
      <c r="C35" s="20" t="s">
        <v>40</v>
      </c>
      <c r="D35" s="46">
        <v>2016700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2016700</v>
      </c>
      <c r="O35" s="47">
        <f t="shared" si="1"/>
        <v>113.59130336825504</v>
      </c>
      <c r="P35" s="9"/>
    </row>
    <row r="36" spans="1:16">
      <c r="A36" s="12"/>
      <c r="B36" s="25">
        <v>347.2</v>
      </c>
      <c r="C36" s="20" t="s">
        <v>41</v>
      </c>
      <c r="D36" s="46">
        <v>547839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547839</v>
      </c>
      <c r="O36" s="47">
        <f t="shared" si="1"/>
        <v>30.857215275430889</v>
      </c>
      <c r="P36" s="9"/>
    </row>
    <row r="37" spans="1:16">
      <c r="A37" s="12"/>
      <c r="B37" s="25">
        <v>347.4</v>
      </c>
      <c r="C37" s="20" t="s">
        <v>42</v>
      </c>
      <c r="D37" s="46">
        <v>34034</v>
      </c>
      <c r="E37" s="46">
        <v>92729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126763</v>
      </c>
      <c r="O37" s="47">
        <f t="shared" ref="O37:O53" si="9">(N37/O$55)</f>
        <v>7.1399684578123237</v>
      </c>
      <c r="P37" s="9"/>
    </row>
    <row r="38" spans="1:16" ht="15.75">
      <c r="A38" s="29" t="s">
        <v>36</v>
      </c>
      <c r="B38" s="30"/>
      <c r="C38" s="31"/>
      <c r="D38" s="32">
        <f t="shared" ref="D38:M38" si="10">SUM(D39:D40)</f>
        <v>65468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65468</v>
      </c>
      <c r="O38" s="45">
        <f t="shared" si="9"/>
        <v>3.6875070406668922</v>
      </c>
      <c r="P38" s="10"/>
    </row>
    <row r="39" spans="1:16">
      <c r="A39" s="13"/>
      <c r="B39" s="39">
        <v>351.1</v>
      </c>
      <c r="C39" s="21" t="s">
        <v>78</v>
      </c>
      <c r="D39" s="46">
        <v>27942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27942</v>
      </c>
      <c r="O39" s="47">
        <f t="shared" si="9"/>
        <v>1.5738425143629604</v>
      </c>
      <c r="P39" s="9"/>
    </row>
    <row r="40" spans="1:16">
      <c r="A40" s="13"/>
      <c r="B40" s="39">
        <v>352</v>
      </c>
      <c r="C40" s="21" t="s">
        <v>46</v>
      </c>
      <c r="D40" s="46">
        <v>37526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37526</v>
      </c>
      <c r="O40" s="47">
        <f t="shared" si="9"/>
        <v>2.1136645263039315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SUM(D42:D48)</f>
        <v>155723</v>
      </c>
      <c r="E41" s="32">
        <f t="shared" si="11"/>
        <v>35735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4355647</v>
      </c>
      <c r="L41" s="32">
        <f t="shared" si="11"/>
        <v>0</v>
      </c>
      <c r="M41" s="32">
        <f t="shared" si="11"/>
        <v>0</v>
      </c>
      <c r="N41" s="32">
        <f t="shared" si="7"/>
        <v>4547105</v>
      </c>
      <c r="O41" s="45">
        <f t="shared" si="9"/>
        <v>256.1172130224175</v>
      </c>
      <c r="P41" s="10"/>
    </row>
    <row r="42" spans="1:16">
      <c r="A42" s="12"/>
      <c r="B42" s="25">
        <v>361.1</v>
      </c>
      <c r="C42" s="20" t="s">
        <v>48</v>
      </c>
      <c r="D42" s="46">
        <v>8135</v>
      </c>
      <c r="E42" s="46">
        <v>2117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876875</v>
      </c>
      <c r="L42" s="46">
        <v>0</v>
      </c>
      <c r="M42" s="46">
        <v>0</v>
      </c>
      <c r="N42" s="46">
        <f t="shared" si="7"/>
        <v>887127</v>
      </c>
      <c r="O42" s="47">
        <f t="shared" si="9"/>
        <v>49.967725582967219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2759890</v>
      </c>
      <c r="L43" s="46">
        <v>0</v>
      </c>
      <c r="M43" s="46">
        <v>0</v>
      </c>
      <c r="N43" s="46">
        <f t="shared" ref="N43:N48" si="12">SUM(D43:M43)</f>
        <v>2759890</v>
      </c>
      <c r="O43" s="47">
        <f t="shared" si="9"/>
        <v>155.45172918778866</v>
      </c>
      <c r="P43" s="9"/>
    </row>
    <row r="44" spans="1:16">
      <c r="A44" s="12"/>
      <c r="B44" s="25">
        <v>362</v>
      </c>
      <c r="C44" s="20" t="s">
        <v>51</v>
      </c>
      <c r="D44" s="46">
        <v>27496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27496</v>
      </c>
      <c r="O44" s="47">
        <f t="shared" si="9"/>
        <v>1.5487214148924187</v>
      </c>
      <c r="P44" s="9"/>
    </row>
    <row r="45" spans="1:16">
      <c r="A45" s="12"/>
      <c r="B45" s="25">
        <v>364</v>
      </c>
      <c r="C45" s="20" t="s">
        <v>91</v>
      </c>
      <c r="D45" s="46">
        <v>43636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43636</v>
      </c>
      <c r="O45" s="47">
        <f t="shared" si="9"/>
        <v>2.4578123239833278</v>
      </c>
      <c r="P45" s="9"/>
    </row>
    <row r="46" spans="1:16">
      <c r="A46" s="12"/>
      <c r="B46" s="25">
        <v>366</v>
      </c>
      <c r="C46" s="20" t="s">
        <v>53</v>
      </c>
      <c r="D46" s="46">
        <v>100</v>
      </c>
      <c r="E46" s="46">
        <v>1080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1180</v>
      </c>
      <c r="O46" s="47">
        <f t="shared" si="9"/>
        <v>6.6463895460177988E-2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717782</v>
      </c>
      <c r="L47" s="46">
        <v>0</v>
      </c>
      <c r="M47" s="46">
        <v>0</v>
      </c>
      <c r="N47" s="46">
        <f t="shared" si="12"/>
        <v>717782</v>
      </c>
      <c r="O47" s="47">
        <f t="shared" si="9"/>
        <v>40.42931170440464</v>
      </c>
      <c r="P47" s="9"/>
    </row>
    <row r="48" spans="1:16">
      <c r="A48" s="12"/>
      <c r="B48" s="25">
        <v>369.9</v>
      </c>
      <c r="C48" s="20" t="s">
        <v>56</v>
      </c>
      <c r="D48" s="46">
        <v>76356</v>
      </c>
      <c r="E48" s="46">
        <v>32538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1100</v>
      </c>
      <c r="L48" s="46">
        <v>0</v>
      </c>
      <c r="M48" s="46">
        <v>0</v>
      </c>
      <c r="N48" s="46">
        <f t="shared" si="12"/>
        <v>109994</v>
      </c>
      <c r="O48" s="47">
        <f t="shared" si="9"/>
        <v>6.1954489129210319</v>
      </c>
      <c r="P48" s="9"/>
    </row>
    <row r="49" spans="1:119" ht="15.75">
      <c r="A49" s="29" t="s">
        <v>37</v>
      </c>
      <c r="B49" s="30"/>
      <c r="C49" s="31"/>
      <c r="D49" s="32">
        <f t="shared" ref="D49:M49" si="13">SUM(D50:D52)</f>
        <v>0</v>
      </c>
      <c r="E49" s="32">
        <f t="shared" si="13"/>
        <v>3117173</v>
      </c>
      <c r="F49" s="32">
        <f t="shared" si="13"/>
        <v>0</v>
      </c>
      <c r="G49" s="32">
        <f t="shared" si="13"/>
        <v>2298993</v>
      </c>
      <c r="H49" s="32">
        <f t="shared" si="13"/>
        <v>0</v>
      </c>
      <c r="I49" s="32">
        <f t="shared" si="13"/>
        <v>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>SUM(D49:M49)</f>
        <v>5416166</v>
      </c>
      <c r="O49" s="45">
        <f t="shared" si="9"/>
        <v>305.06736510082237</v>
      </c>
      <c r="P49" s="9"/>
    </row>
    <row r="50" spans="1:119">
      <c r="A50" s="12"/>
      <c r="B50" s="25">
        <v>381</v>
      </c>
      <c r="C50" s="20" t="s">
        <v>57</v>
      </c>
      <c r="D50" s="46">
        <v>0</v>
      </c>
      <c r="E50" s="46">
        <v>0</v>
      </c>
      <c r="F50" s="46">
        <v>0</v>
      </c>
      <c r="G50" s="46">
        <v>798993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798993</v>
      </c>
      <c r="O50" s="47">
        <f t="shared" si="9"/>
        <v>45.003548496113552</v>
      </c>
      <c r="P50" s="9"/>
    </row>
    <row r="51" spans="1:119">
      <c r="A51" s="12"/>
      <c r="B51" s="25">
        <v>384</v>
      </c>
      <c r="C51" s="20" t="s">
        <v>58</v>
      </c>
      <c r="D51" s="46">
        <v>0</v>
      </c>
      <c r="E51" s="46">
        <v>0</v>
      </c>
      <c r="F51" s="46">
        <v>0</v>
      </c>
      <c r="G51" s="46">
        <v>1500000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1500000</v>
      </c>
      <c r="O51" s="47">
        <f t="shared" si="9"/>
        <v>84.48800270361609</v>
      </c>
      <c r="P51" s="9"/>
    </row>
    <row r="52" spans="1:119" ht="15.75" thickBot="1">
      <c r="A52" s="12"/>
      <c r="B52" s="25">
        <v>385</v>
      </c>
      <c r="C52" s="20" t="s">
        <v>104</v>
      </c>
      <c r="D52" s="46">
        <v>0</v>
      </c>
      <c r="E52" s="46">
        <v>3117173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3117173</v>
      </c>
      <c r="O52" s="47">
        <f t="shared" si="9"/>
        <v>175.57581390109272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4">SUM(D5,D13,D21,D32,D38,D41,D49)</f>
        <v>15490530</v>
      </c>
      <c r="E53" s="15">
        <f t="shared" si="14"/>
        <v>4806959</v>
      </c>
      <c r="F53" s="15">
        <f t="shared" si="14"/>
        <v>0</v>
      </c>
      <c r="G53" s="15">
        <f t="shared" si="14"/>
        <v>3025164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4641771</v>
      </c>
      <c r="L53" s="15">
        <f t="shared" si="14"/>
        <v>0</v>
      </c>
      <c r="M53" s="15">
        <f t="shared" si="14"/>
        <v>0</v>
      </c>
      <c r="N53" s="15">
        <f>SUM(D53:M53)</f>
        <v>27964424</v>
      </c>
      <c r="O53" s="38">
        <f t="shared" si="9"/>
        <v>1575.1055536780443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105</v>
      </c>
      <c r="M55" s="118"/>
      <c r="N55" s="118"/>
      <c r="O55" s="43">
        <v>17754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3715918</v>
      </c>
      <c r="E5" s="27">
        <f t="shared" si="0"/>
        <v>1422592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266363</v>
      </c>
      <c r="L5" s="27">
        <f t="shared" si="0"/>
        <v>0</v>
      </c>
      <c r="M5" s="27">
        <f t="shared" si="0"/>
        <v>0</v>
      </c>
      <c r="N5" s="28">
        <f>SUM(D5:M5)</f>
        <v>5404873</v>
      </c>
      <c r="O5" s="33">
        <f t="shared" ref="O5:O36" si="1">(N5/O$56)</f>
        <v>314.20026741076617</v>
      </c>
      <c r="P5" s="6"/>
    </row>
    <row r="6" spans="1:133">
      <c r="A6" s="12"/>
      <c r="B6" s="25">
        <v>311</v>
      </c>
      <c r="C6" s="20" t="s">
        <v>2</v>
      </c>
      <c r="D6" s="46">
        <v>2276155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2276155</v>
      </c>
      <c r="O6" s="47">
        <f t="shared" si="1"/>
        <v>132.31920706894547</v>
      </c>
      <c r="P6" s="9"/>
    </row>
    <row r="7" spans="1:133">
      <c r="A7" s="12"/>
      <c r="B7" s="25">
        <v>312.10000000000002</v>
      </c>
      <c r="C7" s="20" t="s">
        <v>10</v>
      </c>
      <c r="D7" s="46">
        <v>231605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231605</v>
      </c>
      <c r="O7" s="47">
        <f t="shared" si="1"/>
        <v>13.463841413789094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266363</v>
      </c>
      <c r="L8" s="46">
        <v>0</v>
      </c>
      <c r="M8" s="46">
        <v>0</v>
      </c>
      <c r="N8" s="46">
        <f>SUM(D8:M8)</f>
        <v>266363</v>
      </c>
      <c r="O8" s="47">
        <f t="shared" si="1"/>
        <v>15.484420416230671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1422592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1422592</v>
      </c>
      <c r="O9" s="47">
        <f t="shared" si="1"/>
        <v>82.699221020811535</v>
      </c>
      <c r="P9" s="9"/>
    </row>
    <row r="10" spans="1:133">
      <c r="A10" s="12"/>
      <c r="B10" s="25">
        <v>314.10000000000002</v>
      </c>
      <c r="C10" s="20" t="s">
        <v>12</v>
      </c>
      <c r="D10" s="46">
        <v>1048407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1048407</v>
      </c>
      <c r="O10" s="47">
        <f t="shared" si="1"/>
        <v>60.946808510638299</v>
      </c>
      <c r="P10" s="9"/>
    </row>
    <row r="11" spans="1:133">
      <c r="A11" s="12"/>
      <c r="B11" s="25">
        <v>314.39999999999998</v>
      </c>
      <c r="C11" s="20" t="s">
        <v>13</v>
      </c>
      <c r="D11" s="46">
        <v>25796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25796</v>
      </c>
      <c r="O11" s="47">
        <f t="shared" si="1"/>
        <v>1.4995930705731892</v>
      </c>
      <c r="P11" s="9"/>
    </row>
    <row r="12" spans="1:133">
      <c r="A12" s="12"/>
      <c r="B12" s="25">
        <v>316</v>
      </c>
      <c r="C12" s="20" t="s">
        <v>83</v>
      </c>
      <c r="D12" s="46">
        <v>133955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133955</v>
      </c>
      <c r="O12" s="47">
        <f t="shared" si="1"/>
        <v>7.7871759097779325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2467504</v>
      </c>
      <c r="E13" s="32">
        <f t="shared" si="3"/>
        <v>1983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2469487</v>
      </c>
      <c r="O13" s="45">
        <f t="shared" si="1"/>
        <v>143.55813277525868</v>
      </c>
      <c r="P13" s="10"/>
    </row>
    <row r="14" spans="1:133">
      <c r="A14" s="12"/>
      <c r="B14" s="25">
        <v>322</v>
      </c>
      <c r="C14" s="20" t="s">
        <v>0</v>
      </c>
      <c r="D14" s="46">
        <v>358618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358618</v>
      </c>
      <c r="O14" s="47">
        <f t="shared" si="1"/>
        <v>20.847459597721194</v>
      </c>
      <c r="P14" s="9"/>
    </row>
    <row r="15" spans="1:133">
      <c r="A15" s="12"/>
      <c r="B15" s="25">
        <v>323.10000000000002</v>
      </c>
      <c r="C15" s="20" t="s">
        <v>17</v>
      </c>
      <c r="D15" s="46">
        <v>1260575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1260575</v>
      </c>
      <c r="O15" s="47">
        <f t="shared" si="1"/>
        <v>73.280723171724219</v>
      </c>
      <c r="P15" s="9"/>
    </row>
    <row r="16" spans="1:133">
      <c r="A16" s="12"/>
      <c r="B16" s="25">
        <v>323.2</v>
      </c>
      <c r="C16" s="20" t="s">
        <v>70</v>
      </c>
      <c r="D16" s="46">
        <v>773387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773387</v>
      </c>
      <c r="O16" s="47">
        <f t="shared" si="1"/>
        <v>44.959132658993141</v>
      </c>
      <c r="P16" s="9"/>
    </row>
    <row r="17" spans="1:16">
      <c r="A17" s="12"/>
      <c r="B17" s="25">
        <v>323.39999999999998</v>
      </c>
      <c r="C17" s="20" t="s">
        <v>18</v>
      </c>
      <c r="D17" s="46">
        <v>25754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25754</v>
      </c>
      <c r="O17" s="47">
        <f t="shared" si="1"/>
        <v>1.4971514940123241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397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397</v>
      </c>
      <c r="O18" s="47">
        <f t="shared" si="1"/>
        <v>2.3078711777700267E-2</v>
      </c>
      <c r="P18" s="9"/>
    </row>
    <row r="19" spans="1:16">
      <c r="A19" s="12"/>
      <c r="B19" s="25">
        <v>324.32</v>
      </c>
      <c r="C19" s="20" t="s">
        <v>19</v>
      </c>
      <c r="D19" s="46">
        <v>0</v>
      </c>
      <c r="E19" s="46">
        <v>1586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1586</v>
      </c>
      <c r="O19" s="47">
        <f t="shared" si="1"/>
        <v>9.2198581560283682E-2</v>
      </c>
      <c r="P19" s="9"/>
    </row>
    <row r="20" spans="1:16">
      <c r="A20" s="12"/>
      <c r="B20" s="25">
        <v>329</v>
      </c>
      <c r="C20" s="20" t="s">
        <v>20</v>
      </c>
      <c r="D20" s="46">
        <v>49170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49170</v>
      </c>
      <c r="O20" s="47">
        <f t="shared" si="1"/>
        <v>2.8583885594698293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SUM(D22:D33)</f>
        <v>1683848</v>
      </c>
      <c r="E21" s="32">
        <f t="shared" si="5"/>
        <v>310771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1994619</v>
      </c>
      <c r="O21" s="45">
        <f t="shared" si="1"/>
        <v>115.95273805371468</v>
      </c>
      <c r="P21" s="10"/>
    </row>
    <row r="22" spans="1:16">
      <c r="A22" s="12"/>
      <c r="B22" s="25">
        <v>331.39</v>
      </c>
      <c r="C22" s="20" t="s">
        <v>84</v>
      </c>
      <c r="D22" s="46">
        <v>0</v>
      </c>
      <c r="E22" s="46">
        <v>40521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40521</v>
      </c>
      <c r="O22" s="47">
        <f t="shared" si="1"/>
        <v>2.3555981862574118</v>
      </c>
      <c r="P22" s="9"/>
    </row>
    <row r="23" spans="1:16">
      <c r="A23" s="12"/>
      <c r="B23" s="25">
        <v>334.7</v>
      </c>
      <c r="C23" s="20" t="s">
        <v>71</v>
      </c>
      <c r="D23" s="46">
        <v>0</v>
      </c>
      <c r="E23" s="46">
        <v>265250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265250</v>
      </c>
      <c r="O23" s="47">
        <f t="shared" si="1"/>
        <v>15.419718637367748</v>
      </c>
      <c r="P23" s="9"/>
    </row>
    <row r="24" spans="1:16">
      <c r="A24" s="12"/>
      <c r="B24" s="25">
        <v>335.12</v>
      </c>
      <c r="C24" s="20" t="s">
        <v>85</v>
      </c>
      <c r="D24" s="46">
        <v>412322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412322</v>
      </c>
      <c r="O24" s="47">
        <f t="shared" si="1"/>
        <v>23.969422160213927</v>
      </c>
      <c r="P24" s="9"/>
    </row>
    <row r="25" spans="1:16">
      <c r="A25" s="12"/>
      <c r="B25" s="25">
        <v>335.14</v>
      </c>
      <c r="C25" s="20" t="s">
        <v>86</v>
      </c>
      <c r="D25" s="46">
        <v>5893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5893</v>
      </c>
      <c r="O25" s="47">
        <f t="shared" si="1"/>
        <v>0.34257644459946518</v>
      </c>
      <c r="P25" s="9"/>
    </row>
    <row r="26" spans="1:16">
      <c r="A26" s="12"/>
      <c r="B26" s="25">
        <v>335.15</v>
      </c>
      <c r="C26" s="20" t="s">
        <v>87</v>
      </c>
      <c r="D26" s="46">
        <v>14584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14584</v>
      </c>
      <c r="O26" s="47">
        <f t="shared" si="1"/>
        <v>0.84780839437274735</v>
      </c>
      <c r="P26" s="9"/>
    </row>
    <row r="27" spans="1:16">
      <c r="A27" s="12"/>
      <c r="B27" s="25">
        <v>335.18</v>
      </c>
      <c r="C27" s="20" t="s">
        <v>88</v>
      </c>
      <c r="D27" s="46">
        <v>947232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947232</v>
      </c>
      <c r="O27" s="47">
        <f t="shared" si="1"/>
        <v>55.065224973840252</v>
      </c>
      <c r="P27" s="9"/>
    </row>
    <row r="28" spans="1:16">
      <c r="A28" s="12"/>
      <c r="B28" s="25">
        <v>335.21</v>
      </c>
      <c r="C28" s="20" t="s">
        <v>26</v>
      </c>
      <c r="D28" s="46">
        <v>52172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52172</v>
      </c>
      <c r="O28" s="47">
        <f t="shared" si="1"/>
        <v>3.032903150796419</v>
      </c>
      <c r="P28" s="9"/>
    </row>
    <row r="29" spans="1:16">
      <c r="A29" s="12"/>
      <c r="B29" s="25">
        <v>335.49</v>
      </c>
      <c r="C29" s="20" t="s">
        <v>27</v>
      </c>
      <c r="D29" s="46">
        <v>35227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35227</v>
      </c>
      <c r="O29" s="47">
        <f t="shared" si="1"/>
        <v>2.0478432740379025</v>
      </c>
      <c r="P29" s="9"/>
    </row>
    <row r="30" spans="1:16">
      <c r="A30" s="12"/>
      <c r="B30" s="25">
        <v>337.2</v>
      </c>
      <c r="C30" s="20" t="s">
        <v>28</v>
      </c>
      <c r="D30" s="46">
        <v>0</v>
      </c>
      <c r="E30" s="46">
        <v>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4" si="7">SUM(D30:M30)</f>
        <v>5000</v>
      </c>
      <c r="O30" s="47">
        <f t="shared" si="1"/>
        <v>0.29066387629345425</v>
      </c>
      <c r="P30" s="9"/>
    </row>
    <row r="31" spans="1:16">
      <c r="A31" s="12"/>
      <c r="B31" s="25">
        <v>337.3</v>
      </c>
      <c r="C31" s="20" t="s">
        <v>29</v>
      </c>
      <c r="D31" s="46">
        <v>13215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13215</v>
      </c>
      <c r="O31" s="47">
        <f t="shared" si="1"/>
        <v>0.76822462504359956</v>
      </c>
      <c r="P31" s="9"/>
    </row>
    <row r="32" spans="1:16">
      <c r="A32" s="12"/>
      <c r="B32" s="25">
        <v>337.4</v>
      </c>
      <c r="C32" s="20" t="s">
        <v>89</v>
      </c>
      <c r="D32" s="46">
        <v>11576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11576</v>
      </c>
      <c r="O32" s="47">
        <f t="shared" si="1"/>
        <v>0.67294500639460531</v>
      </c>
      <c r="P32" s="9"/>
    </row>
    <row r="33" spans="1:16">
      <c r="A33" s="12"/>
      <c r="B33" s="25">
        <v>338</v>
      </c>
      <c r="C33" s="20" t="s">
        <v>30</v>
      </c>
      <c r="D33" s="46">
        <v>191627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191627</v>
      </c>
      <c r="O33" s="47">
        <f t="shared" si="1"/>
        <v>11.139809324497152</v>
      </c>
      <c r="P33" s="9"/>
    </row>
    <row r="34" spans="1:16" ht="15.75">
      <c r="A34" s="29" t="s">
        <v>35</v>
      </c>
      <c r="B34" s="30"/>
      <c r="C34" s="31"/>
      <c r="D34" s="32">
        <f t="shared" ref="D34:M34" si="8">SUM(D35:D39)</f>
        <v>7305108</v>
      </c>
      <c r="E34" s="32">
        <f t="shared" si="8"/>
        <v>82419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7387527</v>
      </c>
      <c r="O34" s="45">
        <f t="shared" si="1"/>
        <v>429.45744680851061</v>
      </c>
      <c r="P34" s="10"/>
    </row>
    <row r="35" spans="1:16">
      <c r="A35" s="12"/>
      <c r="B35" s="25">
        <v>341.9</v>
      </c>
      <c r="C35" s="20" t="s">
        <v>90</v>
      </c>
      <c r="D35" s="46">
        <v>372611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372611</v>
      </c>
      <c r="O35" s="47">
        <f t="shared" si="1"/>
        <v>21.660911521916056</v>
      </c>
      <c r="P35" s="9"/>
    </row>
    <row r="36" spans="1:16">
      <c r="A36" s="12"/>
      <c r="B36" s="25">
        <v>342.2</v>
      </c>
      <c r="C36" s="20" t="s">
        <v>39</v>
      </c>
      <c r="D36" s="46">
        <v>4318766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4318766</v>
      </c>
      <c r="O36" s="47">
        <f t="shared" si="1"/>
        <v>251.06185327287525</v>
      </c>
      <c r="P36" s="9"/>
    </row>
    <row r="37" spans="1:16">
      <c r="A37" s="12"/>
      <c r="B37" s="25">
        <v>342.4</v>
      </c>
      <c r="C37" s="20" t="s">
        <v>40</v>
      </c>
      <c r="D37" s="46">
        <v>2058779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2058779</v>
      </c>
      <c r="O37" s="47">
        <f t="shared" ref="O37:O54" si="9">(N37/O$56)</f>
        <v>119.68253691431229</v>
      </c>
      <c r="P37" s="9"/>
    </row>
    <row r="38" spans="1:16">
      <c r="A38" s="12"/>
      <c r="B38" s="25">
        <v>347.2</v>
      </c>
      <c r="C38" s="20" t="s">
        <v>41</v>
      </c>
      <c r="D38" s="46">
        <v>515885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515885</v>
      </c>
      <c r="O38" s="47">
        <f t="shared" si="9"/>
        <v>29.989826764329727</v>
      </c>
      <c r="P38" s="9"/>
    </row>
    <row r="39" spans="1:16">
      <c r="A39" s="12"/>
      <c r="B39" s="25">
        <v>347.4</v>
      </c>
      <c r="C39" s="20" t="s">
        <v>42</v>
      </c>
      <c r="D39" s="46">
        <v>39067</v>
      </c>
      <c r="E39" s="46">
        <v>82419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121486</v>
      </c>
      <c r="O39" s="47">
        <f t="shared" si="9"/>
        <v>7.0623183350773164</v>
      </c>
      <c r="P39" s="9"/>
    </row>
    <row r="40" spans="1:16" ht="15.75">
      <c r="A40" s="29" t="s">
        <v>36</v>
      </c>
      <c r="B40" s="30"/>
      <c r="C40" s="31"/>
      <c r="D40" s="32">
        <f t="shared" ref="D40:M40" si="10">SUM(D41:D42)</f>
        <v>78012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78012</v>
      </c>
      <c r="O40" s="45">
        <f t="shared" si="9"/>
        <v>4.5350540634809908</v>
      </c>
      <c r="P40" s="10"/>
    </row>
    <row r="41" spans="1:16">
      <c r="A41" s="13"/>
      <c r="B41" s="39">
        <v>351.1</v>
      </c>
      <c r="C41" s="21" t="s">
        <v>78</v>
      </c>
      <c r="D41" s="46">
        <v>45131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45131</v>
      </c>
      <c r="O41" s="47">
        <f t="shared" si="9"/>
        <v>2.6235902801999766</v>
      </c>
      <c r="P41" s="9"/>
    </row>
    <row r="42" spans="1:16">
      <c r="A42" s="13"/>
      <c r="B42" s="39">
        <v>352</v>
      </c>
      <c r="C42" s="21" t="s">
        <v>46</v>
      </c>
      <c r="D42" s="46">
        <v>32881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32881</v>
      </c>
      <c r="O42" s="47">
        <f t="shared" si="9"/>
        <v>1.9114637832810137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112347</v>
      </c>
      <c r="E43" s="32">
        <f t="shared" si="11"/>
        <v>7575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5163844</v>
      </c>
      <c r="L43" s="32">
        <f t="shared" si="11"/>
        <v>0</v>
      </c>
      <c r="M43" s="32">
        <f t="shared" si="11"/>
        <v>0</v>
      </c>
      <c r="N43" s="32">
        <f t="shared" si="7"/>
        <v>5283766</v>
      </c>
      <c r="O43" s="45">
        <f t="shared" si="9"/>
        <v>307.1599813975119</v>
      </c>
      <c r="P43" s="10"/>
    </row>
    <row r="44" spans="1:16">
      <c r="A44" s="12"/>
      <c r="B44" s="25">
        <v>361.1</v>
      </c>
      <c r="C44" s="20" t="s">
        <v>48</v>
      </c>
      <c r="D44" s="46">
        <v>3227</v>
      </c>
      <c r="E44" s="46">
        <v>2614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371055</v>
      </c>
      <c r="L44" s="46">
        <v>0</v>
      </c>
      <c r="M44" s="46">
        <v>0</v>
      </c>
      <c r="N44" s="46">
        <f t="shared" si="7"/>
        <v>376896</v>
      </c>
      <c r="O44" s="47">
        <f t="shared" si="9"/>
        <v>21.910010463899546</v>
      </c>
      <c r="P44" s="9"/>
    </row>
    <row r="45" spans="1:16">
      <c r="A45" s="12"/>
      <c r="B45" s="25">
        <v>361.2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471283</v>
      </c>
      <c r="L45" s="46">
        <v>0</v>
      </c>
      <c r="M45" s="46">
        <v>0</v>
      </c>
      <c r="N45" s="46">
        <f t="shared" ref="N45:N51" si="12">SUM(D45:M45)</f>
        <v>471283</v>
      </c>
      <c r="O45" s="47">
        <f t="shared" si="9"/>
        <v>27.396988722241598</v>
      </c>
      <c r="P45" s="9"/>
    </row>
    <row r="46" spans="1:16">
      <c r="A46" s="12"/>
      <c r="B46" s="25">
        <v>361.3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3178631</v>
      </c>
      <c r="L46" s="46">
        <v>0</v>
      </c>
      <c r="M46" s="46">
        <v>0</v>
      </c>
      <c r="N46" s="46">
        <f t="shared" si="12"/>
        <v>3178631</v>
      </c>
      <c r="O46" s="47">
        <f t="shared" si="9"/>
        <v>184.78264155330774</v>
      </c>
      <c r="P46" s="9"/>
    </row>
    <row r="47" spans="1:16">
      <c r="A47" s="12"/>
      <c r="B47" s="25">
        <v>362</v>
      </c>
      <c r="C47" s="20" t="s">
        <v>51</v>
      </c>
      <c r="D47" s="46">
        <v>30632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30632</v>
      </c>
      <c r="O47" s="47">
        <f t="shared" si="9"/>
        <v>1.780723171724218</v>
      </c>
      <c r="P47" s="9"/>
    </row>
    <row r="48" spans="1:16">
      <c r="A48" s="12"/>
      <c r="B48" s="25">
        <v>364</v>
      </c>
      <c r="C48" s="20" t="s">
        <v>91</v>
      </c>
      <c r="D48" s="46">
        <v>4923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4923</v>
      </c>
      <c r="O48" s="47">
        <f t="shared" si="9"/>
        <v>0.28618765259853507</v>
      </c>
      <c r="P48" s="9"/>
    </row>
    <row r="49" spans="1:119">
      <c r="A49" s="12"/>
      <c r="B49" s="25">
        <v>366</v>
      </c>
      <c r="C49" s="20" t="s">
        <v>53</v>
      </c>
      <c r="D49" s="46">
        <v>301</v>
      </c>
      <c r="E49" s="46">
        <v>2318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2619</v>
      </c>
      <c r="O49" s="47">
        <f t="shared" si="9"/>
        <v>0.15224973840251133</v>
      </c>
      <c r="P49" s="9"/>
    </row>
    <row r="50" spans="1:119">
      <c r="A50" s="12"/>
      <c r="B50" s="25">
        <v>368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1139371</v>
      </c>
      <c r="L50" s="46">
        <v>0</v>
      </c>
      <c r="M50" s="46">
        <v>0</v>
      </c>
      <c r="N50" s="46">
        <f t="shared" si="12"/>
        <v>1139371</v>
      </c>
      <c r="O50" s="47">
        <f t="shared" si="9"/>
        <v>66.234798279269853</v>
      </c>
      <c r="P50" s="9"/>
    </row>
    <row r="51" spans="1:119">
      <c r="A51" s="12"/>
      <c r="B51" s="25">
        <v>369.9</v>
      </c>
      <c r="C51" s="20" t="s">
        <v>56</v>
      </c>
      <c r="D51" s="46">
        <v>73264</v>
      </c>
      <c r="E51" s="46">
        <v>2643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3504</v>
      </c>
      <c r="L51" s="46">
        <v>0</v>
      </c>
      <c r="M51" s="46">
        <v>0</v>
      </c>
      <c r="N51" s="46">
        <f t="shared" si="12"/>
        <v>79411</v>
      </c>
      <c r="O51" s="47">
        <f t="shared" si="9"/>
        <v>4.6163818160678991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SUM(D53:D53)</f>
        <v>0</v>
      </c>
      <c r="E52" s="32">
        <f t="shared" si="13"/>
        <v>0</v>
      </c>
      <c r="F52" s="32">
        <f t="shared" si="13"/>
        <v>0</v>
      </c>
      <c r="G52" s="32">
        <f t="shared" si="13"/>
        <v>343926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343926</v>
      </c>
      <c r="O52" s="45">
        <f t="shared" si="9"/>
        <v>19.993372863620507</v>
      </c>
      <c r="P52" s="9"/>
    </row>
    <row r="53" spans="1:119" ht="15.75" thickBot="1">
      <c r="A53" s="12"/>
      <c r="B53" s="25">
        <v>381</v>
      </c>
      <c r="C53" s="20" t="s">
        <v>57</v>
      </c>
      <c r="D53" s="46">
        <v>0</v>
      </c>
      <c r="E53" s="46">
        <v>0</v>
      </c>
      <c r="F53" s="46">
        <v>0</v>
      </c>
      <c r="G53" s="46">
        <v>343926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343926</v>
      </c>
      <c r="O53" s="47">
        <f t="shared" si="9"/>
        <v>19.993372863620507</v>
      </c>
      <c r="P53" s="9"/>
    </row>
    <row r="54" spans="1:119" ht="16.5" thickBot="1">
      <c r="A54" s="14" t="s">
        <v>43</v>
      </c>
      <c r="B54" s="23"/>
      <c r="C54" s="22"/>
      <c r="D54" s="15">
        <f t="shared" ref="D54:M54" si="14">SUM(D5,D13,D21,D34,D40,D43,D52)</f>
        <v>15362737</v>
      </c>
      <c r="E54" s="15">
        <f t="shared" si="14"/>
        <v>1825340</v>
      </c>
      <c r="F54" s="15">
        <f t="shared" si="14"/>
        <v>0</v>
      </c>
      <c r="G54" s="15">
        <f t="shared" si="14"/>
        <v>343926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5430207</v>
      </c>
      <c r="L54" s="15">
        <f t="shared" si="14"/>
        <v>0</v>
      </c>
      <c r="M54" s="15">
        <f t="shared" si="14"/>
        <v>0</v>
      </c>
      <c r="N54" s="15">
        <f>SUM(D54:M54)</f>
        <v>22962210</v>
      </c>
      <c r="O54" s="38">
        <f t="shared" si="9"/>
        <v>1334.8569933728636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92</v>
      </c>
      <c r="M56" s="118"/>
      <c r="N56" s="118"/>
      <c r="O56" s="43">
        <v>17202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3776884</v>
      </c>
      <c r="E5" s="27">
        <f t="shared" si="0"/>
        <v>1346319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275924</v>
      </c>
      <c r="L5" s="27">
        <f t="shared" si="0"/>
        <v>0</v>
      </c>
      <c r="M5" s="27">
        <f t="shared" si="0"/>
        <v>0</v>
      </c>
      <c r="N5" s="28">
        <f>SUM(D5:M5)</f>
        <v>5399127</v>
      </c>
      <c r="O5" s="33">
        <f t="shared" ref="O5:O52" si="1">(N5/O$54)</f>
        <v>314.19500698324021</v>
      </c>
      <c r="P5" s="6"/>
    </row>
    <row r="6" spans="1:133">
      <c r="A6" s="12"/>
      <c r="B6" s="25">
        <v>311</v>
      </c>
      <c r="C6" s="20" t="s">
        <v>2</v>
      </c>
      <c r="D6" s="46">
        <v>2372877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2372877</v>
      </c>
      <c r="O6" s="47">
        <f t="shared" si="1"/>
        <v>138.08641759776538</v>
      </c>
      <c r="P6" s="9"/>
    </row>
    <row r="7" spans="1:133">
      <c r="A7" s="12"/>
      <c r="B7" s="25">
        <v>312.10000000000002</v>
      </c>
      <c r="C7" s="20" t="s">
        <v>10</v>
      </c>
      <c r="D7" s="46">
        <v>227177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227177</v>
      </c>
      <c r="O7" s="47">
        <f t="shared" si="1"/>
        <v>13.22026303538175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275924</v>
      </c>
      <c r="L8" s="46">
        <v>0</v>
      </c>
      <c r="M8" s="46">
        <v>0</v>
      </c>
      <c r="N8" s="46">
        <f>SUM(D8:M8)</f>
        <v>275924</v>
      </c>
      <c r="O8" s="47">
        <f t="shared" si="1"/>
        <v>16.057029795158286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1346319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1346319</v>
      </c>
      <c r="O9" s="47">
        <f t="shared" si="1"/>
        <v>78.347241620111731</v>
      </c>
      <c r="P9" s="9"/>
    </row>
    <row r="10" spans="1:133">
      <c r="A10" s="12"/>
      <c r="B10" s="25">
        <v>314.10000000000002</v>
      </c>
      <c r="C10" s="20" t="s">
        <v>12</v>
      </c>
      <c r="D10" s="46">
        <v>999293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999293</v>
      </c>
      <c r="O10" s="47">
        <f t="shared" si="1"/>
        <v>58.152525605214151</v>
      </c>
      <c r="P10" s="9"/>
    </row>
    <row r="11" spans="1:133">
      <c r="A11" s="12"/>
      <c r="B11" s="25">
        <v>314.39999999999998</v>
      </c>
      <c r="C11" s="20" t="s">
        <v>13</v>
      </c>
      <c r="D11" s="46">
        <v>26733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26733</v>
      </c>
      <c r="O11" s="47">
        <f t="shared" si="1"/>
        <v>1.5556913407821229</v>
      </c>
      <c r="P11" s="9"/>
    </row>
    <row r="12" spans="1:133">
      <c r="A12" s="12"/>
      <c r="B12" s="25">
        <v>316</v>
      </c>
      <c r="C12" s="20" t="s">
        <v>15</v>
      </c>
      <c r="D12" s="46">
        <v>150804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150804</v>
      </c>
      <c r="O12" s="47">
        <f t="shared" si="1"/>
        <v>8.7758379888268152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2509335</v>
      </c>
      <c r="E13" s="32">
        <f t="shared" si="3"/>
        <v>13000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2522335</v>
      </c>
      <c r="O13" s="45">
        <f t="shared" si="1"/>
        <v>146.78392690875233</v>
      </c>
      <c r="P13" s="10"/>
    </row>
    <row r="14" spans="1:133">
      <c r="A14" s="12"/>
      <c r="B14" s="25">
        <v>322</v>
      </c>
      <c r="C14" s="20" t="s">
        <v>0</v>
      </c>
      <c r="D14" s="46">
        <v>310565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310565</v>
      </c>
      <c r="O14" s="47">
        <f t="shared" si="1"/>
        <v>18.072916666666668</v>
      </c>
      <c r="P14" s="9"/>
    </row>
    <row r="15" spans="1:133">
      <c r="A15" s="12"/>
      <c r="B15" s="25">
        <v>323.10000000000002</v>
      </c>
      <c r="C15" s="20" t="s">
        <v>17</v>
      </c>
      <c r="D15" s="46">
        <v>1333793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1333793</v>
      </c>
      <c r="O15" s="47">
        <f t="shared" si="1"/>
        <v>77.618307728119177</v>
      </c>
      <c r="P15" s="9"/>
    </row>
    <row r="16" spans="1:133">
      <c r="A16" s="12"/>
      <c r="B16" s="25">
        <v>323.2</v>
      </c>
      <c r="C16" s="20" t="s">
        <v>70</v>
      </c>
      <c r="D16" s="46">
        <v>830481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830481</v>
      </c>
      <c r="O16" s="47">
        <f t="shared" si="1"/>
        <v>48.328736033519554</v>
      </c>
      <c r="P16" s="9"/>
    </row>
    <row r="17" spans="1:16">
      <c r="A17" s="12"/>
      <c r="B17" s="25">
        <v>323.39999999999998</v>
      </c>
      <c r="C17" s="20" t="s">
        <v>18</v>
      </c>
      <c r="D17" s="46">
        <v>27630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27630</v>
      </c>
      <c r="O17" s="47">
        <f t="shared" si="1"/>
        <v>1.6078910614525139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2600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2600</v>
      </c>
      <c r="O18" s="47">
        <f t="shared" si="1"/>
        <v>0.15130353817504655</v>
      </c>
      <c r="P18" s="9"/>
    </row>
    <row r="19" spans="1:16">
      <c r="A19" s="12"/>
      <c r="B19" s="25">
        <v>324.32</v>
      </c>
      <c r="C19" s="20" t="s">
        <v>19</v>
      </c>
      <c r="D19" s="46">
        <v>0</v>
      </c>
      <c r="E19" s="46">
        <v>10400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10400</v>
      </c>
      <c r="O19" s="47">
        <f t="shared" si="1"/>
        <v>0.60521415270018619</v>
      </c>
      <c r="P19" s="9"/>
    </row>
    <row r="20" spans="1:16">
      <c r="A20" s="12"/>
      <c r="B20" s="25">
        <v>329</v>
      </c>
      <c r="C20" s="20" t="s">
        <v>20</v>
      </c>
      <c r="D20" s="46">
        <v>6866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6866</v>
      </c>
      <c r="O20" s="47">
        <f t="shared" si="1"/>
        <v>0.39955772811918061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1596007</v>
      </c>
      <c r="E21" s="32">
        <f t="shared" si="5"/>
        <v>488129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2084136</v>
      </c>
      <c r="O21" s="45">
        <f t="shared" si="1"/>
        <v>121.28351955307262</v>
      </c>
      <c r="P21" s="10"/>
    </row>
    <row r="22" spans="1:16">
      <c r="A22" s="12"/>
      <c r="B22" s="25">
        <v>334.39</v>
      </c>
      <c r="C22" s="20" t="s">
        <v>77</v>
      </c>
      <c r="D22" s="46">
        <v>0</v>
      </c>
      <c r="E22" s="46">
        <v>409702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409702</v>
      </c>
      <c r="O22" s="47">
        <f t="shared" si="1"/>
        <v>23.842062383612664</v>
      </c>
      <c r="P22" s="9"/>
    </row>
    <row r="23" spans="1:16">
      <c r="A23" s="12"/>
      <c r="B23" s="25">
        <v>334.7</v>
      </c>
      <c r="C23" s="20" t="s">
        <v>71</v>
      </c>
      <c r="D23" s="46">
        <v>0</v>
      </c>
      <c r="E23" s="46">
        <v>78427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78427</v>
      </c>
      <c r="O23" s="47">
        <f t="shared" si="1"/>
        <v>4.5639548417132216</v>
      </c>
      <c r="P23" s="9"/>
    </row>
    <row r="24" spans="1:16">
      <c r="A24" s="12"/>
      <c r="B24" s="25">
        <v>335.12</v>
      </c>
      <c r="C24" s="20" t="s">
        <v>22</v>
      </c>
      <c r="D24" s="46">
        <v>379770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379770</v>
      </c>
      <c r="O24" s="47">
        <f t="shared" si="1"/>
        <v>22.100209497206706</v>
      </c>
      <c r="P24" s="9"/>
    </row>
    <row r="25" spans="1:16">
      <c r="A25" s="12"/>
      <c r="B25" s="25">
        <v>335.14</v>
      </c>
      <c r="C25" s="20" t="s">
        <v>23</v>
      </c>
      <c r="D25" s="46">
        <v>5727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5727</v>
      </c>
      <c r="O25" s="47">
        <f t="shared" si="1"/>
        <v>0.33327513966480449</v>
      </c>
      <c r="P25" s="9"/>
    </row>
    <row r="26" spans="1:16">
      <c r="A26" s="12"/>
      <c r="B26" s="25">
        <v>335.15</v>
      </c>
      <c r="C26" s="20" t="s">
        <v>24</v>
      </c>
      <c r="D26" s="46">
        <v>11542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11542</v>
      </c>
      <c r="O26" s="47">
        <f t="shared" si="1"/>
        <v>0.67167132216014902</v>
      </c>
      <c r="P26" s="9"/>
    </row>
    <row r="27" spans="1:16">
      <c r="A27" s="12"/>
      <c r="B27" s="25">
        <v>335.18</v>
      </c>
      <c r="C27" s="20" t="s">
        <v>25</v>
      </c>
      <c r="D27" s="46">
        <v>907237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907237</v>
      </c>
      <c r="O27" s="47">
        <f t="shared" si="1"/>
        <v>52.795449255121042</v>
      </c>
      <c r="P27" s="9"/>
    </row>
    <row r="28" spans="1:16">
      <c r="A28" s="12"/>
      <c r="B28" s="25">
        <v>335.21</v>
      </c>
      <c r="C28" s="20" t="s">
        <v>26</v>
      </c>
      <c r="D28" s="46">
        <v>64491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64491</v>
      </c>
      <c r="O28" s="47">
        <f t="shared" si="1"/>
        <v>3.7529678770949721</v>
      </c>
      <c r="P28" s="9"/>
    </row>
    <row r="29" spans="1:16">
      <c r="A29" s="12"/>
      <c r="B29" s="25">
        <v>335.49</v>
      </c>
      <c r="C29" s="20" t="s">
        <v>27</v>
      </c>
      <c r="D29" s="46">
        <v>33599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33599</v>
      </c>
      <c r="O29" s="47">
        <f t="shared" si="1"/>
        <v>1.9552490689013036</v>
      </c>
      <c r="P29" s="9"/>
    </row>
    <row r="30" spans="1:16">
      <c r="A30" s="12"/>
      <c r="B30" s="25">
        <v>337.3</v>
      </c>
      <c r="C30" s="20" t="s">
        <v>29</v>
      </c>
      <c r="D30" s="46">
        <v>13340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13340</v>
      </c>
      <c r="O30" s="47">
        <f t="shared" si="1"/>
        <v>0.7763035381750466</v>
      </c>
      <c r="P30" s="9"/>
    </row>
    <row r="31" spans="1:16">
      <c r="A31" s="12"/>
      <c r="B31" s="25">
        <v>338</v>
      </c>
      <c r="C31" s="20" t="s">
        <v>30</v>
      </c>
      <c r="D31" s="46">
        <v>180301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180301</v>
      </c>
      <c r="O31" s="47">
        <f t="shared" si="1"/>
        <v>10.492376629422719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7350790</v>
      </c>
      <c r="E32" s="32">
        <f t="shared" si="8"/>
        <v>98544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7449334</v>
      </c>
      <c r="O32" s="45">
        <f t="shared" si="1"/>
        <v>433.50407355679704</v>
      </c>
      <c r="P32" s="10"/>
    </row>
    <row r="33" spans="1:16">
      <c r="A33" s="12"/>
      <c r="B33" s="25">
        <v>341.9</v>
      </c>
      <c r="C33" s="20" t="s">
        <v>38</v>
      </c>
      <c r="D33" s="46">
        <v>385353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385353</v>
      </c>
      <c r="O33" s="47">
        <f t="shared" si="1"/>
        <v>22.425104748603353</v>
      </c>
      <c r="P33" s="9"/>
    </row>
    <row r="34" spans="1:16">
      <c r="A34" s="12"/>
      <c r="B34" s="25">
        <v>342.2</v>
      </c>
      <c r="C34" s="20" t="s">
        <v>39</v>
      </c>
      <c r="D34" s="46">
        <v>4393743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4393743</v>
      </c>
      <c r="O34" s="47">
        <f t="shared" si="1"/>
        <v>255.68802374301677</v>
      </c>
      <c r="P34" s="9"/>
    </row>
    <row r="35" spans="1:16">
      <c r="A35" s="12"/>
      <c r="B35" s="25">
        <v>342.4</v>
      </c>
      <c r="C35" s="20" t="s">
        <v>40</v>
      </c>
      <c r="D35" s="46">
        <v>2058591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2058591</v>
      </c>
      <c r="O35" s="47">
        <f t="shared" si="1"/>
        <v>119.79696229050279</v>
      </c>
      <c r="P35" s="9"/>
    </row>
    <row r="36" spans="1:16">
      <c r="A36" s="12"/>
      <c r="B36" s="25">
        <v>347.2</v>
      </c>
      <c r="C36" s="20" t="s">
        <v>41</v>
      </c>
      <c r="D36" s="46">
        <v>468410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468410</v>
      </c>
      <c r="O36" s="47">
        <f t="shared" si="1"/>
        <v>27.258496275605214</v>
      </c>
      <c r="P36" s="9"/>
    </row>
    <row r="37" spans="1:16">
      <c r="A37" s="12"/>
      <c r="B37" s="25">
        <v>347.4</v>
      </c>
      <c r="C37" s="20" t="s">
        <v>42</v>
      </c>
      <c r="D37" s="46">
        <v>44693</v>
      </c>
      <c r="E37" s="46">
        <v>98544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143237</v>
      </c>
      <c r="O37" s="47">
        <f t="shared" si="1"/>
        <v>8.3354864990689013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179709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179709</v>
      </c>
      <c r="O38" s="45">
        <f t="shared" si="1"/>
        <v>10.45792597765363</v>
      </c>
      <c r="P38" s="10"/>
    </row>
    <row r="39" spans="1:16">
      <c r="A39" s="13"/>
      <c r="B39" s="39">
        <v>351.1</v>
      </c>
      <c r="C39" s="21" t="s">
        <v>78</v>
      </c>
      <c r="D39" s="46">
        <v>150917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150917</v>
      </c>
      <c r="O39" s="47">
        <f t="shared" si="1"/>
        <v>8.7824138733705777</v>
      </c>
      <c r="P39" s="9"/>
    </row>
    <row r="40" spans="1:16">
      <c r="A40" s="13"/>
      <c r="B40" s="39">
        <v>352</v>
      </c>
      <c r="C40" s="21" t="s">
        <v>46</v>
      </c>
      <c r="D40" s="46">
        <v>28792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28792</v>
      </c>
      <c r="O40" s="47">
        <f t="shared" si="1"/>
        <v>1.6755121042830541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125221</v>
      </c>
      <c r="E41" s="32">
        <f t="shared" si="10"/>
        <v>176689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6968509</v>
      </c>
      <c r="L41" s="32">
        <f t="shared" si="10"/>
        <v>0</v>
      </c>
      <c r="M41" s="32">
        <f t="shared" si="10"/>
        <v>0</v>
      </c>
      <c r="N41" s="32">
        <f t="shared" si="7"/>
        <v>7270419</v>
      </c>
      <c r="O41" s="45">
        <f t="shared" si="1"/>
        <v>423.0923533519553</v>
      </c>
      <c r="P41" s="10"/>
    </row>
    <row r="42" spans="1:16">
      <c r="A42" s="12"/>
      <c r="B42" s="25">
        <v>361.1</v>
      </c>
      <c r="C42" s="20" t="s">
        <v>48</v>
      </c>
      <c r="D42" s="46">
        <v>3661</v>
      </c>
      <c r="E42" s="46">
        <v>2291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329744</v>
      </c>
      <c r="L42" s="46">
        <v>0</v>
      </c>
      <c r="M42" s="46">
        <v>0</v>
      </c>
      <c r="N42" s="46">
        <f t="shared" si="7"/>
        <v>335696</v>
      </c>
      <c r="O42" s="47">
        <f t="shared" si="1"/>
        <v>19.53538175046555</v>
      </c>
      <c r="P42" s="9"/>
    </row>
    <row r="43" spans="1:16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456117</v>
      </c>
      <c r="L43" s="46">
        <v>0</v>
      </c>
      <c r="M43" s="46">
        <v>0</v>
      </c>
      <c r="N43" s="46">
        <f t="shared" ref="N43:N49" si="11">SUM(D43:M43)</f>
        <v>456117</v>
      </c>
      <c r="O43" s="47">
        <f t="shared" si="1"/>
        <v>26.543121508379887</v>
      </c>
      <c r="P43" s="9"/>
    </row>
    <row r="44" spans="1:16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4908904</v>
      </c>
      <c r="L44" s="46">
        <v>0</v>
      </c>
      <c r="M44" s="46">
        <v>0</v>
      </c>
      <c r="N44" s="46">
        <f t="shared" si="11"/>
        <v>4908904</v>
      </c>
      <c r="O44" s="47">
        <f t="shared" si="1"/>
        <v>285.66713221601492</v>
      </c>
      <c r="P44" s="9"/>
    </row>
    <row r="45" spans="1:16">
      <c r="A45" s="12"/>
      <c r="B45" s="25">
        <v>362</v>
      </c>
      <c r="C45" s="20" t="s">
        <v>51</v>
      </c>
      <c r="D45" s="46">
        <v>15416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15416</v>
      </c>
      <c r="O45" s="47">
        <f t="shared" si="1"/>
        <v>0.89711359404096835</v>
      </c>
      <c r="P45" s="9"/>
    </row>
    <row r="46" spans="1:16">
      <c r="A46" s="12"/>
      <c r="B46" s="25">
        <v>364</v>
      </c>
      <c r="C46" s="20" t="s">
        <v>52</v>
      </c>
      <c r="D46" s="46">
        <v>15702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15702</v>
      </c>
      <c r="O46" s="47">
        <f t="shared" si="1"/>
        <v>0.91375698324022347</v>
      </c>
      <c r="P46" s="9"/>
    </row>
    <row r="47" spans="1:16">
      <c r="A47" s="12"/>
      <c r="B47" s="25">
        <v>366</v>
      </c>
      <c r="C47" s="20" t="s">
        <v>53</v>
      </c>
      <c r="D47" s="46">
        <v>10050</v>
      </c>
      <c r="E47" s="46">
        <v>11270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21320</v>
      </c>
      <c r="O47" s="47">
        <f t="shared" si="1"/>
        <v>1.2406890130353818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1254570</v>
      </c>
      <c r="L48" s="46">
        <v>0</v>
      </c>
      <c r="M48" s="46">
        <v>0</v>
      </c>
      <c r="N48" s="46">
        <f t="shared" si="11"/>
        <v>1254570</v>
      </c>
      <c r="O48" s="47">
        <f t="shared" si="1"/>
        <v>73.00803072625699</v>
      </c>
      <c r="P48" s="9"/>
    </row>
    <row r="49" spans="1:119">
      <c r="A49" s="12"/>
      <c r="B49" s="25">
        <v>369.9</v>
      </c>
      <c r="C49" s="20" t="s">
        <v>56</v>
      </c>
      <c r="D49" s="46">
        <v>80392</v>
      </c>
      <c r="E49" s="46">
        <v>163128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19174</v>
      </c>
      <c r="L49" s="46">
        <v>0</v>
      </c>
      <c r="M49" s="46">
        <v>0</v>
      </c>
      <c r="N49" s="46">
        <f t="shared" si="11"/>
        <v>262694</v>
      </c>
      <c r="O49" s="47">
        <f t="shared" si="1"/>
        <v>15.287127560521416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0</v>
      </c>
      <c r="E50" s="32">
        <f t="shared" si="12"/>
        <v>0</v>
      </c>
      <c r="F50" s="32">
        <f t="shared" si="12"/>
        <v>0</v>
      </c>
      <c r="G50" s="32">
        <f t="shared" si="12"/>
        <v>463088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463088</v>
      </c>
      <c r="O50" s="45">
        <f t="shared" si="1"/>
        <v>26.948789571694601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0</v>
      </c>
      <c r="G51" s="46">
        <v>463088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463088</v>
      </c>
      <c r="O51" s="47">
        <f t="shared" si="1"/>
        <v>26.948789571694601</v>
      </c>
      <c r="P51" s="9"/>
    </row>
    <row r="52" spans="1:119" ht="16.5" thickBot="1">
      <c r="A52" s="14" t="s">
        <v>43</v>
      </c>
      <c r="B52" s="23"/>
      <c r="C52" s="22"/>
      <c r="D52" s="15">
        <f t="shared" ref="D52:M52" si="13">SUM(D5,D13,D21,D32,D38,D41,D50)</f>
        <v>15537946</v>
      </c>
      <c r="E52" s="15">
        <f t="shared" si="13"/>
        <v>2122681</v>
      </c>
      <c r="F52" s="15">
        <f t="shared" si="13"/>
        <v>0</v>
      </c>
      <c r="G52" s="15">
        <f t="shared" si="13"/>
        <v>463088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7244433</v>
      </c>
      <c r="L52" s="15">
        <f t="shared" si="13"/>
        <v>0</v>
      </c>
      <c r="M52" s="15">
        <f t="shared" si="13"/>
        <v>0</v>
      </c>
      <c r="N52" s="15">
        <f>SUM(D52:M52)</f>
        <v>25368148</v>
      </c>
      <c r="O52" s="38">
        <f t="shared" si="1"/>
        <v>1476.2655959031658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81</v>
      </c>
      <c r="M54" s="118"/>
      <c r="N54" s="118"/>
      <c r="O54" s="43">
        <v>17184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3916115</v>
      </c>
      <c r="E5" s="27">
        <f t="shared" si="0"/>
        <v>1275822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267503</v>
      </c>
      <c r="L5" s="27">
        <f t="shared" si="0"/>
        <v>0</v>
      </c>
      <c r="M5" s="27">
        <f t="shared" si="0"/>
        <v>0</v>
      </c>
      <c r="N5" s="28">
        <f>SUM(D5:M5)</f>
        <v>5459440</v>
      </c>
      <c r="O5" s="33">
        <f t="shared" ref="O5:O52" si="1">(N5/O$54)</f>
        <v>317.13273308161484</v>
      </c>
      <c r="P5" s="6"/>
    </row>
    <row r="6" spans="1:133">
      <c r="A6" s="12"/>
      <c r="B6" s="25">
        <v>311</v>
      </c>
      <c r="C6" s="20" t="s">
        <v>2</v>
      </c>
      <c r="D6" s="46">
        <v>2448358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2448358</v>
      </c>
      <c r="O6" s="47">
        <f t="shared" si="1"/>
        <v>142.22236421725239</v>
      </c>
      <c r="P6" s="9"/>
    </row>
    <row r="7" spans="1:133">
      <c r="A7" s="12"/>
      <c r="B7" s="25">
        <v>312.10000000000002</v>
      </c>
      <c r="C7" s="20" t="s">
        <v>10</v>
      </c>
      <c r="D7" s="46">
        <v>223708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223708</v>
      </c>
      <c r="O7" s="47">
        <f t="shared" si="1"/>
        <v>12.994946267789718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267503</v>
      </c>
      <c r="L8" s="46">
        <v>0</v>
      </c>
      <c r="M8" s="46">
        <v>0</v>
      </c>
      <c r="N8" s="46">
        <f>SUM(D8:M8)</f>
        <v>267503</v>
      </c>
      <c r="O8" s="47">
        <f t="shared" si="1"/>
        <v>15.538948591344758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1275822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1275822</v>
      </c>
      <c r="O9" s="47">
        <f t="shared" si="1"/>
        <v>74.111065930874233</v>
      </c>
      <c r="P9" s="9"/>
    </row>
    <row r="10" spans="1:133">
      <c r="A10" s="12"/>
      <c r="B10" s="25">
        <v>314.10000000000002</v>
      </c>
      <c r="C10" s="20" t="s">
        <v>12</v>
      </c>
      <c r="D10" s="46">
        <v>1065545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1065545</v>
      </c>
      <c r="O10" s="47">
        <f t="shared" si="1"/>
        <v>61.896311356375257</v>
      </c>
      <c r="P10" s="9"/>
    </row>
    <row r="11" spans="1:133">
      <c r="A11" s="12"/>
      <c r="B11" s="25">
        <v>314.39999999999998</v>
      </c>
      <c r="C11" s="20" t="s">
        <v>13</v>
      </c>
      <c r="D11" s="46">
        <v>28920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28920</v>
      </c>
      <c r="O11" s="47">
        <f t="shared" si="1"/>
        <v>1.6799302933488236</v>
      </c>
      <c r="P11" s="9"/>
    </row>
    <row r="12" spans="1:133">
      <c r="A12" s="12"/>
      <c r="B12" s="25">
        <v>316</v>
      </c>
      <c r="C12" s="20" t="s">
        <v>15</v>
      </c>
      <c r="D12" s="46">
        <v>149584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149584</v>
      </c>
      <c r="O12" s="47">
        <f t="shared" si="1"/>
        <v>8.6891664246296827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2389072</v>
      </c>
      <c r="E13" s="32">
        <f t="shared" si="3"/>
        <v>39480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2428552</v>
      </c>
      <c r="O13" s="45">
        <f t="shared" si="1"/>
        <v>141.07185593958758</v>
      </c>
      <c r="P13" s="10"/>
    </row>
    <row r="14" spans="1:133">
      <c r="A14" s="12"/>
      <c r="B14" s="25">
        <v>322</v>
      </c>
      <c r="C14" s="20" t="s">
        <v>0</v>
      </c>
      <c r="D14" s="46">
        <v>142716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142716</v>
      </c>
      <c r="O14" s="47">
        <f t="shared" si="1"/>
        <v>8.2902120243973272</v>
      </c>
      <c r="P14" s="9"/>
    </row>
    <row r="15" spans="1:133">
      <c r="A15" s="12"/>
      <c r="B15" s="25">
        <v>323.10000000000002</v>
      </c>
      <c r="C15" s="20" t="s">
        <v>17</v>
      </c>
      <c r="D15" s="46">
        <v>1390924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1390924</v>
      </c>
      <c r="O15" s="47">
        <f t="shared" si="1"/>
        <v>80.797211733952949</v>
      </c>
      <c r="P15" s="9"/>
    </row>
    <row r="16" spans="1:133">
      <c r="A16" s="12"/>
      <c r="B16" s="25">
        <v>323.2</v>
      </c>
      <c r="C16" s="20" t="s">
        <v>70</v>
      </c>
      <c r="D16" s="46">
        <v>819458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819458</v>
      </c>
      <c r="O16" s="47">
        <f t="shared" si="1"/>
        <v>47.601394133023526</v>
      </c>
      <c r="P16" s="9"/>
    </row>
    <row r="17" spans="1:16">
      <c r="A17" s="12"/>
      <c r="B17" s="25">
        <v>323.39999999999998</v>
      </c>
      <c r="C17" s="20" t="s">
        <v>18</v>
      </c>
      <c r="D17" s="46">
        <v>29706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29706</v>
      </c>
      <c r="O17" s="47">
        <f t="shared" si="1"/>
        <v>1.7255881498693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11844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11844</v>
      </c>
      <c r="O18" s="47">
        <f t="shared" si="1"/>
        <v>0.68800464711007847</v>
      </c>
      <c r="P18" s="9"/>
    </row>
    <row r="19" spans="1:16">
      <c r="A19" s="12"/>
      <c r="B19" s="25">
        <v>324.32</v>
      </c>
      <c r="C19" s="20" t="s">
        <v>19</v>
      </c>
      <c r="D19" s="46">
        <v>0</v>
      </c>
      <c r="E19" s="46">
        <v>27636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27636</v>
      </c>
      <c r="O19" s="47">
        <f t="shared" si="1"/>
        <v>1.605344176590183</v>
      </c>
      <c r="P19" s="9"/>
    </row>
    <row r="20" spans="1:16">
      <c r="A20" s="12"/>
      <c r="B20" s="25">
        <v>329</v>
      </c>
      <c r="C20" s="20" t="s">
        <v>20</v>
      </c>
      <c r="D20" s="46">
        <v>6268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6268</v>
      </c>
      <c r="O20" s="47">
        <f t="shared" si="1"/>
        <v>0.36410107464420566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1634563</v>
      </c>
      <c r="E21" s="32">
        <f t="shared" si="5"/>
        <v>114979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1749542</v>
      </c>
      <c r="O21" s="45">
        <f t="shared" si="1"/>
        <v>101.62892826023817</v>
      </c>
      <c r="P21" s="10"/>
    </row>
    <row r="22" spans="1:16">
      <c r="A22" s="12"/>
      <c r="B22" s="25">
        <v>334.39</v>
      </c>
      <c r="C22" s="20" t="s">
        <v>77</v>
      </c>
      <c r="D22" s="46">
        <v>0</v>
      </c>
      <c r="E22" s="46">
        <v>21000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21000</v>
      </c>
      <c r="O22" s="47">
        <f t="shared" si="1"/>
        <v>1.2198663955852453</v>
      </c>
      <c r="P22" s="9"/>
    </row>
    <row r="23" spans="1:16">
      <c r="A23" s="12"/>
      <c r="B23" s="25">
        <v>334.7</v>
      </c>
      <c r="C23" s="20" t="s">
        <v>71</v>
      </c>
      <c r="D23" s="46">
        <v>0</v>
      </c>
      <c r="E23" s="46">
        <v>93979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93979</v>
      </c>
      <c r="O23" s="47">
        <f t="shared" si="1"/>
        <v>5.4591344757478941</v>
      </c>
      <c r="P23" s="9"/>
    </row>
    <row r="24" spans="1:16">
      <c r="A24" s="12"/>
      <c r="B24" s="25">
        <v>335.12</v>
      </c>
      <c r="C24" s="20" t="s">
        <v>22</v>
      </c>
      <c r="D24" s="46">
        <v>367714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367714</v>
      </c>
      <c r="O24" s="47">
        <f t="shared" si="1"/>
        <v>21.360092942201568</v>
      </c>
      <c r="P24" s="9"/>
    </row>
    <row r="25" spans="1:16">
      <c r="A25" s="12"/>
      <c r="B25" s="25">
        <v>335.14</v>
      </c>
      <c r="C25" s="20" t="s">
        <v>23</v>
      </c>
      <c r="D25" s="46">
        <v>5908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5908</v>
      </c>
      <c r="O25" s="47">
        <f t="shared" si="1"/>
        <v>0.3431890792913157</v>
      </c>
      <c r="P25" s="9"/>
    </row>
    <row r="26" spans="1:16">
      <c r="A26" s="12"/>
      <c r="B26" s="25">
        <v>335.15</v>
      </c>
      <c r="C26" s="20" t="s">
        <v>24</v>
      </c>
      <c r="D26" s="46">
        <v>11595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11595</v>
      </c>
      <c r="O26" s="47">
        <f t="shared" si="1"/>
        <v>0.67354051699099626</v>
      </c>
      <c r="P26" s="9"/>
    </row>
    <row r="27" spans="1:16">
      <c r="A27" s="12"/>
      <c r="B27" s="25">
        <v>335.18</v>
      </c>
      <c r="C27" s="20" t="s">
        <v>25</v>
      </c>
      <c r="D27" s="46">
        <v>930163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930163</v>
      </c>
      <c r="O27" s="47">
        <f t="shared" si="1"/>
        <v>54.032123148417078</v>
      </c>
      <c r="P27" s="9"/>
    </row>
    <row r="28" spans="1:16">
      <c r="A28" s="12"/>
      <c r="B28" s="25">
        <v>335.21</v>
      </c>
      <c r="C28" s="20" t="s">
        <v>26</v>
      </c>
      <c r="D28" s="46">
        <v>87823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87823</v>
      </c>
      <c r="O28" s="47">
        <f t="shared" si="1"/>
        <v>5.1015393552134762</v>
      </c>
      <c r="P28" s="9"/>
    </row>
    <row r="29" spans="1:16">
      <c r="A29" s="12"/>
      <c r="B29" s="25">
        <v>335.49</v>
      </c>
      <c r="C29" s="20" t="s">
        <v>27</v>
      </c>
      <c r="D29" s="46">
        <v>31059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31059</v>
      </c>
      <c r="O29" s="47">
        <f t="shared" si="1"/>
        <v>1.8041823990705781</v>
      </c>
      <c r="P29" s="9"/>
    </row>
    <row r="30" spans="1:16">
      <c r="A30" s="12"/>
      <c r="B30" s="25">
        <v>337.3</v>
      </c>
      <c r="C30" s="20" t="s">
        <v>29</v>
      </c>
      <c r="D30" s="46">
        <v>14353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14353</v>
      </c>
      <c r="O30" s="47">
        <f t="shared" si="1"/>
        <v>0.83374963694452509</v>
      </c>
      <c r="P30" s="9"/>
    </row>
    <row r="31" spans="1:16">
      <c r="A31" s="12"/>
      <c r="B31" s="25">
        <v>338</v>
      </c>
      <c r="C31" s="20" t="s">
        <v>30</v>
      </c>
      <c r="D31" s="46">
        <v>185948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185948</v>
      </c>
      <c r="O31" s="47">
        <f t="shared" si="1"/>
        <v>10.801510310775486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7096557</v>
      </c>
      <c r="E32" s="32">
        <f t="shared" si="8"/>
        <v>93926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7190483</v>
      </c>
      <c r="O32" s="45">
        <f t="shared" si="1"/>
        <v>417.68707522509442</v>
      </c>
      <c r="P32" s="10"/>
    </row>
    <row r="33" spans="1:16">
      <c r="A33" s="12"/>
      <c r="B33" s="25">
        <v>341.9</v>
      </c>
      <c r="C33" s="20" t="s">
        <v>38</v>
      </c>
      <c r="D33" s="46">
        <v>373436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373436</v>
      </c>
      <c r="O33" s="47">
        <f t="shared" si="1"/>
        <v>21.692477490560556</v>
      </c>
      <c r="P33" s="9"/>
    </row>
    <row r="34" spans="1:16">
      <c r="A34" s="12"/>
      <c r="B34" s="25">
        <v>342.2</v>
      </c>
      <c r="C34" s="20" t="s">
        <v>39</v>
      </c>
      <c r="D34" s="46">
        <v>4395384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4395384</v>
      </c>
      <c r="O34" s="47">
        <f t="shared" si="1"/>
        <v>255.3229160615742</v>
      </c>
      <c r="P34" s="9"/>
    </row>
    <row r="35" spans="1:16">
      <c r="A35" s="12"/>
      <c r="B35" s="25">
        <v>342.4</v>
      </c>
      <c r="C35" s="20" t="s">
        <v>40</v>
      </c>
      <c r="D35" s="46">
        <v>1842936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1842936</v>
      </c>
      <c r="O35" s="47">
        <f t="shared" si="1"/>
        <v>107.05408074353761</v>
      </c>
      <c r="P35" s="9"/>
    </row>
    <row r="36" spans="1:16">
      <c r="A36" s="12"/>
      <c r="B36" s="25">
        <v>347.2</v>
      </c>
      <c r="C36" s="20" t="s">
        <v>41</v>
      </c>
      <c r="D36" s="46">
        <v>484801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484801</v>
      </c>
      <c r="O36" s="47">
        <f t="shared" si="1"/>
        <v>28.161545164101074</v>
      </c>
      <c r="P36" s="9"/>
    </row>
    <row r="37" spans="1:16">
      <c r="A37" s="12"/>
      <c r="B37" s="25">
        <v>347.4</v>
      </c>
      <c r="C37" s="20" t="s">
        <v>42</v>
      </c>
      <c r="D37" s="46">
        <v>0</v>
      </c>
      <c r="E37" s="46">
        <v>93926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93926</v>
      </c>
      <c r="O37" s="47">
        <f t="shared" si="1"/>
        <v>5.4560557653209409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237600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237600</v>
      </c>
      <c r="O38" s="45">
        <f t="shared" si="1"/>
        <v>13.801916932907348</v>
      </c>
      <c r="P38" s="10"/>
    </row>
    <row r="39" spans="1:16">
      <c r="A39" s="13"/>
      <c r="B39" s="39">
        <v>351.1</v>
      </c>
      <c r="C39" s="21" t="s">
        <v>78</v>
      </c>
      <c r="D39" s="46">
        <v>201005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201005</v>
      </c>
      <c r="O39" s="47">
        <f t="shared" si="1"/>
        <v>11.676154516410108</v>
      </c>
      <c r="P39" s="9"/>
    </row>
    <row r="40" spans="1:16">
      <c r="A40" s="13"/>
      <c r="B40" s="39">
        <v>352</v>
      </c>
      <c r="C40" s="21" t="s">
        <v>46</v>
      </c>
      <c r="D40" s="46">
        <v>36595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36595</v>
      </c>
      <c r="O40" s="47">
        <f t="shared" si="1"/>
        <v>2.1257624164972406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96389</v>
      </c>
      <c r="E41" s="32">
        <f t="shared" si="10"/>
        <v>19452</v>
      </c>
      <c r="F41" s="32">
        <f t="shared" si="10"/>
        <v>0</v>
      </c>
      <c r="G41" s="32">
        <f t="shared" si="10"/>
        <v>13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1853813</v>
      </c>
      <c r="L41" s="32">
        <f t="shared" si="10"/>
        <v>0</v>
      </c>
      <c r="M41" s="32">
        <f t="shared" si="10"/>
        <v>0</v>
      </c>
      <c r="N41" s="32">
        <f t="shared" si="7"/>
        <v>1969667</v>
      </c>
      <c r="O41" s="45">
        <f t="shared" si="1"/>
        <v>114.41574208539065</v>
      </c>
      <c r="P41" s="10"/>
    </row>
    <row r="42" spans="1:16">
      <c r="A42" s="12"/>
      <c r="B42" s="25">
        <v>361.1</v>
      </c>
      <c r="C42" s="20" t="s">
        <v>48</v>
      </c>
      <c r="D42" s="46">
        <v>12151</v>
      </c>
      <c r="E42" s="46">
        <v>2882</v>
      </c>
      <c r="F42" s="46">
        <v>0</v>
      </c>
      <c r="G42" s="46">
        <v>13</v>
      </c>
      <c r="H42" s="46">
        <v>0</v>
      </c>
      <c r="I42" s="46">
        <v>0</v>
      </c>
      <c r="J42" s="46">
        <v>0</v>
      </c>
      <c r="K42" s="46">
        <v>437855</v>
      </c>
      <c r="L42" s="46">
        <v>0</v>
      </c>
      <c r="M42" s="46">
        <v>0</v>
      </c>
      <c r="N42" s="46">
        <f t="shared" si="7"/>
        <v>452901</v>
      </c>
      <c r="O42" s="47">
        <f t="shared" si="1"/>
        <v>26.308510020331106</v>
      </c>
      <c r="P42" s="9"/>
    </row>
    <row r="43" spans="1:16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287770</v>
      </c>
      <c r="L43" s="46">
        <v>0</v>
      </c>
      <c r="M43" s="46">
        <v>0</v>
      </c>
      <c r="N43" s="46">
        <f t="shared" ref="N43:N49" si="11">SUM(D43:M43)</f>
        <v>287770</v>
      </c>
      <c r="O43" s="47">
        <f t="shared" si="1"/>
        <v>16.716235840836479</v>
      </c>
      <c r="P43" s="9"/>
    </row>
    <row r="44" spans="1:16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-118988</v>
      </c>
      <c r="L44" s="46">
        <v>0</v>
      </c>
      <c r="M44" s="46">
        <v>0</v>
      </c>
      <c r="N44" s="46">
        <f t="shared" si="11"/>
        <v>-118988</v>
      </c>
      <c r="O44" s="47">
        <f t="shared" si="1"/>
        <v>-6.9118791751379609</v>
      </c>
      <c r="P44" s="9"/>
    </row>
    <row r="45" spans="1:16">
      <c r="A45" s="12"/>
      <c r="B45" s="25">
        <v>362</v>
      </c>
      <c r="C45" s="20" t="s">
        <v>51</v>
      </c>
      <c r="D45" s="46">
        <v>15126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15126</v>
      </c>
      <c r="O45" s="47">
        <f t="shared" si="1"/>
        <v>0.87865233807725818</v>
      </c>
      <c r="P45" s="9"/>
    </row>
    <row r="46" spans="1:16">
      <c r="A46" s="12"/>
      <c r="B46" s="25">
        <v>364</v>
      </c>
      <c r="C46" s="20" t="s">
        <v>52</v>
      </c>
      <c r="D46" s="46">
        <v>24292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24292</v>
      </c>
      <c r="O46" s="47">
        <f t="shared" si="1"/>
        <v>1.4110949753122277</v>
      </c>
      <c r="P46" s="9"/>
    </row>
    <row r="47" spans="1:16">
      <c r="A47" s="12"/>
      <c r="B47" s="25">
        <v>366</v>
      </c>
      <c r="C47" s="20" t="s">
        <v>53</v>
      </c>
      <c r="D47" s="46">
        <v>220</v>
      </c>
      <c r="E47" s="46">
        <v>16570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16790</v>
      </c>
      <c r="O47" s="47">
        <f t="shared" si="1"/>
        <v>0.97531222770839388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1246509</v>
      </c>
      <c r="L48" s="46">
        <v>0</v>
      </c>
      <c r="M48" s="46">
        <v>0</v>
      </c>
      <c r="N48" s="46">
        <f t="shared" si="11"/>
        <v>1246509</v>
      </c>
      <c r="O48" s="47">
        <f t="shared" si="1"/>
        <v>72.408306709265176</v>
      </c>
      <c r="P48" s="9"/>
    </row>
    <row r="49" spans="1:119">
      <c r="A49" s="12"/>
      <c r="B49" s="25">
        <v>369.9</v>
      </c>
      <c r="C49" s="20" t="s">
        <v>56</v>
      </c>
      <c r="D49" s="46">
        <v>44600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667</v>
      </c>
      <c r="L49" s="46">
        <v>0</v>
      </c>
      <c r="M49" s="46">
        <v>0</v>
      </c>
      <c r="N49" s="46">
        <f t="shared" si="11"/>
        <v>45267</v>
      </c>
      <c r="O49" s="47">
        <f t="shared" si="1"/>
        <v>2.6295091489979669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184920</v>
      </c>
      <c r="E50" s="32">
        <f t="shared" si="12"/>
        <v>15610</v>
      </c>
      <c r="F50" s="32">
        <f t="shared" si="12"/>
        <v>0</v>
      </c>
      <c r="G50" s="32">
        <f t="shared" si="12"/>
        <v>961862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1162392</v>
      </c>
      <c r="O50" s="45">
        <f t="shared" si="1"/>
        <v>67.522044728434508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184920</v>
      </c>
      <c r="E51" s="46">
        <v>15610</v>
      </c>
      <c r="F51" s="46">
        <v>0</v>
      </c>
      <c r="G51" s="46">
        <v>961862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1162392</v>
      </c>
      <c r="O51" s="47">
        <f t="shared" si="1"/>
        <v>67.522044728434508</v>
      </c>
      <c r="P51" s="9"/>
    </row>
    <row r="52" spans="1:119" ht="16.5" thickBot="1">
      <c r="A52" s="14" t="s">
        <v>43</v>
      </c>
      <c r="B52" s="23"/>
      <c r="C52" s="22"/>
      <c r="D52" s="15">
        <f t="shared" ref="D52:M52" si="13">SUM(D5,D13,D21,D32,D38,D41,D50)</f>
        <v>15555216</v>
      </c>
      <c r="E52" s="15">
        <f t="shared" si="13"/>
        <v>1559269</v>
      </c>
      <c r="F52" s="15">
        <f t="shared" si="13"/>
        <v>0</v>
      </c>
      <c r="G52" s="15">
        <f t="shared" si="13"/>
        <v>961875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2121316</v>
      </c>
      <c r="L52" s="15">
        <f t="shared" si="13"/>
        <v>0</v>
      </c>
      <c r="M52" s="15">
        <f t="shared" si="13"/>
        <v>0</v>
      </c>
      <c r="N52" s="15">
        <f>SUM(D52:M52)</f>
        <v>20197676</v>
      </c>
      <c r="O52" s="38">
        <f t="shared" si="1"/>
        <v>1173.2602962532676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79</v>
      </c>
      <c r="M54" s="118"/>
      <c r="N54" s="118"/>
      <c r="O54" s="43">
        <v>17215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4298952</v>
      </c>
      <c r="E5" s="27">
        <f t="shared" si="0"/>
        <v>1045040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299896</v>
      </c>
      <c r="L5" s="27">
        <f t="shared" si="0"/>
        <v>0</v>
      </c>
      <c r="M5" s="27">
        <f t="shared" si="0"/>
        <v>0</v>
      </c>
      <c r="N5" s="28">
        <f>SUM(D5:M5)</f>
        <v>5643888</v>
      </c>
      <c r="O5" s="33">
        <f t="shared" ref="O5:O50" si="1">(N5/O$52)</f>
        <v>327.50467127023734</v>
      </c>
      <c r="P5" s="6"/>
    </row>
    <row r="6" spans="1:133">
      <c r="A6" s="12"/>
      <c r="B6" s="25">
        <v>311</v>
      </c>
      <c r="C6" s="20" t="s">
        <v>2</v>
      </c>
      <c r="D6" s="46">
        <v>2756204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2756204</v>
      </c>
      <c r="O6" s="47">
        <f t="shared" si="1"/>
        <v>159.93756165496433</v>
      </c>
      <c r="P6" s="9"/>
    </row>
    <row r="7" spans="1:133">
      <c r="A7" s="12"/>
      <c r="B7" s="25">
        <v>312.10000000000002</v>
      </c>
      <c r="C7" s="20" t="s">
        <v>10</v>
      </c>
      <c r="D7" s="46">
        <v>229246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229246</v>
      </c>
      <c r="O7" s="47">
        <f t="shared" si="1"/>
        <v>13.302733128300353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299896</v>
      </c>
      <c r="L8" s="46">
        <v>0</v>
      </c>
      <c r="M8" s="46">
        <v>0</v>
      </c>
      <c r="N8" s="46">
        <f>SUM(D8:M8)</f>
        <v>299896</v>
      </c>
      <c r="O8" s="47">
        <f t="shared" si="1"/>
        <v>17.402425578831313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1045040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1045040</v>
      </c>
      <c r="O9" s="47">
        <f t="shared" si="1"/>
        <v>60.641791910868683</v>
      </c>
      <c r="P9" s="9"/>
    </row>
    <row r="10" spans="1:133">
      <c r="A10" s="12"/>
      <c r="B10" s="25">
        <v>314.10000000000002</v>
      </c>
      <c r="C10" s="20" t="s">
        <v>12</v>
      </c>
      <c r="D10" s="46">
        <v>1137362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1137362</v>
      </c>
      <c r="O10" s="47">
        <f t="shared" si="1"/>
        <v>65.999071548772704</v>
      </c>
      <c r="P10" s="9"/>
    </row>
    <row r="11" spans="1:133">
      <c r="A11" s="12"/>
      <c r="B11" s="25">
        <v>314.39999999999998</v>
      </c>
      <c r="C11" s="20" t="s">
        <v>13</v>
      </c>
      <c r="D11" s="46">
        <v>31011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31011</v>
      </c>
      <c r="O11" s="47">
        <f t="shared" si="1"/>
        <v>1.7995125631056694</v>
      </c>
      <c r="P11" s="9"/>
    </row>
    <row r="12" spans="1:133">
      <c r="A12" s="12"/>
      <c r="B12" s="25">
        <v>316</v>
      </c>
      <c r="C12" s="20" t="s">
        <v>15</v>
      </c>
      <c r="D12" s="46">
        <v>145129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145129</v>
      </c>
      <c r="O12" s="47">
        <f t="shared" si="1"/>
        <v>8.4215748853943015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2515843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2515843</v>
      </c>
      <c r="O13" s="45">
        <f t="shared" si="1"/>
        <v>145.98984506470146</v>
      </c>
      <c r="P13" s="10"/>
    </row>
    <row r="14" spans="1:133">
      <c r="A14" s="12"/>
      <c r="B14" s="25">
        <v>322</v>
      </c>
      <c r="C14" s="20" t="s">
        <v>0</v>
      </c>
      <c r="D14" s="46">
        <v>165157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165157</v>
      </c>
      <c r="O14" s="47">
        <f t="shared" si="1"/>
        <v>9.5837637091626533</v>
      </c>
      <c r="P14" s="9"/>
    </row>
    <row r="15" spans="1:133">
      <c r="A15" s="12"/>
      <c r="B15" s="25">
        <v>323.10000000000002</v>
      </c>
      <c r="C15" s="20" t="s">
        <v>17</v>
      </c>
      <c r="D15" s="46">
        <v>1513548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1513548</v>
      </c>
      <c r="O15" s="47">
        <f t="shared" si="1"/>
        <v>87.828468635756977</v>
      </c>
      <c r="P15" s="9"/>
    </row>
    <row r="16" spans="1:133">
      <c r="A16" s="12"/>
      <c r="B16" s="25">
        <v>323.2</v>
      </c>
      <c r="C16" s="20" t="s">
        <v>70</v>
      </c>
      <c r="D16" s="46">
        <v>791165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791165</v>
      </c>
      <c r="O16" s="47">
        <f t="shared" si="1"/>
        <v>45.909882202750538</v>
      </c>
      <c r="P16" s="9"/>
    </row>
    <row r="17" spans="1:16">
      <c r="A17" s="12"/>
      <c r="B17" s="25">
        <v>323.39999999999998</v>
      </c>
      <c r="C17" s="20" t="s">
        <v>18</v>
      </c>
      <c r="D17" s="46">
        <v>36195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36195</v>
      </c>
      <c r="O17" s="47">
        <f t="shared" si="1"/>
        <v>2.1003307607497246</v>
      </c>
      <c r="P17" s="9"/>
    </row>
    <row r="18" spans="1:16">
      <c r="A18" s="12"/>
      <c r="B18" s="25">
        <v>329</v>
      </c>
      <c r="C18" s="20" t="s">
        <v>20</v>
      </c>
      <c r="D18" s="46">
        <v>9778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9778</v>
      </c>
      <c r="O18" s="47">
        <f t="shared" si="1"/>
        <v>0.56739975628155281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1585373</v>
      </c>
      <c r="E19" s="32">
        <f t="shared" si="5"/>
        <v>67805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1653178</v>
      </c>
      <c r="O19" s="45">
        <f t="shared" si="1"/>
        <v>95.93094643996983</v>
      </c>
      <c r="P19" s="10"/>
    </row>
    <row r="20" spans="1:16">
      <c r="A20" s="12"/>
      <c r="B20" s="25">
        <v>334.7</v>
      </c>
      <c r="C20" s="20" t="s">
        <v>71</v>
      </c>
      <c r="D20" s="46">
        <v>0</v>
      </c>
      <c r="E20" s="46">
        <v>67805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67805</v>
      </c>
      <c r="O20" s="47">
        <f t="shared" si="1"/>
        <v>3.9346022166773054</v>
      </c>
      <c r="P20" s="9"/>
    </row>
    <row r="21" spans="1:16">
      <c r="A21" s="12"/>
      <c r="B21" s="25">
        <v>335.12</v>
      </c>
      <c r="C21" s="20" t="s">
        <v>22</v>
      </c>
      <c r="D21" s="46">
        <v>346593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346593</v>
      </c>
      <c r="O21" s="47">
        <f t="shared" si="1"/>
        <v>20.112168513897753</v>
      </c>
      <c r="P21" s="9"/>
    </row>
    <row r="22" spans="1:16">
      <c r="A22" s="12"/>
      <c r="B22" s="25">
        <v>335.14</v>
      </c>
      <c r="C22" s="20" t="s">
        <v>23</v>
      </c>
      <c r="D22" s="46">
        <v>5513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5513</v>
      </c>
      <c r="O22" s="47">
        <f t="shared" si="1"/>
        <v>0.31990947600533859</v>
      </c>
      <c r="P22" s="9"/>
    </row>
    <row r="23" spans="1:16">
      <c r="A23" s="12"/>
      <c r="B23" s="25">
        <v>335.15</v>
      </c>
      <c r="C23" s="20" t="s">
        <v>24</v>
      </c>
      <c r="D23" s="46">
        <v>10661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10661</v>
      </c>
      <c r="O23" s="47">
        <f t="shared" si="1"/>
        <v>0.6186386583879766</v>
      </c>
      <c r="P23" s="9"/>
    </row>
    <row r="24" spans="1:16">
      <c r="A24" s="12"/>
      <c r="B24" s="25">
        <v>335.18</v>
      </c>
      <c r="C24" s="20" t="s">
        <v>25</v>
      </c>
      <c r="D24" s="46">
        <v>897505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897505</v>
      </c>
      <c r="O24" s="47">
        <f t="shared" si="1"/>
        <v>52.080601172169672</v>
      </c>
      <c r="P24" s="9"/>
    </row>
    <row r="25" spans="1:16">
      <c r="A25" s="12"/>
      <c r="B25" s="25">
        <v>335.21</v>
      </c>
      <c r="C25" s="20" t="s">
        <v>26</v>
      </c>
      <c r="D25" s="46">
        <v>54391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54391</v>
      </c>
      <c r="O25" s="47">
        <f t="shared" si="1"/>
        <v>3.1562119189926303</v>
      </c>
      <c r="P25" s="9"/>
    </row>
    <row r="26" spans="1:16">
      <c r="A26" s="12"/>
      <c r="B26" s="25">
        <v>335.49</v>
      </c>
      <c r="C26" s="20" t="s">
        <v>27</v>
      </c>
      <c r="D26" s="46">
        <v>43361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43361</v>
      </c>
      <c r="O26" s="47">
        <f t="shared" si="1"/>
        <v>2.516160854175129</v>
      </c>
      <c r="P26" s="9"/>
    </row>
    <row r="27" spans="1:16">
      <c r="A27" s="12"/>
      <c r="B27" s="25">
        <v>337.3</v>
      </c>
      <c r="C27" s="20" t="s">
        <v>29</v>
      </c>
      <c r="D27" s="46">
        <v>14221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7">SUM(D27:M27)</f>
        <v>14221</v>
      </c>
      <c r="O27" s="47">
        <f t="shared" si="1"/>
        <v>0.82521905646144023</v>
      </c>
      <c r="P27" s="9"/>
    </row>
    <row r="28" spans="1:16">
      <c r="A28" s="12"/>
      <c r="B28" s="25">
        <v>338</v>
      </c>
      <c r="C28" s="20" t="s">
        <v>30</v>
      </c>
      <c r="D28" s="46">
        <v>213128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213128</v>
      </c>
      <c r="O28" s="47">
        <f t="shared" si="1"/>
        <v>12.367434573202576</v>
      </c>
      <c r="P28" s="9"/>
    </row>
    <row r="29" spans="1:16" ht="15.75">
      <c r="A29" s="29" t="s">
        <v>35</v>
      </c>
      <c r="B29" s="30"/>
      <c r="C29" s="31"/>
      <c r="D29" s="32">
        <f t="shared" ref="D29:M29" si="8">SUM(D30:D34)</f>
        <v>7293536</v>
      </c>
      <c r="E29" s="32">
        <f t="shared" si="8"/>
        <v>83271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7376807</v>
      </c>
      <c r="O29" s="45">
        <f t="shared" si="1"/>
        <v>428.06284454244764</v>
      </c>
      <c r="P29" s="10"/>
    </row>
    <row r="30" spans="1:16">
      <c r="A30" s="12"/>
      <c r="B30" s="25">
        <v>341.9</v>
      </c>
      <c r="C30" s="20" t="s">
        <v>38</v>
      </c>
      <c r="D30" s="46">
        <v>378774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378774</v>
      </c>
      <c r="O30" s="47">
        <f t="shared" si="1"/>
        <v>21.979574072999476</v>
      </c>
      <c r="P30" s="9"/>
    </row>
    <row r="31" spans="1:16">
      <c r="A31" s="12"/>
      <c r="B31" s="25">
        <v>342.2</v>
      </c>
      <c r="C31" s="20" t="s">
        <v>39</v>
      </c>
      <c r="D31" s="46">
        <v>4572349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4572349</v>
      </c>
      <c r="O31" s="47">
        <f t="shared" si="1"/>
        <v>265.32519004236059</v>
      </c>
      <c r="P31" s="9"/>
    </row>
    <row r="32" spans="1:16">
      <c r="A32" s="12"/>
      <c r="B32" s="25">
        <v>342.4</v>
      </c>
      <c r="C32" s="20" t="s">
        <v>40</v>
      </c>
      <c r="D32" s="46">
        <v>1878060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1878060</v>
      </c>
      <c r="O32" s="47">
        <f t="shared" si="1"/>
        <v>108.98044449602507</v>
      </c>
      <c r="P32" s="9"/>
    </row>
    <row r="33" spans="1:16">
      <c r="A33" s="12"/>
      <c r="B33" s="25">
        <v>347.2</v>
      </c>
      <c r="C33" s="20" t="s">
        <v>41</v>
      </c>
      <c r="D33" s="46">
        <v>464353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464353</v>
      </c>
      <c r="O33" s="47">
        <f t="shared" si="1"/>
        <v>26.945569546799746</v>
      </c>
      <c r="P33" s="9"/>
    </row>
    <row r="34" spans="1:16">
      <c r="A34" s="12"/>
      <c r="B34" s="25">
        <v>347.4</v>
      </c>
      <c r="C34" s="20" t="s">
        <v>42</v>
      </c>
      <c r="D34" s="46">
        <v>0</v>
      </c>
      <c r="E34" s="46">
        <v>83271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83271</v>
      </c>
      <c r="O34" s="47">
        <f t="shared" si="1"/>
        <v>4.8320663842627516</v>
      </c>
      <c r="P34" s="9"/>
    </row>
    <row r="35" spans="1:16" ht="15.75">
      <c r="A35" s="29" t="s">
        <v>36</v>
      </c>
      <c r="B35" s="30"/>
      <c r="C35" s="31"/>
      <c r="D35" s="32">
        <f t="shared" ref="D35:M35" si="9">SUM(D36:D37)</f>
        <v>226115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7"/>
        <v>226115</v>
      </c>
      <c r="O35" s="45">
        <f t="shared" si="1"/>
        <v>13.121046828758777</v>
      </c>
      <c r="P35" s="10"/>
    </row>
    <row r="36" spans="1:16">
      <c r="A36" s="13"/>
      <c r="B36" s="39">
        <v>352</v>
      </c>
      <c r="C36" s="21" t="s">
        <v>46</v>
      </c>
      <c r="D36" s="46">
        <v>24994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24994</v>
      </c>
      <c r="O36" s="47">
        <f t="shared" si="1"/>
        <v>1.4503568734404921</v>
      </c>
      <c r="P36" s="9"/>
    </row>
    <row r="37" spans="1:16">
      <c r="A37" s="13"/>
      <c r="B37" s="39">
        <v>354</v>
      </c>
      <c r="C37" s="21" t="s">
        <v>47</v>
      </c>
      <c r="D37" s="46">
        <v>201121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201121</v>
      </c>
      <c r="O37" s="47">
        <f t="shared" si="1"/>
        <v>11.670689955318284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SUM(D39:D47)</f>
        <v>116243</v>
      </c>
      <c r="E38" s="32">
        <f t="shared" si="10"/>
        <v>29821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4013724</v>
      </c>
      <c r="L38" s="32">
        <f t="shared" si="10"/>
        <v>0</v>
      </c>
      <c r="M38" s="32">
        <f t="shared" si="10"/>
        <v>0</v>
      </c>
      <c r="N38" s="32">
        <f t="shared" si="7"/>
        <v>4159788</v>
      </c>
      <c r="O38" s="45">
        <f t="shared" si="1"/>
        <v>241.3850171183195</v>
      </c>
      <c r="P38" s="10"/>
    </row>
    <row r="39" spans="1:16">
      <c r="A39" s="12"/>
      <c r="B39" s="25">
        <v>361.1</v>
      </c>
      <c r="C39" s="20" t="s">
        <v>48</v>
      </c>
      <c r="D39" s="46">
        <v>44280</v>
      </c>
      <c r="E39" s="46">
        <v>4629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378826</v>
      </c>
      <c r="L39" s="46">
        <v>0</v>
      </c>
      <c r="M39" s="46">
        <v>0</v>
      </c>
      <c r="N39" s="46">
        <f t="shared" si="7"/>
        <v>427735</v>
      </c>
      <c r="O39" s="47">
        <f t="shared" si="1"/>
        <v>24.820692856728371</v>
      </c>
      <c r="P39" s="9"/>
    </row>
    <row r="40" spans="1:16">
      <c r="A40" s="12"/>
      <c r="B40" s="25">
        <v>361.2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255282</v>
      </c>
      <c r="L40" s="46">
        <v>0</v>
      </c>
      <c r="M40" s="46">
        <v>0</v>
      </c>
      <c r="N40" s="46">
        <f t="shared" ref="N40:N47" si="11">SUM(D40:M40)</f>
        <v>255282</v>
      </c>
      <c r="O40" s="47">
        <f t="shared" si="1"/>
        <v>14.813555387918528</v>
      </c>
      <c r="P40" s="9"/>
    </row>
    <row r="41" spans="1:16">
      <c r="A41" s="12"/>
      <c r="B41" s="25">
        <v>361.3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2311893</v>
      </c>
      <c r="L41" s="46">
        <v>0</v>
      </c>
      <c r="M41" s="46">
        <v>0</v>
      </c>
      <c r="N41" s="46">
        <f t="shared" si="11"/>
        <v>2311893</v>
      </c>
      <c r="O41" s="47">
        <f t="shared" si="1"/>
        <v>134.1549933267568</v>
      </c>
      <c r="P41" s="9"/>
    </row>
    <row r="42" spans="1:16">
      <c r="A42" s="12"/>
      <c r="B42" s="25">
        <v>362</v>
      </c>
      <c r="C42" s="20" t="s">
        <v>51</v>
      </c>
      <c r="D42" s="46">
        <v>14489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14489</v>
      </c>
      <c r="O42" s="47">
        <f t="shared" si="1"/>
        <v>0.84077061451865609</v>
      </c>
      <c r="P42" s="9"/>
    </row>
    <row r="43" spans="1:16">
      <c r="A43" s="12"/>
      <c r="B43" s="25">
        <v>364</v>
      </c>
      <c r="C43" s="20" t="s">
        <v>52</v>
      </c>
      <c r="D43" s="46">
        <v>7727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7727</v>
      </c>
      <c r="O43" s="47">
        <f t="shared" si="1"/>
        <v>0.44838391458248711</v>
      </c>
      <c r="P43" s="9"/>
    </row>
    <row r="44" spans="1:16">
      <c r="A44" s="12"/>
      <c r="B44" s="25">
        <v>365</v>
      </c>
      <c r="C44" s="20" t="s">
        <v>72</v>
      </c>
      <c r="D44" s="46">
        <v>15525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15525</v>
      </c>
      <c r="O44" s="47">
        <f t="shared" si="1"/>
        <v>0.9008878314861023</v>
      </c>
      <c r="P44" s="9"/>
    </row>
    <row r="45" spans="1:16">
      <c r="A45" s="12"/>
      <c r="B45" s="25">
        <v>366</v>
      </c>
      <c r="C45" s="20" t="s">
        <v>53</v>
      </c>
      <c r="D45" s="46">
        <v>3115</v>
      </c>
      <c r="E45" s="46">
        <v>21375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24490</v>
      </c>
      <c r="O45" s="47">
        <f t="shared" si="1"/>
        <v>1.4211106597806533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1062060</v>
      </c>
      <c r="L46" s="46">
        <v>0</v>
      </c>
      <c r="M46" s="46">
        <v>0</v>
      </c>
      <c r="N46" s="46">
        <f t="shared" si="11"/>
        <v>1062060</v>
      </c>
      <c r="O46" s="47">
        <f t="shared" si="1"/>
        <v>61.629431903905299</v>
      </c>
      <c r="P46" s="9"/>
    </row>
    <row r="47" spans="1:16">
      <c r="A47" s="12"/>
      <c r="B47" s="25">
        <v>369.9</v>
      </c>
      <c r="C47" s="20" t="s">
        <v>56</v>
      </c>
      <c r="D47" s="46">
        <v>31107</v>
      </c>
      <c r="E47" s="46">
        <v>3817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5663</v>
      </c>
      <c r="L47" s="46">
        <v>0</v>
      </c>
      <c r="M47" s="46">
        <v>0</v>
      </c>
      <c r="N47" s="46">
        <f t="shared" si="11"/>
        <v>40587</v>
      </c>
      <c r="O47" s="47">
        <f t="shared" si="1"/>
        <v>2.3551906226426045</v>
      </c>
      <c r="P47" s="9"/>
    </row>
    <row r="48" spans="1:16" ht="15.75">
      <c r="A48" s="29" t="s">
        <v>37</v>
      </c>
      <c r="B48" s="30"/>
      <c r="C48" s="31"/>
      <c r="D48" s="32">
        <f t="shared" ref="D48:M48" si="12">SUM(D49:D49)</f>
        <v>0</v>
      </c>
      <c r="E48" s="32">
        <f t="shared" si="12"/>
        <v>0</v>
      </c>
      <c r="F48" s="32">
        <f t="shared" si="12"/>
        <v>0</v>
      </c>
      <c r="G48" s="32">
        <f t="shared" si="12"/>
        <v>6125897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6125897</v>
      </c>
      <c r="O48" s="45">
        <f t="shared" si="1"/>
        <v>355.47478674635875</v>
      </c>
      <c r="P48" s="9"/>
    </row>
    <row r="49" spans="1:119" ht="15.75" thickBot="1">
      <c r="A49" s="12"/>
      <c r="B49" s="25">
        <v>381</v>
      </c>
      <c r="C49" s="20" t="s">
        <v>57</v>
      </c>
      <c r="D49" s="46">
        <v>0</v>
      </c>
      <c r="E49" s="46">
        <v>0</v>
      </c>
      <c r="F49" s="46">
        <v>0</v>
      </c>
      <c r="G49" s="46">
        <v>6125897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6125897</v>
      </c>
      <c r="O49" s="47">
        <f t="shared" si="1"/>
        <v>355.47478674635875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3">SUM(D5,D13,D19,D29,D35,D38,D48)</f>
        <v>16036062</v>
      </c>
      <c r="E50" s="15">
        <f t="shared" si="13"/>
        <v>1225937</v>
      </c>
      <c r="F50" s="15">
        <f t="shared" si="13"/>
        <v>0</v>
      </c>
      <c r="G50" s="15">
        <f t="shared" si="13"/>
        <v>6125897</v>
      </c>
      <c r="H50" s="15">
        <f t="shared" si="13"/>
        <v>0</v>
      </c>
      <c r="I50" s="15">
        <f t="shared" si="13"/>
        <v>0</v>
      </c>
      <c r="J50" s="15">
        <f t="shared" si="13"/>
        <v>0</v>
      </c>
      <c r="K50" s="15">
        <f t="shared" si="13"/>
        <v>4313620</v>
      </c>
      <c r="L50" s="15">
        <f t="shared" si="13"/>
        <v>0</v>
      </c>
      <c r="M50" s="15">
        <f t="shared" si="13"/>
        <v>0</v>
      </c>
      <c r="N50" s="15">
        <f>SUM(D50:M50)</f>
        <v>27701516</v>
      </c>
      <c r="O50" s="38">
        <f t="shared" si="1"/>
        <v>1607.4691580107933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73</v>
      </c>
      <c r="M52" s="118"/>
      <c r="N52" s="118"/>
      <c r="O52" s="43">
        <v>17233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74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5399269</v>
      </c>
      <c r="E5" s="27">
        <f t="shared" si="0"/>
        <v>823634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279195</v>
      </c>
      <c r="L5" s="27">
        <f t="shared" si="0"/>
        <v>0</v>
      </c>
      <c r="M5" s="27">
        <f t="shared" si="0"/>
        <v>0</v>
      </c>
      <c r="N5" s="28">
        <f>SUM(D5:M5)</f>
        <v>6502098</v>
      </c>
      <c r="O5" s="33">
        <f t="shared" ref="O5:O36" si="1">(N5/O$55)</f>
        <v>344.24491740787801</v>
      </c>
      <c r="P5" s="6"/>
    </row>
    <row r="6" spans="1:133">
      <c r="A6" s="12"/>
      <c r="B6" s="25">
        <v>311</v>
      </c>
      <c r="C6" s="20" t="s">
        <v>2</v>
      </c>
      <c r="D6" s="46">
        <v>3130995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3130995</v>
      </c>
      <c r="O6" s="47">
        <f t="shared" si="1"/>
        <v>165.76635959339262</v>
      </c>
      <c r="P6" s="9"/>
    </row>
    <row r="7" spans="1:133">
      <c r="A7" s="12"/>
      <c r="B7" s="25">
        <v>312.10000000000002</v>
      </c>
      <c r="C7" s="20" t="s">
        <v>10</v>
      </c>
      <c r="D7" s="46">
        <v>231030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231030</v>
      </c>
      <c r="O7" s="47">
        <f t="shared" si="1"/>
        <v>12.231575603557815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279195</v>
      </c>
      <c r="L8" s="46">
        <v>0</v>
      </c>
      <c r="M8" s="46">
        <v>0</v>
      </c>
      <c r="N8" s="46">
        <f>SUM(D8:M8)</f>
        <v>279195</v>
      </c>
      <c r="O8" s="47">
        <f t="shared" si="1"/>
        <v>14.781607369758577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823634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823634</v>
      </c>
      <c r="O9" s="47">
        <f t="shared" si="1"/>
        <v>43.606204997882251</v>
      </c>
      <c r="P9" s="9"/>
    </row>
    <row r="10" spans="1:133">
      <c r="A10" s="12"/>
      <c r="B10" s="25">
        <v>314.10000000000002</v>
      </c>
      <c r="C10" s="20" t="s">
        <v>12</v>
      </c>
      <c r="D10" s="46">
        <v>1003105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1003105</v>
      </c>
      <c r="O10" s="47">
        <f t="shared" si="1"/>
        <v>53.108058026260061</v>
      </c>
      <c r="P10" s="9"/>
    </row>
    <row r="11" spans="1:133">
      <c r="A11" s="12"/>
      <c r="B11" s="25">
        <v>314.39999999999998</v>
      </c>
      <c r="C11" s="20" t="s">
        <v>13</v>
      </c>
      <c r="D11" s="46">
        <v>25275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25275</v>
      </c>
      <c r="O11" s="47">
        <f t="shared" si="1"/>
        <v>1.338151207115629</v>
      </c>
      <c r="P11" s="9"/>
    </row>
    <row r="12" spans="1:133">
      <c r="A12" s="12"/>
      <c r="B12" s="25">
        <v>315</v>
      </c>
      <c r="C12" s="20" t="s">
        <v>14</v>
      </c>
      <c r="D12" s="46">
        <v>856569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856569</v>
      </c>
      <c r="O12" s="47">
        <f t="shared" si="1"/>
        <v>45.349904701397712</v>
      </c>
      <c r="P12" s="9"/>
    </row>
    <row r="13" spans="1:133">
      <c r="A13" s="12"/>
      <c r="B13" s="25">
        <v>316</v>
      </c>
      <c r="C13" s="20" t="s">
        <v>15</v>
      </c>
      <c r="D13" s="46">
        <v>152295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152295</v>
      </c>
      <c r="O13" s="47">
        <f t="shared" si="1"/>
        <v>8.0630559085133413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1622906</v>
      </c>
      <c r="E14" s="32">
        <f t="shared" si="3"/>
        <v>12742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1635648</v>
      </c>
      <c r="O14" s="45">
        <f t="shared" si="1"/>
        <v>86.597204574332906</v>
      </c>
      <c r="P14" s="10"/>
    </row>
    <row r="15" spans="1:133">
      <c r="A15" s="12"/>
      <c r="B15" s="25">
        <v>322</v>
      </c>
      <c r="C15" s="20" t="s">
        <v>0</v>
      </c>
      <c r="D15" s="46">
        <v>110395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110395</v>
      </c>
      <c r="O15" s="47">
        <f t="shared" si="1"/>
        <v>5.8447162219398558</v>
      </c>
      <c r="P15" s="9"/>
    </row>
    <row r="16" spans="1:133">
      <c r="A16" s="12"/>
      <c r="B16" s="25">
        <v>323.10000000000002</v>
      </c>
      <c r="C16" s="20" t="s">
        <v>17</v>
      </c>
      <c r="D16" s="46">
        <v>1466842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1466842</v>
      </c>
      <c r="O16" s="47">
        <f t="shared" si="1"/>
        <v>77.659995764506561</v>
      </c>
      <c r="P16" s="9"/>
    </row>
    <row r="17" spans="1:16">
      <c r="A17" s="12"/>
      <c r="B17" s="25">
        <v>323.39999999999998</v>
      </c>
      <c r="C17" s="20" t="s">
        <v>18</v>
      </c>
      <c r="D17" s="46">
        <v>29365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29365</v>
      </c>
      <c r="O17" s="47">
        <f t="shared" si="1"/>
        <v>1.5546908089792462</v>
      </c>
      <c r="P17" s="9"/>
    </row>
    <row r="18" spans="1:16">
      <c r="A18" s="12"/>
      <c r="B18" s="25">
        <v>324.041</v>
      </c>
      <c r="C18" s="20" t="s">
        <v>19</v>
      </c>
      <c r="D18" s="46">
        <v>0</v>
      </c>
      <c r="E18" s="46">
        <v>12742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12742</v>
      </c>
      <c r="O18" s="47">
        <f t="shared" si="1"/>
        <v>0.67460821685726391</v>
      </c>
      <c r="P18" s="9"/>
    </row>
    <row r="19" spans="1:16">
      <c r="A19" s="12"/>
      <c r="B19" s="25">
        <v>329</v>
      </c>
      <c r="C19" s="20" t="s">
        <v>20</v>
      </c>
      <c r="D19" s="46">
        <v>16304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16304</v>
      </c>
      <c r="O19" s="47">
        <f t="shared" si="1"/>
        <v>0.86319356204997877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SUM(D21:D29)</f>
        <v>1647972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1647972</v>
      </c>
      <c r="O20" s="45">
        <f t="shared" si="1"/>
        <v>87.249682337992382</v>
      </c>
      <c r="P20" s="10"/>
    </row>
    <row r="21" spans="1:16">
      <c r="A21" s="12"/>
      <c r="B21" s="25">
        <v>335.12</v>
      </c>
      <c r="C21" s="20" t="s">
        <v>22</v>
      </c>
      <c r="D21" s="46">
        <v>348554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348554</v>
      </c>
      <c r="O21" s="47">
        <f t="shared" si="1"/>
        <v>18.453727234222786</v>
      </c>
      <c r="P21" s="9"/>
    </row>
    <row r="22" spans="1:16">
      <c r="A22" s="12"/>
      <c r="B22" s="25">
        <v>335.14</v>
      </c>
      <c r="C22" s="20" t="s">
        <v>23</v>
      </c>
      <c r="D22" s="46">
        <v>5688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5688</v>
      </c>
      <c r="O22" s="47">
        <f t="shared" si="1"/>
        <v>0.301143583227446</v>
      </c>
      <c r="P22" s="9"/>
    </row>
    <row r="23" spans="1:16">
      <c r="A23" s="12"/>
      <c r="B23" s="25">
        <v>335.15</v>
      </c>
      <c r="C23" s="20" t="s">
        <v>24</v>
      </c>
      <c r="D23" s="46">
        <v>10903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10903</v>
      </c>
      <c r="O23" s="47">
        <f t="shared" si="1"/>
        <v>0.57724481152054219</v>
      </c>
      <c r="P23" s="9"/>
    </row>
    <row r="24" spans="1:16">
      <c r="A24" s="12"/>
      <c r="B24" s="25">
        <v>335.18</v>
      </c>
      <c r="C24" s="20" t="s">
        <v>25</v>
      </c>
      <c r="D24" s="46">
        <v>900367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900367</v>
      </c>
      <c r="O24" s="47">
        <f t="shared" si="1"/>
        <v>47.668731469716221</v>
      </c>
      <c r="P24" s="9"/>
    </row>
    <row r="25" spans="1:16">
      <c r="A25" s="12"/>
      <c r="B25" s="25">
        <v>335.21</v>
      </c>
      <c r="C25" s="20" t="s">
        <v>26</v>
      </c>
      <c r="D25" s="46">
        <v>21240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21240</v>
      </c>
      <c r="O25" s="47">
        <f t="shared" si="1"/>
        <v>1.1245235069885642</v>
      </c>
      <c r="P25" s="9"/>
    </row>
    <row r="26" spans="1:16">
      <c r="A26" s="12"/>
      <c r="B26" s="25">
        <v>335.49</v>
      </c>
      <c r="C26" s="20" t="s">
        <v>27</v>
      </c>
      <c r="D26" s="46">
        <v>41280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41280</v>
      </c>
      <c r="O26" s="47">
        <f t="shared" si="1"/>
        <v>2.1855146124523506</v>
      </c>
      <c r="P26" s="9"/>
    </row>
    <row r="27" spans="1:16">
      <c r="A27" s="12"/>
      <c r="B27" s="25">
        <v>337.2</v>
      </c>
      <c r="C27" s="20" t="s">
        <v>28</v>
      </c>
      <c r="D27" s="46">
        <v>56400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1" si="7">SUM(D27:M27)</f>
        <v>56400</v>
      </c>
      <c r="O27" s="47">
        <f t="shared" si="1"/>
        <v>2.9860228716645487</v>
      </c>
      <c r="P27" s="9"/>
    </row>
    <row r="28" spans="1:16">
      <c r="A28" s="12"/>
      <c r="B28" s="25">
        <v>337.3</v>
      </c>
      <c r="C28" s="20" t="s">
        <v>29</v>
      </c>
      <c r="D28" s="46">
        <v>14103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14103</v>
      </c>
      <c r="O28" s="47">
        <f t="shared" si="1"/>
        <v>0.74666454891994916</v>
      </c>
      <c r="P28" s="9"/>
    </row>
    <row r="29" spans="1:16">
      <c r="A29" s="12"/>
      <c r="B29" s="25">
        <v>338</v>
      </c>
      <c r="C29" s="20" t="s">
        <v>30</v>
      </c>
      <c r="D29" s="46">
        <v>249437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249437</v>
      </c>
      <c r="O29" s="47">
        <f t="shared" si="1"/>
        <v>13.206109699279967</v>
      </c>
      <c r="P29" s="9"/>
    </row>
    <row r="30" spans="1:16" ht="15.75">
      <c r="A30" s="29" t="s">
        <v>35</v>
      </c>
      <c r="B30" s="30"/>
      <c r="C30" s="31"/>
      <c r="D30" s="32">
        <f t="shared" ref="D30:M30" si="8">SUM(D31:D35)</f>
        <v>8013570</v>
      </c>
      <c r="E30" s="32">
        <f t="shared" si="8"/>
        <v>77773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8091343</v>
      </c>
      <c r="O30" s="45">
        <f t="shared" si="1"/>
        <v>428.38537695891569</v>
      </c>
      <c r="P30" s="10"/>
    </row>
    <row r="31" spans="1:16">
      <c r="A31" s="12"/>
      <c r="B31" s="25">
        <v>341.9</v>
      </c>
      <c r="C31" s="20" t="s">
        <v>38</v>
      </c>
      <c r="D31" s="46">
        <v>431557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431557</v>
      </c>
      <c r="O31" s="47">
        <f t="shared" si="1"/>
        <v>22.848210504023719</v>
      </c>
      <c r="P31" s="9"/>
    </row>
    <row r="32" spans="1:16">
      <c r="A32" s="12"/>
      <c r="B32" s="25">
        <v>342.2</v>
      </c>
      <c r="C32" s="20" t="s">
        <v>39</v>
      </c>
      <c r="D32" s="46">
        <v>5068427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5068427</v>
      </c>
      <c r="O32" s="47">
        <f t="shared" si="1"/>
        <v>268.34111605252014</v>
      </c>
      <c r="P32" s="9"/>
    </row>
    <row r="33" spans="1:16">
      <c r="A33" s="12"/>
      <c r="B33" s="25">
        <v>342.4</v>
      </c>
      <c r="C33" s="20" t="s">
        <v>40</v>
      </c>
      <c r="D33" s="46">
        <v>2020552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2020552</v>
      </c>
      <c r="O33" s="47">
        <f t="shared" si="1"/>
        <v>106.97543413807709</v>
      </c>
      <c r="P33" s="9"/>
    </row>
    <row r="34" spans="1:16">
      <c r="A34" s="12"/>
      <c r="B34" s="25">
        <v>347.2</v>
      </c>
      <c r="C34" s="20" t="s">
        <v>41</v>
      </c>
      <c r="D34" s="46">
        <v>493034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493034</v>
      </c>
      <c r="O34" s="47">
        <f t="shared" si="1"/>
        <v>26.103028377806016</v>
      </c>
      <c r="P34" s="9"/>
    </row>
    <row r="35" spans="1:16">
      <c r="A35" s="12"/>
      <c r="B35" s="25">
        <v>347.4</v>
      </c>
      <c r="C35" s="20" t="s">
        <v>42</v>
      </c>
      <c r="D35" s="46">
        <v>0</v>
      </c>
      <c r="E35" s="46">
        <v>77773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77773</v>
      </c>
      <c r="O35" s="47">
        <f t="shared" si="1"/>
        <v>4.117587886488776</v>
      </c>
      <c r="P35" s="9"/>
    </row>
    <row r="36" spans="1:16" ht="15.75">
      <c r="A36" s="29" t="s">
        <v>36</v>
      </c>
      <c r="B36" s="30"/>
      <c r="C36" s="31"/>
      <c r="D36" s="32">
        <f t="shared" ref="D36:M36" si="9">SUM(D37:D39)</f>
        <v>262688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7"/>
        <v>262688</v>
      </c>
      <c r="O36" s="45">
        <f t="shared" si="1"/>
        <v>13.907666243117323</v>
      </c>
      <c r="P36" s="10"/>
    </row>
    <row r="37" spans="1:16">
      <c r="A37" s="13"/>
      <c r="B37" s="39">
        <v>351.5</v>
      </c>
      <c r="C37" s="21" t="s">
        <v>45</v>
      </c>
      <c r="D37" s="46">
        <v>238048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238048</v>
      </c>
      <c r="O37" s="47">
        <f t="shared" ref="O37:O53" si="10">(N37/O$55)</f>
        <v>12.60313426514189</v>
      </c>
      <c r="P37" s="9"/>
    </row>
    <row r="38" spans="1:16">
      <c r="A38" s="13"/>
      <c r="B38" s="39">
        <v>352</v>
      </c>
      <c r="C38" s="21" t="s">
        <v>46</v>
      </c>
      <c r="D38" s="46">
        <v>23383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23383</v>
      </c>
      <c r="O38" s="47">
        <f t="shared" si="10"/>
        <v>1.2379817873782295</v>
      </c>
      <c r="P38" s="9"/>
    </row>
    <row r="39" spans="1:16">
      <c r="A39" s="13"/>
      <c r="B39" s="39">
        <v>354</v>
      </c>
      <c r="C39" s="21" t="s">
        <v>47</v>
      </c>
      <c r="D39" s="46">
        <v>1257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1257</v>
      </c>
      <c r="O39" s="47">
        <f t="shared" si="10"/>
        <v>6.6550190597204573E-2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SUM(D41:D49)</f>
        <v>128600</v>
      </c>
      <c r="E40" s="32">
        <f t="shared" si="11"/>
        <v>14757</v>
      </c>
      <c r="F40" s="32">
        <f t="shared" si="11"/>
        <v>0</v>
      </c>
      <c r="G40" s="32">
        <f t="shared" si="11"/>
        <v>358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3421436</v>
      </c>
      <c r="L40" s="32">
        <f t="shared" si="11"/>
        <v>0</v>
      </c>
      <c r="M40" s="32">
        <f t="shared" si="11"/>
        <v>0</v>
      </c>
      <c r="N40" s="32">
        <f t="shared" si="7"/>
        <v>3565151</v>
      </c>
      <c r="O40" s="45">
        <f t="shared" si="10"/>
        <v>188.75217069038544</v>
      </c>
      <c r="P40" s="10"/>
    </row>
    <row r="41" spans="1:16">
      <c r="A41" s="12"/>
      <c r="B41" s="25">
        <v>361.1</v>
      </c>
      <c r="C41" s="20" t="s">
        <v>48</v>
      </c>
      <c r="D41" s="46">
        <v>50924</v>
      </c>
      <c r="E41" s="46">
        <v>9888</v>
      </c>
      <c r="F41" s="46">
        <v>0</v>
      </c>
      <c r="G41" s="46">
        <v>358</v>
      </c>
      <c r="H41" s="46">
        <v>0</v>
      </c>
      <c r="I41" s="46">
        <v>0</v>
      </c>
      <c r="J41" s="46">
        <v>0</v>
      </c>
      <c r="K41" s="46">
        <v>340069</v>
      </c>
      <c r="L41" s="46">
        <v>0</v>
      </c>
      <c r="M41" s="46">
        <v>0</v>
      </c>
      <c r="N41" s="46">
        <f t="shared" si="7"/>
        <v>401239</v>
      </c>
      <c r="O41" s="47">
        <f t="shared" si="10"/>
        <v>21.243064379500211</v>
      </c>
      <c r="P41" s="9"/>
    </row>
    <row r="42" spans="1:16">
      <c r="A42" s="12"/>
      <c r="B42" s="25">
        <v>361.2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252760</v>
      </c>
      <c r="L42" s="46">
        <v>0</v>
      </c>
      <c r="M42" s="46">
        <v>0</v>
      </c>
      <c r="N42" s="46">
        <f t="shared" ref="N42:N49" si="12">SUM(D42:M42)</f>
        <v>252760</v>
      </c>
      <c r="O42" s="47">
        <f t="shared" si="10"/>
        <v>13.382041507835662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1710159</v>
      </c>
      <c r="L43" s="46">
        <v>0</v>
      </c>
      <c r="M43" s="46">
        <v>0</v>
      </c>
      <c r="N43" s="46">
        <f t="shared" si="12"/>
        <v>1710159</v>
      </c>
      <c r="O43" s="47">
        <f t="shared" si="10"/>
        <v>90.542090216010166</v>
      </c>
      <c r="P43" s="9"/>
    </row>
    <row r="44" spans="1:16">
      <c r="A44" s="12"/>
      <c r="B44" s="25">
        <v>362</v>
      </c>
      <c r="C44" s="20" t="s">
        <v>51</v>
      </c>
      <c r="D44" s="46">
        <v>13527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13527</v>
      </c>
      <c r="O44" s="47">
        <f t="shared" si="10"/>
        <v>0.71616899618805596</v>
      </c>
      <c r="P44" s="9"/>
    </row>
    <row r="45" spans="1:16">
      <c r="A45" s="12"/>
      <c r="B45" s="25">
        <v>364</v>
      </c>
      <c r="C45" s="20" t="s">
        <v>52</v>
      </c>
      <c r="D45" s="46">
        <v>10605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10605</v>
      </c>
      <c r="O45" s="47">
        <f t="shared" si="10"/>
        <v>0.56146759847522232</v>
      </c>
      <c r="P45" s="9"/>
    </row>
    <row r="46" spans="1:16">
      <c r="A46" s="12"/>
      <c r="B46" s="25">
        <v>366</v>
      </c>
      <c r="C46" s="20" t="s">
        <v>53</v>
      </c>
      <c r="D46" s="46">
        <v>718</v>
      </c>
      <c r="E46" s="46">
        <v>1415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2133</v>
      </c>
      <c r="O46" s="47">
        <f t="shared" si="10"/>
        <v>0.11292884371029224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1118448</v>
      </c>
      <c r="L47" s="46">
        <v>0</v>
      </c>
      <c r="M47" s="46">
        <v>0</v>
      </c>
      <c r="N47" s="46">
        <f t="shared" si="12"/>
        <v>1118448</v>
      </c>
      <c r="O47" s="47">
        <f t="shared" si="10"/>
        <v>59.214739517153745</v>
      </c>
      <c r="P47" s="9"/>
    </row>
    <row r="48" spans="1:16">
      <c r="A48" s="12"/>
      <c r="B48" s="25">
        <v>369.3</v>
      </c>
      <c r="C48" s="20" t="s">
        <v>55</v>
      </c>
      <c r="D48" s="46">
        <v>12289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12289</v>
      </c>
      <c r="O48" s="47">
        <f t="shared" si="10"/>
        <v>0.65062473528166032</v>
      </c>
      <c r="P48" s="9"/>
    </row>
    <row r="49" spans="1:119">
      <c r="A49" s="12"/>
      <c r="B49" s="25">
        <v>369.9</v>
      </c>
      <c r="C49" s="20" t="s">
        <v>56</v>
      </c>
      <c r="D49" s="46">
        <v>40537</v>
      </c>
      <c r="E49" s="46">
        <v>3454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43991</v>
      </c>
      <c r="O49" s="47">
        <f t="shared" si="10"/>
        <v>2.3290448962304109</v>
      </c>
      <c r="P49" s="9"/>
    </row>
    <row r="50" spans="1:119" ht="15.75">
      <c r="A50" s="29" t="s">
        <v>37</v>
      </c>
      <c r="B50" s="30"/>
      <c r="C50" s="31"/>
      <c r="D50" s="32">
        <f t="shared" ref="D50:M50" si="13">SUM(D51:D52)</f>
        <v>0</v>
      </c>
      <c r="E50" s="32">
        <f t="shared" si="13"/>
        <v>5500000</v>
      </c>
      <c r="F50" s="32">
        <f t="shared" si="13"/>
        <v>0</v>
      </c>
      <c r="G50" s="32">
        <f t="shared" si="13"/>
        <v>1659872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7159872</v>
      </c>
      <c r="O50" s="45">
        <f t="shared" si="10"/>
        <v>379.06988564167727</v>
      </c>
      <c r="P50" s="9"/>
    </row>
    <row r="51" spans="1:119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0</v>
      </c>
      <c r="G51" s="46">
        <v>1659872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1659872</v>
      </c>
      <c r="O51" s="47">
        <f t="shared" si="10"/>
        <v>87.879711986446424</v>
      </c>
      <c r="P51" s="9"/>
    </row>
    <row r="52" spans="1:119" ht="15.75" thickBot="1">
      <c r="A52" s="12"/>
      <c r="B52" s="25">
        <v>384</v>
      </c>
      <c r="C52" s="20" t="s">
        <v>58</v>
      </c>
      <c r="D52" s="46">
        <v>0</v>
      </c>
      <c r="E52" s="46">
        <v>5500000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5500000</v>
      </c>
      <c r="O52" s="47">
        <f t="shared" si="10"/>
        <v>291.19017365523081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4">SUM(D5,D14,D20,D30,D36,D40,D50)</f>
        <v>17075005</v>
      </c>
      <c r="E53" s="15">
        <f t="shared" si="14"/>
        <v>6428906</v>
      </c>
      <c r="F53" s="15">
        <f t="shared" si="14"/>
        <v>0</v>
      </c>
      <c r="G53" s="15">
        <f t="shared" si="14"/>
        <v>1660230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3700631</v>
      </c>
      <c r="L53" s="15">
        <f t="shared" si="14"/>
        <v>0</v>
      </c>
      <c r="M53" s="15">
        <f t="shared" si="14"/>
        <v>0</v>
      </c>
      <c r="N53" s="15">
        <f>SUM(D53:M53)</f>
        <v>28864772</v>
      </c>
      <c r="O53" s="38">
        <f t="shared" si="10"/>
        <v>1528.2069038542991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65</v>
      </c>
      <c r="M55" s="118"/>
      <c r="N55" s="118"/>
      <c r="O55" s="43">
        <v>18888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A57:O57"/>
    <mergeCell ref="A56:O56"/>
    <mergeCell ref="L55:N5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4816185</v>
      </c>
      <c r="E5" s="27">
        <f t="shared" si="0"/>
        <v>844475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267700</v>
      </c>
      <c r="L5" s="27">
        <f t="shared" si="0"/>
        <v>0</v>
      </c>
      <c r="M5" s="27">
        <f t="shared" si="0"/>
        <v>0</v>
      </c>
      <c r="N5" s="28">
        <f>SUM(D5:M5)</f>
        <v>5928360</v>
      </c>
      <c r="O5" s="33">
        <f t="shared" ref="O5:O36" si="1">(N5/O$55)</f>
        <v>314.30177075601739</v>
      </c>
      <c r="P5" s="6"/>
    </row>
    <row r="6" spans="1:133">
      <c r="A6" s="12"/>
      <c r="B6" s="25">
        <v>311</v>
      </c>
      <c r="C6" s="20" t="s">
        <v>2</v>
      </c>
      <c r="D6" s="46">
        <v>3433432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3433432</v>
      </c>
      <c r="O6" s="47">
        <f t="shared" si="1"/>
        <v>182.02905312268052</v>
      </c>
      <c r="P6" s="9"/>
    </row>
    <row r="7" spans="1:133">
      <c r="A7" s="12"/>
      <c r="B7" s="25">
        <v>312.10000000000002</v>
      </c>
      <c r="C7" s="20" t="s">
        <v>10</v>
      </c>
      <c r="D7" s="46">
        <v>234543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234543</v>
      </c>
      <c r="O7" s="47">
        <f t="shared" si="1"/>
        <v>12.434683490616054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267700</v>
      </c>
      <c r="L8" s="46">
        <v>0</v>
      </c>
      <c r="M8" s="46">
        <v>0</v>
      </c>
      <c r="N8" s="46">
        <f>SUM(D8:M8)</f>
        <v>267700</v>
      </c>
      <c r="O8" s="47">
        <f t="shared" si="1"/>
        <v>14.192556462729296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844475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844475</v>
      </c>
      <c r="O9" s="47">
        <f t="shared" si="1"/>
        <v>44.771233167214504</v>
      </c>
      <c r="P9" s="9"/>
    </row>
    <row r="10" spans="1:133">
      <c r="A10" s="12"/>
      <c r="B10" s="25">
        <v>314.10000000000002</v>
      </c>
      <c r="C10" s="20" t="s">
        <v>12</v>
      </c>
      <c r="D10" s="46">
        <v>969311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969311</v>
      </c>
      <c r="O10" s="47">
        <f t="shared" si="1"/>
        <v>51.389619340472912</v>
      </c>
      <c r="P10" s="9"/>
    </row>
    <row r="11" spans="1:133">
      <c r="A11" s="12"/>
      <c r="B11" s="25">
        <v>314.39999999999998</v>
      </c>
      <c r="C11" s="20" t="s">
        <v>13</v>
      </c>
      <c r="D11" s="46">
        <v>25643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25643</v>
      </c>
      <c r="O11" s="47">
        <f t="shared" si="1"/>
        <v>1.3595058848478423</v>
      </c>
      <c r="P11" s="9"/>
    </row>
    <row r="12" spans="1:133">
      <c r="A12" s="12"/>
      <c r="B12" s="25">
        <v>316</v>
      </c>
      <c r="C12" s="20" t="s">
        <v>15</v>
      </c>
      <c r="D12" s="46">
        <v>153256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153256</v>
      </c>
      <c r="O12" s="47">
        <f t="shared" si="1"/>
        <v>8.1251192874562612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SUM(D14:D18)</f>
        <v>2319256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2319256</v>
      </c>
      <c r="O13" s="45">
        <f t="shared" si="1"/>
        <v>122.95917718163503</v>
      </c>
      <c r="P13" s="10"/>
    </row>
    <row r="14" spans="1:133">
      <c r="A14" s="12"/>
      <c r="B14" s="25">
        <v>322</v>
      </c>
      <c r="C14" s="20" t="s">
        <v>0</v>
      </c>
      <c r="D14" s="46">
        <v>131520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131520</v>
      </c>
      <c r="O14" s="47">
        <f t="shared" si="1"/>
        <v>6.9727494433252044</v>
      </c>
      <c r="P14" s="9"/>
    </row>
    <row r="15" spans="1:133">
      <c r="A15" s="12"/>
      <c r="B15" s="25">
        <v>323.10000000000002</v>
      </c>
      <c r="C15" s="20" t="s">
        <v>17</v>
      </c>
      <c r="D15" s="46">
        <v>1335388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1335388</v>
      </c>
      <c r="O15" s="47">
        <f t="shared" si="1"/>
        <v>70.797794507475345</v>
      </c>
      <c r="P15" s="9"/>
    </row>
    <row r="16" spans="1:133">
      <c r="A16" s="12"/>
      <c r="B16" s="25">
        <v>323.2</v>
      </c>
      <c r="C16" s="20" t="s">
        <v>70</v>
      </c>
      <c r="D16" s="46">
        <v>801449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801449</v>
      </c>
      <c r="O16" s="47">
        <f t="shared" si="1"/>
        <v>42.490138903615737</v>
      </c>
      <c r="P16" s="9"/>
    </row>
    <row r="17" spans="1:16">
      <c r="A17" s="12"/>
      <c r="B17" s="25">
        <v>323.39999999999998</v>
      </c>
      <c r="C17" s="20" t="s">
        <v>18</v>
      </c>
      <c r="D17" s="46">
        <v>28282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28282</v>
      </c>
      <c r="O17" s="47">
        <f t="shared" si="1"/>
        <v>1.4994168168805004</v>
      </c>
      <c r="P17" s="9"/>
    </row>
    <row r="18" spans="1:16">
      <c r="A18" s="12"/>
      <c r="B18" s="25">
        <v>329</v>
      </c>
      <c r="C18" s="20" t="s">
        <v>95</v>
      </c>
      <c r="D18" s="46">
        <v>22617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22617</v>
      </c>
      <c r="O18" s="47">
        <f t="shared" si="1"/>
        <v>1.1990775103382463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SUM(D20:D30)</f>
        <v>1834009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1834009</v>
      </c>
      <c r="O19" s="45">
        <f t="shared" si="1"/>
        <v>97.233008164563671</v>
      </c>
      <c r="P19" s="10"/>
    </row>
    <row r="20" spans="1:16">
      <c r="A20" s="12"/>
      <c r="B20" s="25">
        <v>334.2</v>
      </c>
      <c r="C20" s="20" t="s">
        <v>96</v>
      </c>
      <c r="D20" s="46">
        <v>6522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6522</v>
      </c>
      <c r="O20" s="47">
        <f t="shared" si="1"/>
        <v>0.34577457321598981</v>
      </c>
      <c r="P20" s="9"/>
    </row>
    <row r="21" spans="1:16">
      <c r="A21" s="12"/>
      <c r="B21" s="25">
        <v>335.12</v>
      </c>
      <c r="C21" s="20" t="s">
        <v>22</v>
      </c>
      <c r="D21" s="46">
        <v>396031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396031</v>
      </c>
      <c r="O21" s="47">
        <f t="shared" si="1"/>
        <v>20.996235818046866</v>
      </c>
      <c r="P21" s="9"/>
    </row>
    <row r="22" spans="1:16">
      <c r="A22" s="12"/>
      <c r="B22" s="25">
        <v>335.14</v>
      </c>
      <c r="C22" s="20" t="s">
        <v>23</v>
      </c>
      <c r="D22" s="46">
        <v>6113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6113</v>
      </c>
      <c r="O22" s="47">
        <f t="shared" si="1"/>
        <v>0.32409076450005303</v>
      </c>
      <c r="P22" s="9"/>
    </row>
    <row r="23" spans="1:16">
      <c r="A23" s="12"/>
      <c r="B23" s="25">
        <v>335.15</v>
      </c>
      <c r="C23" s="20" t="s">
        <v>24</v>
      </c>
      <c r="D23" s="46">
        <v>12230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12230</v>
      </c>
      <c r="O23" s="47">
        <f t="shared" si="1"/>
        <v>0.64839359558901499</v>
      </c>
      <c r="P23" s="9"/>
    </row>
    <row r="24" spans="1:16">
      <c r="A24" s="12"/>
      <c r="B24" s="25">
        <v>335.18</v>
      </c>
      <c r="C24" s="20" t="s">
        <v>25</v>
      </c>
      <c r="D24" s="46">
        <v>988793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988793</v>
      </c>
      <c r="O24" s="47">
        <f t="shared" si="1"/>
        <v>52.422489661753794</v>
      </c>
      <c r="P24" s="9"/>
    </row>
    <row r="25" spans="1:16">
      <c r="A25" s="12"/>
      <c r="B25" s="25">
        <v>335.21</v>
      </c>
      <c r="C25" s="20" t="s">
        <v>26</v>
      </c>
      <c r="D25" s="46">
        <v>24968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24968</v>
      </c>
      <c r="O25" s="47">
        <f t="shared" si="1"/>
        <v>1.3237196479694624</v>
      </c>
      <c r="P25" s="9"/>
    </row>
    <row r="26" spans="1:16">
      <c r="A26" s="12"/>
      <c r="B26" s="25">
        <v>335.49</v>
      </c>
      <c r="C26" s="20" t="s">
        <v>27</v>
      </c>
      <c r="D26" s="46">
        <v>40000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40000</v>
      </c>
      <c r="O26" s="47">
        <f t="shared" si="1"/>
        <v>2.1206658890891741</v>
      </c>
      <c r="P26" s="9"/>
    </row>
    <row r="27" spans="1:16">
      <c r="A27" s="12"/>
      <c r="B27" s="25">
        <v>337.2</v>
      </c>
      <c r="C27" s="20" t="s">
        <v>28</v>
      </c>
      <c r="D27" s="46">
        <v>56400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56400</v>
      </c>
      <c r="O27" s="47">
        <f t="shared" si="1"/>
        <v>2.9901389036157355</v>
      </c>
      <c r="P27" s="9"/>
    </row>
    <row r="28" spans="1:16">
      <c r="A28" s="12"/>
      <c r="B28" s="25">
        <v>337.3</v>
      </c>
      <c r="C28" s="20" t="s">
        <v>29</v>
      </c>
      <c r="D28" s="46">
        <v>14017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14017</v>
      </c>
      <c r="O28" s="47">
        <f t="shared" si="1"/>
        <v>0.74313434418407376</v>
      </c>
      <c r="P28" s="9"/>
    </row>
    <row r="29" spans="1:16">
      <c r="A29" s="12"/>
      <c r="B29" s="25">
        <v>337.4</v>
      </c>
      <c r="C29" s="20" t="s">
        <v>89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5000</v>
      </c>
      <c r="O29" s="47">
        <f t="shared" si="1"/>
        <v>0.26508323613614676</v>
      </c>
      <c r="P29" s="9"/>
    </row>
    <row r="30" spans="1:16">
      <c r="A30" s="12"/>
      <c r="B30" s="25">
        <v>338</v>
      </c>
      <c r="C30" s="20" t="s">
        <v>30</v>
      </c>
      <c r="D30" s="46">
        <v>283935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283935</v>
      </c>
      <c r="O30" s="47">
        <f t="shared" si="1"/>
        <v>15.053281730463366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SUM(D32:D36)</f>
        <v>8816509</v>
      </c>
      <c r="E31" s="32">
        <f t="shared" si="7"/>
        <v>93371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8909880</v>
      </c>
      <c r="O31" s="45">
        <f t="shared" si="1"/>
        <v>472.37196479694626</v>
      </c>
      <c r="P31" s="10"/>
    </row>
    <row r="32" spans="1:16">
      <c r="A32" s="12"/>
      <c r="B32" s="25">
        <v>341.9</v>
      </c>
      <c r="C32" s="20" t="s">
        <v>38</v>
      </c>
      <c r="D32" s="46">
        <v>418724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418724</v>
      </c>
      <c r="O32" s="47">
        <f t="shared" si="1"/>
        <v>22.199342593574382</v>
      </c>
      <c r="P32" s="9"/>
    </row>
    <row r="33" spans="1:16">
      <c r="A33" s="12"/>
      <c r="B33" s="25">
        <v>342.2</v>
      </c>
      <c r="C33" s="20" t="s">
        <v>39</v>
      </c>
      <c r="D33" s="46">
        <v>5930094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5930094</v>
      </c>
      <c r="O33" s="47">
        <f t="shared" si="1"/>
        <v>314.39370162230938</v>
      </c>
      <c r="P33" s="9"/>
    </row>
    <row r="34" spans="1:16">
      <c r="A34" s="12"/>
      <c r="B34" s="25">
        <v>342.4</v>
      </c>
      <c r="C34" s="20" t="s">
        <v>40</v>
      </c>
      <c r="D34" s="46">
        <v>1930545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1930545</v>
      </c>
      <c r="O34" s="47">
        <f t="shared" si="1"/>
        <v>102.35102322129148</v>
      </c>
      <c r="P34" s="9"/>
    </row>
    <row r="35" spans="1:16">
      <c r="A35" s="12"/>
      <c r="B35" s="25">
        <v>347.2</v>
      </c>
      <c r="C35" s="20" t="s">
        <v>41</v>
      </c>
      <c r="D35" s="46">
        <v>537146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537146</v>
      </c>
      <c r="O35" s="47">
        <f t="shared" si="1"/>
        <v>28.477679991517338</v>
      </c>
      <c r="P35" s="9"/>
    </row>
    <row r="36" spans="1:16">
      <c r="A36" s="12"/>
      <c r="B36" s="25">
        <v>347.4</v>
      </c>
      <c r="C36" s="20" t="s">
        <v>42</v>
      </c>
      <c r="D36" s="46">
        <v>0</v>
      </c>
      <c r="E36" s="46">
        <v>93371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93371</v>
      </c>
      <c r="O36" s="47">
        <f t="shared" si="1"/>
        <v>4.9502173682536315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SUM(D38:D39)</f>
        <v>272742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272742</v>
      </c>
      <c r="O37" s="45">
        <f t="shared" ref="O37:O53" si="10">(N37/O$55)</f>
        <v>14.459866398048987</v>
      </c>
      <c r="P37" s="10"/>
    </row>
    <row r="38" spans="1:16">
      <c r="A38" s="13"/>
      <c r="B38" s="39">
        <v>351.9</v>
      </c>
      <c r="C38" s="21" t="s">
        <v>97</v>
      </c>
      <c r="D38" s="46">
        <v>246126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246126</v>
      </c>
      <c r="O38" s="47">
        <f t="shared" si="10"/>
        <v>13.048775315449051</v>
      </c>
      <c r="P38" s="9"/>
    </row>
    <row r="39" spans="1:16">
      <c r="A39" s="13"/>
      <c r="B39" s="39">
        <v>352</v>
      </c>
      <c r="C39" s="21" t="s">
        <v>46</v>
      </c>
      <c r="D39" s="46">
        <v>26616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26616</v>
      </c>
      <c r="O39" s="47">
        <f t="shared" si="10"/>
        <v>1.4110910825999363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SUM(D41:D50)</f>
        <v>244621</v>
      </c>
      <c r="E40" s="32">
        <f t="shared" si="11"/>
        <v>72444</v>
      </c>
      <c r="F40" s="32">
        <f t="shared" si="11"/>
        <v>0</v>
      </c>
      <c r="G40" s="32">
        <f t="shared" si="11"/>
        <v>4849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-2060207</v>
      </c>
      <c r="L40" s="32">
        <f t="shared" si="11"/>
        <v>0</v>
      </c>
      <c r="M40" s="32">
        <f t="shared" si="11"/>
        <v>0</v>
      </c>
      <c r="N40" s="32">
        <f>SUM(D40:M40)</f>
        <v>-1738293</v>
      </c>
      <c r="O40" s="45">
        <f t="shared" si="10"/>
        <v>-92.158466758562184</v>
      </c>
      <c r="P40" s="10"/>
    </row>
    <row r="41" spans="1:16">
      <c r="A41" s="12"/>
      <c r="B41" s="25">
        <v>361.1</v>
      </c>
      <c r="C41" s="20" t="s">
        <v>48</v>
      </c>
      <c r="D41" s="46">
        <v>186902</v>
      </c>
      <c r="E41" s="46">
        <v>56421</v>
      </c>
      <c r="F41" s="46">
        <v>0</v>
      </c>
      <c r="G41" s="46">
        <v>4849</v>
      </c>
      <c r="H41" s="46">
        <v>0</v>
      </c>
      <c r="I41" s="46">
        <v>0</v>
      </c>
      <c r="J41" s="46">
        <v>0</v>
      </c>
      <c r="K41" s="46">
        <v>549432</v>
      </c>
      <c r="L41" s="46">
        <v>0</v>
      </c>
      <c r="M41" s="46">
        <v>0</v>
      </c>
      <c r="N41" s="46">
        <f>SUM(D41:M41)</f>
        <v>797604</v>
      </c>
      <c r="O41" s="47">
        <f t="shared" si="10"/>
        <v>42.286289895027039</v>
      </c>
      <c r="P41" s="9"/>
    </row>
    <row r="42" spans="1:16">
      <c r="A42" s="12"/>
      <c r="B42" s="25">
        <v>361.2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237615</v>
      </c>
      <c r="L42" s="46">
        <v>0</v>
      </c>
      <c r="M42" s="46">
        <v>0</v>
      </c>
      <c r="N42" s="46">
        <f t="shared" ref="N42:N50" si="12">SUM(D42:M42)</f>
        <v>237615</v>
      </c>
      <c r="O42" s="47">
        <f t="shared" si="10"/>
        <v>12.597550630898102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-4859580</v>
      </c>
      <c r="L43" s="46">
        <v>0</v>
      </c>
      <c r="M43" s="46">
        <v>0</v>
      </c>
      <c r="N43" s="46">
        <f t="shared" si="12"/>
        <v>-4859580</v>
      </c>
      <c r="O43" s="47">
        <f t="shared" si="10"/>
        <v>-257.63863853249921</v>
      </c>
      <c r="P43" s="9"/>
    </row>
    <row r="44" spans="1:16">
      <c r="A44" s="12"/>
      <c r="B44" s="25">
        <v>362</v>
      </c>
      <c r="C44" s="20" t="s">
        <v>51</v>
      </c>
      <c r="D44" s="46">
        <v>14357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14357</v>
      </c>
      <c r="O44" s="47">
        <f t="shared" si="10"/>
        <v>0.76116000424133179</v>
      </c>
      <c r="P44" s="9"/>
    </row>
    <row r="45" spans="1:16">
      <c r="A45" s="12"/>
      <c r="B45" s="25">
        <v>363.24</v>
      </c>
      <c r="C45" s="20" t="s">
        <v>98</v>
      </c>
      <c r="D45" s="46">
        <v>0</v>
      </c>
      <c r="E45" s="46">
        <v>11228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11228</v>
      </c>
      <c r="O45" s="47">
        <f t="shared" si="10"/>
        <v>0.5952709150673311</v>
      </c>
      <c r="P45" s="9"/>
    </row>
    <row r="46" spans="1:16">
      <c r="A46" s="12"/>
      <c r="B46" s="25">
        <v>365</v>
      </c>
      <c r="C46" s="20" t="s">
        <v>72</v>
      </c>
      <c r="D46" s="46">
        <v>5670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5670</v>
      </c>
      <c r="O46" s="47">
        <f t="shared" si="10"/>
        <v>0.30060438977839044</v>
      </c>
      <c r="P46" s="9"/>
    </row>
    <row r="47" spans="1:16">
      <c r="A47" s="12"/>
      <c r="B47" s="25">
        <v>366</v>
      </c>
      <c r="C47" s="20" t="s">
        <v>53</v>
      </c>
      <c r="D47" s="46">
        <v>2280</v>
      </c>
      <c r="E47" s="46">
        <v>1525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3805</v>
      </c>
      <c r="O47" s="47">
        <f t="shared" si="10"/>
        <v>0.20172834269960768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2012326</v>
      </c>
      <c r="L48" s="46">
        <v>0</v>
      </c>
      <c r="M48" s="46">
        <v>0</v>
      </c>
      <c r="N48" s="46">
        <f t="shared" si="12"/>
        <v>2012326</v>
      </c>
      <c r="O48" s="47">
        <f t="shared" si="10"/>
        <v>106.68677764818153</v>
      </c>
      <c r="P48" s="9"/>
    </row>
    <row r="49" spans="1:119">
      <c r="A49" s="12"/>
      <c r="B49" s="25">
        <v>369.3</v>
      </c>
      <c r="C49" s="20" t="s">
        <v>55</v>
      </c>
      <c r="D49" s="46">
        <v>10644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10644</v>
      </c>
      <c r="O49" s="47">
        <f t="shared" si="10"/>
        <v>0.56430919308662919</v>
      </c>
      <c r="P49" s="9"/>
    </row>
    <row r="50" spans="1:119">
      <c r="A50" s="12"/>
      <c r="B50" s="25">
        <v>369.9</v>
      </c>
      <c r="C50" s="20" t="s">
        <v>56</v>
      </c>
      <c r="D50" s="46">
        <v>24768</v>
      </c>
      <c r="E50" s="46">
        <v>3270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28038</v>
      </c>
      <c r="O50" s="47">
        <f t="shared" si="10"/>
        <v>1.4864807549570564</v>
      </c>
      <c r="P50" s="9"/>
    </row>
    <row r="51" spans="1:119" ht="15.75">
      <c r="A51" s="29" t="s">
        <v>37</v>
      </c>
      <c r="B51" s="30"/>
      <c r="C51" s="31"/>
      <c r="D51" s="32">
        <f t="shared" ref="D51:M51" si="13">SUM(D52:D52)</f>
        <v>0</v>
      </c>
      <c r="E51" s="32">
        <f t="shared" si="13"/>
        <v>0</v>
      </c>
      <c r="F51" s="32">
        <f t="shared" si="13"/>
        <v>0</v>
      </c>
      <c r="G51" s="32">
        <f t="shared" si="13"/>
        <v>975739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975739</v>
      </c>
      <c r="O51" s="45">
        <f t="shared" si="10"/>
        <v>51.730410348849539</v>
      </c>
      <c r="P51" s="9"/>
    </row>
    <row r="52" spans="1:119" ht="15.75" thickBot="1">
      <c r="A52" s="12"/>
      <c r="B52" s="25">
        <v>381</v>
      </c>
      <c r="C52" s="20" t="s">
        <v>57</v>
      </c>
      <c r="D52" s="46">
        <v>0</v>
      </c>
      <c r="E52" s="46">
        <v>0</v>
      </c>
      <c r="F52" s="46">
        <v>0</v>
      </c>
      <c r="G52" s="46">
        <v>975739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975739</v>
      </c>
      <c r="O52" s="47">
        <f t="shared" si="10"/>
        <v>51.730410348849539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4">SUM(D5,D13,D19,D31,D37,D40,D51)</f>
        <v>18303322</v>
      </c>
      <c r="E53" s="15">
        <f t="shared" si="14"/>
        <v>1010290</v>
      </c>
      <c r="F53" s="15">
        <f t="shared" si="14"/>
        <v>0</v>
      </c>
      <c r="G53" s="15">
        <f t="shared" si="14"/>
        <v>980588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-1792507</v>
      </c>
      <c r="L53" s="15">
        <f t="shared" si="14"/>
        <v>0</v>
      </c>
      <c r="M53" s="15">
        <f t="shared" si="14"/>
        <v>0</v>
      </c>
      <c r="N53" s="15">
        <f>SUM(D53:M53)</f>
        <v>18501693</v>
      </c>
      <c r="O53" s="38">
        <f t="shared" si="10"/>
        <v>980.89773088749871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99</v>
      </c>
      <c r="M55" s="118"/>
      <c r="N55" s="118"/>
      <c r="O55" s="43">
        <v>18862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124</v>
      </c>
      <c r="N4" s="35" t="s">
        <v>9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6495388</v>
      </c>
      <c r="E5" s="27">
        <f t="shared" si="0"/>
        <v>2693826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297470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9486684</v>
      </c>
      <c r="P5" s="33">
        <f t="shared" ref="P5:P52" si="1">(O5/P$54)</f>
        <v>487.09611829944549</v>
      </c>
      <c r="Q5" s="6"/>
    </row>
    <row r="6" spans="1:134">
      <c r="A6" s="12"/>
      <c r="B6" s="25">
        <v>311</v>
      </c>
      <c r="C6" s="20" t="s">
        <v>2</v>
      </c>
      <c r="D6" s="46">
        <v>4314207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4314207</v>
      </c>
      <c r="P6" s="47">
        <f t="shared" si="1"/>
        <v>221.51401725200247</v>
      </c>
      <c r="Q6" s="9"/>
    </row>
    <row r="7" spans="1:134">
      <c r="A7" s="12"/>
      <c r="B7" s="25">
        <v>312.41000000000003</v>
      </c>
      <c r="C7" s="20" t="s">
        <v>127</v>
      </c>
      <c r="D7" s="46">
        <v>238200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238200</v>
      </c>
      <c r="P7" s="47">
        <f t="shared" si="1"/>
        <v>12.230437461491066</v>
      </c>
      <c r="Q7" s="9"/>
    </row>
    <row r="8" spans="1:134">
      <c r="A8" s="12"/>
      <c r="B8" s="25">
        <v>312.51</v>
      </c>
      <c r="C8" s="20" t="s">
        <v>66</v>
      </c>
      <c r="D8" s="46">
        <v>297470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297470</v>
      </c>
      <c r="L8" s="46">
        <v>0</v>
      </c>
      <c r="M8" s="46">
        <v>0</v>
      </c>
      <c r="N8" s="46">
        <v>0</v>
      </c>
      <c r="O8" s="46">
        <f t="shared" si="2"/>
        <v>594940</v>
      </c>
      <c r="P8" s="47">
        <f t="shared" si="1"/>
        <v>30.547340316286711</v>
      </c>
      <c r="Q8" s="9"/>
    </row>
    <row r="9" spans="1:134">
      <c r="A9" s="12"/>
      <c r="B9" s="25">
        <v>314.10000000000002</v>
      </c>
      <c r="C9" s="20" t="s">
        <v>12</v>
      </c>
      <c r="D9" s="46">
        <v>1456362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1456362</v>
      </c>
      <c r="P9" s="47">
        <f t="shared" si="1"/>
        <v>74.777264325323472</v>
      </c>
      <c r="Q9" s="9"/>
    </row>
    <row r="10" spans="1:134">
      <c r="A10" s="12"/>
      <c r="B10" s="25">
        <v>314.39999999999998</v>
      </c>
      <c r="C10" s="20" t="s">
        <v>13</v>
      </c>
      <c r="D10" s="46">
        <v>31929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31929</v>
      </c>
      <c r="P10" s="47">
        <f t="shared" si="1"/>
        <v>1.6394023413431915</v>
      </c>
      <c r="Q10" s="9"/>
    </row>
    <row r="11" spans="1:134">
      <c r="A11" s="12"/>
      <c r="B11" s="25">
        <v>316</v>
      </c>
      <c r="C11" s="20" t="s">
        <v>83</v>
      </c>
      <c r="D11" s="46">
        <v>157220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157220</v>
      </c>
      <c r="P11" s="47">
        <f t="shared" si="1"/>
        <v>8.0724994865475459</v>
      </c>
      <c r="Q11" s="9"/>
    </row>
    <row r="12" spans="1:134">
      <c r="A12" s="12"/>
      <c r="B12" s="25">
        <v>319.89999999999998</v>
      </c>
      <c r="C12" s="20" t="s">
        <v>137</v>
      </c>
      <c r="D12" s="46">
        <v>0</v>
      </c>
      <c r="E12" s="46">
        <v>2693826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2693826</v>
      </c>
      <c r="P12" s="47">
        <f t="shared" si="1"/>
        <v>138.31515711645102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SUM(D14:D19)</f>
        <v>2683204</v>
      </c>
      <c r="E13" s="32">
        <f t="shared" si="3"/>
        <v>3619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2686823</v>
      </c>
      <c r="P13" s="45">
        <f t="shared" si="1"/>
        <v>137.9555863627028</v>
      </c>
      <c r="Q13" s="10"/>
    </row>
    <row r="14" spans="1:134">
      <c r="A14" s="12"/>
      <c r="B14" s="25">
        <v>322</v>
      </c>
      <c r="C14" s="20" t="s">
        <v>129</v>
      </c>
      <c r="D14" s="46">
        <v>341760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341760</v>
      </c>
      <c r="P14" s="47">
        <f t="shared" si="1"/>
        <v>17.547751078250155</v>
      </c>
      <c r="Q14" s="9"/>
    </row>
    <row r="15" spans="1:134">
      <c r="A15" s="12"/>
      <c r="B15" s="25">
        <v>323.10000000000002</v>
      </c>
      <c r="C15" s="20" t="s">
        <v>17</v>
      </c>
      <c r="D15" s="46">
        <v>1639741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1639741</v>
      </c>
      <c r="P15" s="47">
        <f t="shared" si="1"/>
        <v>84.19290408708153</v>
      </c>
      <c r="Q15" s="9"/>
    </row>
    <row r="16" spans="1:134">
      <c r="A16" s="12"/>
      <c r="B16" s="25">
        <v>323.2</v>
      </c>
      <c r="C16" s="20" t="s">
        <v>70</v>
      </c>
      <c r="D16" s="46">
        <v>654420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654420</v>
      </c>
      <c r="P16" s="47">
        <f t="shared" si="1"/>
        <v>33.601355514479359</v>
      </c>
      <c r="Q16" s="9"/>
    </row>
    <row r="17" spans="1:17">
      <c r="A17" s="12"/>
      <c r="B17" s="25">
        <v>323.39999999999998</v>
      </c>
      <c r="C17" s="20" t="s">
        <v>18</v>
      </c>
      <c r="D17" s="46">
        <v>40418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40418</v>
      </c>
      <c r="P17" s="47">
        <f t="shared" si="1"/>
        <v>2.0752721298007804</v>
      </c>
      <c r="Q17" s="9"/>
    </row>
    <row r="18" spans="1:17">
      <c r="A18" s="12"/>
      <c r="B18" s="25">
        <v>324.11</v>
      </c>
      <c r="C18" s="20" t="s">
        <v>138</v>
      </c>
      <c r="D18" s="46">
        <v>0</v>
      </c>
      <c r="E18" s="46">
        <v>3619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3619</v>
      </c>
      <c r="P18" s="47">
        <f t="shared" si="1"/>
        <v>0.18581844321215854</v>
      </c>
      <c r="Q18" s="9"/>
    </row>
    <row r="19" spans="1:17">
      <c r="A19" s="12"/>
      <c r="B19" s="25">
        <v>329.1</v>
      </c>
      <c r="C19" s="20" t="s">
        <v>130</v>
      </c>
      <c r="D19" s="46">
        <v>6865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6865</v>
      </c>
      <c r="P19" s="47">
        <f t="shared" si="1"/>
        <v>0.3524851098788252</v>
      </c>
      <c r="Q19" s="9"/>
    </row>
    <row r="20" spans="1:17" ht="15.75">
      <c r="A20" s="29" t="s">
        <v>131</v>
      </c>
      <c r="B20" s="30"/>
      <c r="C20" s="31"/>
      <c r="D20" s="32">
        <f t="shared" ref="D20:N20" si="5">SUM(D21:D30)</f>
        <v>2997437</v>
      </c>
      <c r="E20" s="32">
        <f t="shared" si="5"/>
        <v>2850556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5847993</v>
      </c>
      <c r="P20" s="45">
        <f t="shared" si="1"/>
        <v>300.2666358595194</v>
      </c>
      <c r="Q20" s="10"/>
    </row>
    <row r="21" spans="1:17">
      <c r="A21" s="12"/>
      <c r="B21" s="25">
        <v>331.51</v>
      </c>
      <c r="C21" s="20" t="s">
        <v>139</v>
      </c>
      <c r="D21" s="46">
        <v>0</v>
      </c>
      <c r="E21" s="46">
        <v>2844556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2844556</v>
      </c>
      <c r="P21" s="47">
        <f t="shared" si="1"/>
        <v>146.0544259601561</v>
      </c>
      <c r="Q21" s="9"/>
    </row>
    <row r="22" spans="1:17">
      <c r="A22" s="12"/>
      <c r="B22" s="25">
        <v>334.2</v>
      </c>
      <c r="C22" s="20" t="s">
        <v>96</v>
      </c>
      <c r="D22" s="46">
        <v>38110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38110</v>
      </c>
      <c r="P22" s="47">
        <f t="shared" si="1"/>
        <v>1.95676730334771</v>
      </c>
      <c r="Q22" s="9"/>
    </row>
    <row r="23" spans="1:17">
      <c r="A23" s="12"/>
      <c r="B23" s="25">
        <v>335.125</v>
      </c>
      <c r="C23" s="20" t="s">
        <v>135</v>
      </c>
      <c r="D23" s="46">
        <v>858349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858349</v>
      </c>
      <c r="P23" s="47">
        <f t="shared" si="1"/>
        <v>44.072140069829537</v>
      </c>
      <c r="Q23" s="9"/>
    </row>
    <row r="24" spans="1:17">
      <c r="A24" s="12"/>
      <c r="B24" s="25">
        <v>335.14</v>
      </c>
      <c r="C24" s="20" t="s">
        <v>86</v>
      </c>
      <c r="D24" s="46">
        <v>6361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6361</v>
      </c>
      <c r="P24" s="47">
        <f t="shared" si="1"/>
        <v>0.32660710618196753</v>
      </c>
      <c r="Q24" s="9"/>
    </row>
    <row r="25" spans="1:17">
      <c r="A25" s="12"/>
      <c r="B25" s="25">
        <v>335.15</v>
      </c>
      <c r="C25" s="20" t="s">
        <v>87</v>
      </c>
      <c r="D25" s="46">
        <v>12027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12027</v>
      </c>
      <c r="P25" s="47">
        <f t="shared" si="1"/>
        <v>0.61752926678989528</v>
      </c>
      <c r="Q25" s="9"/>
    </row>
    <row r="26" spans="1:17">
      <c r="A26" s="12"/>
      <c r="B26" s="25">
        <v>335.18</v>
      </c>
      <c r="C26" s="20" t="s">
        <v>133</v>
      </c>
      <c r="D26" s="46">
        <v>1594420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1594420</v>
      </c>
      <c r="P26" s="47">
        <f t="shared" si="1"/>
        <v>81.865886218936126</v>
      </c>
      <c r="Q26" s="9"/>
    </row>
    <row r="27" spans="1:17">
      <c r="A27" s="12"/>
      <c r="B27" s="25">
        <v>335.21</v>
      </c>
      <c r="C27" s="20" t="s">
        <v>26</v>
      </c>
      <c r="D27" s="46">
        <v>150288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150288</v>
      </c>
      <c r="P27" s="47">
        <f t="shared" si="1"/>
        <v>7.7165742452248924</v>
      </c>
      <c r="Q27" s="9"/>
    </row>
    <row r="28" spans="1:17">
      <c r="A28" s="12"/>
      <c r="B28" s="25">
        <v>335.48</v>
      </c>
      <c r="C28" s="20" t="s">
        <v>27</v>
      </c>
      <c r="D28" s="46">
        <v>57099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7">SUM(D28:N28)</f>
        <v>57099</v>
      </c>
      <c r="P28" s="47">
        <f t="shared" si="1"/>
        <v>2.931762168823167</v>
      </c>
      <c r="Q28" s="9"/>
    </row>
    <row r="29" spans="1:17">
      <c r="A29" s="12"/>
      <c r="B29" s="25">
        <v>337.3</v>
      </c>
      <c r="C29" s="20" t="s">
        <v>29</v>
      </c>
      <c r="D29" s="46">
        <v>13946</v>
      </c>
      <c r="E29" s="46">
        <v>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19946</v>
      </c>
      <c r="P29" s="47">
        <f t="shared" si="1"/>
        <v>1.0241322653522285</v>
      </c>
      <c r="Q29" s="9"/>
    </row>
    <row r="30" spans="1:17">
      <c r="A30" s="12"/>
      <c r="B30" s="25">
        <v>338</v>
      </c>
      <c r="C30" s="20" t="s">
        <v>30</v>
      </c>
      <c r="D30" s="46">
        <v>266837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266837</v>
      </c>
      <c r="P30" s="47">
        <f t="shared" si="1"/>
        <v>13.700811254877799</v>
      </c>
      <c r="Q30" s="9"/>
    </row>
    <row r="31" spans="1:17" ht="15.75">
      <c r="A31" s="29" t="s">
        <v>35</v>
      </c>
      <c r="B31" s="30"/>
      <c r="C31" s="31"/>
      <c r="D31" s="32">
        <f t="shared" ref="D31:N31" si="8">SUM(D32:D36)</f>
        <v>9504320</v>
      </c>
      <c r="E31" s="32">
        <f t="shared" si="8"/>
        <v>105316</v>
      </c>
      <c r="F31" s="32">
        <f t="shared" si="8"/>
        <v>0</v>
      </c>
      <c r="G31" s="32">
        <f t="shared" si="8"/>
        <v>258050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9867686</v>
      </c>
      <c r="P31" s="45">
        <f t="shared" si="1"/>
        <v>506.65875949887038</v>
      </c>
      <c r="Q31" s="10"/>
    </row>
    <row r="32" spans="1:17">
      <c r="A32" s="12"/>
      <c r="B32" s="25">
        <v>341.9</v>
      </c>
      <c r="C32" s="20" t="s">
        <v>90</v>
      </c>
      <c r="D32" s="46">
        <v>561835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6" si="9">SUM(D32:N32)</f>
        <v>561835</v>
      </c>
      <c r="P32" s="47">
        <f t="shared" si="1"/>
        <v>28.847555966317518</v>
      </c>
      <c r="Q32" s="9"/>
    </row>
    <row r="33" spans="1:17">
      <c r="A33" s="12"/>
      <c r="B33" s="25">
        <v>342.2</v>
      </c>
      <c r="C33" s="20" t="s">
        <v>39</v>
      </c>
      <c r="D33" s="46">
        <v>5678379</v>
      </c>
      <c r="E33" s="46">
        <v>0</v>
      </c>
      <c r="F33" s="46">
        <v>0</v>
      </c>
      <c r="G33" s="46">
        <v>258050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5936429</v>
      </c>
      <c r="P33" s="47">
        <f t="shared" si="1"/>
        <v>304.80740398439104</v>
      </c>
      <c r="Q33" s="9"/>
    </row>
    <row r="34" spans="1:17">
      <c r="A34" s="12"/>
      <c r="B34" s="25">
        <v>342.4</v>
      </c>
      <c r="C34" s="20" t="s">
        <v>40</v>
      </c>
      <c r="D34" s="46">
        <v>2848785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2848785</v>
      </c>
      <c r="P34" s="47">
        <f t="shared" si="1"/>
        <v>146.27156500308072</v>
      </c>
      <c r="Q34" s="9"/>
    </row>
    <row r="35" spans="1:17">
      <c r="A35" s="12"/>
      <c r="B35" s="25">
        <v>347.2</v>
      </c>
      <c r="C35" s="20" t="s">
        <v>41</v>
      </c>
      <c r="D35" s="46">
        <v>407238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407238</v>
      </c>
      <c r="P35" s="47">
        <f t="shared" si="1"/>
        <v>20.909735058533581</v>
      </c>
      <c r="Q35" s="9"/>
    </row>
    <row r="36" spans="1:17">
      <c r="A36" s="12"/>
      <c r="B36" s="25">
        <v>347.4</v>
      </c>
      <c r="C36" s="20" t="s">
        <v>42</v>
      </c>
      <c r="D36" s="46">
        <v>8083</v>
      </c>
      <c r="E36" s="46">
        <v>105316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113399</v>
      </c>
      <c r="P36" s="47">
        <f t="shared" si="1"/>
        <v>5.8224994865475459</v>
      </c>
      <c r="Q36" s="9"/>
    </row>
    <row r="37" spans="1:17" ht="15.75">
      <c r="A37" s="29" t="s">
        <v>36</v>
      </c>
      <c r="B37" s="30"/>
      <c r="C37" s="31"/>
      <c r="D37" s="32">
        <f t="shared" ref="D37:N37" si="10">SUM(D38:D40)</f>
        <v>50182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50182</v>
      </c>
      <c r="P37" s="45">
        <f t="shared" si="1"/>
        <v>2.5766071061819678</v>
      </c>
      <c r="Q37" s="10"/>
    </row>
    <row r="38" spans="1:17">
      <c r="A38" s="13"/>
      <c r="B38" s="39">
        <v>351.5</v>
      </c>
      <c r="C38" s="21" t="s">
        <v>45</v>
      </c>
      <c r="D38" s="46">
        <v>29753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11">SUM(D38:N38)</f>
        <v>29753</v>
      </c>
      <c r="P38" s="47">
        <f t="shared" si="1"/>
        <v>1.5276750872869171</v>
      </c>
      <c r="Q38" s="9"/>
    </row>
    <row r="39" spans="1:17">
      <c r="A39" s="13"/>
      <c r="B39" s="39">
        <v>352</v>
      </c>
      <c r="C39" s="21" t="s">
        <v>46</v>
      </c>
      <c r="D39" s="46">
        <v>6235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6235</v>
      </c>
      <c r="P39" s="47">
        <f t="shared" si="1"/>
        <v>0.32013760525775314</v>
      </c>
      <c r="Q39" s="9"/>
    </row>
    <row r="40" spans="1:17">
      <c r="A40" s="13"/>
      <c r="B40" s="39">
        <v>354</v>
      </c>
      <c r="C40" s="21" t="s">
        <v>47</v>
      </c>
      <c r="D40" s="46">
        <v>14194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14194</v>
      </c>
      <c r="P40" s="47">
        <f t="shared" si="1"/>
        <v>0.72879441363729713</v>
      </c>
      <c r="Q40" s="9"/>
    </row>
    <row r="41" spans="1:17" ht="15.75">
      <c r="A41" s="29" t="s">
        <v>3</v>
      </c>
      <c r="B41" s="30"/>
      <c r="C41" s="31"/>
      <c r="D41" s="32">
        <f t="shared" ref="D41:N41" si="12">SUM(D42:D49)</f>
        <v>195156</v>
      </c>
      <c r="E41" s="32">
        <f t="shared" si="12"/>
        <v>63410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-2847619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-2589053</v>
      </c>
      <c r="P41" s="45">
        <f t="shared" si="1"/>
        <v>-132.93556171698501</v>
      </c>
      <c r="Q41" s="10"/>
    </row>
    <row r="42" spans="1:17">
      <c r="A42" s="12"/>
      <c r="B42" s="25">
        <v>361.1</v>
      </c>
      <c r="C42" s="20" t="s">
        <v>48</v>
      </c>
      <c r="D42" s="46">
        <v>45155</v>
      </c>
      <c r="E42" s="46">
        <v>63410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108565</v>
      </c>
      <c r="P42" s="47">
        <f t="shared" si="1"/>
        <v>5.574296570137605</v>
      </c>
      <c r="Q42" s="9"/>
    </row>
    <row r="43" spans="1:17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1043111</v>
      </c>
      <c r="L43" s="46">
        <v>0</v>
      </c>
      <c r="M43" s="46">
        <v>0</v>
      </c>
      <c r="N43" s="46">
        <v>0</v>
      </c>
      <c r="O43" s="46">
        <f t="shared" ref="O43:O51" si="13">SUM(D43:N43)</f>
        <v>1043111</v>
      </c>
      <c r="P43" s="47">
        <f t="shared" si="1"/>
        <v>53.558790306017663</v>
      </c>
      <c r="Q43" s="9"/>
    </row>
    <row r="44" spans="1:17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-6456827</v>
      </c>
      <c r="L44" s="46">
        <v>0</v>
      </c>
      <c r="M44" s="46">
        <v>0</v>
      </c>
      <c r="N44" s="46">
        <v>0</v>
      </c>
      <c r="O44" s="46">
        <f t="shared" si="13"/>
        <v>-6456827</v>
      </c>
      <c r="P44" s="47">
        <f t="shared" si="1"/>
        <v>-331.52736701581432</v>
      </c>
      <c r="Q44" s="9"/>
    </row>
    <row r="45" spans="1:17">
      <c r="A45" s="12"/>
      <c r="B45" s="25">
        <v>362</v>
      </c>
      <c r="C45" s="20" t="s">
        <v>51</v>
      </c>
      <c r="D45" s="46">
        <v>74554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74554</v>
      </c>
      <c r="P45" s="47">
        <f t="shared" si="1"/>
        <v>3.8279934278085848</v>
      </c>
      <c r="Q45" s="9"/>
    </row>
    <row r="46" spans="1:17">
      <c r="A46" s="12"/>
      <c r="B46" s="25">
        <v>364</v>
      </c>
      <c r="C46" s="20" t="s">
        <v>91</v>
      </c>
      <c r="D46" s="46">
        <v>32006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32006</v>
      </c>
      <c r="P46" s="47">
        <f t="shared" si="1"/>
        <v>1.6433559252413226</v>
      </c>
      <c r="Q46" s="9"/>
    </row>
    <row r="47" spans="1:17">
      <c r="A47" s="12"/>
      <c r="B47" s="25">
        <v>366</v>
      </c>
      <c r="C47" s="20" t="s">
        <v>53</v>
      </c>
      <c r="D47" s="46">
        <v>15670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15670</v>
      </c>
      <c r="P47" s="47">
        <f t="shared" si="1"/>
        <v>0.80457999589238038</v>
      </c>
      <c r="Q47" s="9"/>
    </row>
    <row r="48" spans="1:17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2554555</v>
      </c>
      <c r="L48" s="46">
        <v>0</v>
      </c>
      <c r="M48" s="46">
        <v>0</v>
      </c>
      <c r="N48" s="46">
        <v>0</v>
      </c>
      <c r="O48" s="46">
        <f t="shared" si="13"/>
        <v>2554555</v>
      </c>
      <c r="P48" s="47">
        <f t="shared" si="1"/>
        <v>131.16425344013143</v>
      </c>
      <c r="Q48" s="9"/>
    </row>
    <row r="49" spans="1:120">
      <c r="A49" s="12"/>
      <c r="B49" s="25">
        <v>369.9</v>
      </c>
      <c r="C49" s="20" t="s">
        <v>56</v>
      </c>
      <c r="D49" s="46">
        <v>27771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11542</v>
      </c>
      <c r="L49" s="46">
        <v>0</v>
      </c>
      <c r="M49" s="46">
        <v>0</v>
      </c>
      <c r="N49" s="46">
        <v>0</v>
      </c>
      <c r="O49" s="46">
        <f t="shared" si="13"/>
        <v>39313</v>
      </c>
      <c r="P49" s="47">
        <f t="shared" si="1"/>
        <v>2.0185356336003286</v>
      </c>
      <c r="Q49" s="9"/>
    </row>
    <row r="50" spans="1:120" ht="15.75">
      <c r="A50" s="29" t="s">
        <v>37</v>
      </c>
      <c r="B50" s="30"/>
      <c r="C50" s="31"/>
      <c r="D50" s="32">
        <f t="shared" ref="D50:N50" si="14">SUM(D51:D51)</f>
        <v>17511</v>
      </c>
      <c r="E50" s="32">
        <f t="shared" si="14"/>
        <v>2226944</v>
      </c>
      <c r="F50" s="32">
        <f t="shared" si="14"/>
        <v>0</v>
      </c>
      <c r="G50" s="32">
        <f t="shared" si="14"/>
        <v>2100101</v>
      </c>
      <c r="H50" s="32">
        <f t="shared" si="14"/>
        <v>0</v>
      </c>
      <c r="I50" s="32">
        <f t="shared" si="14"/>
        <v>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4344556</v>
      </c>
      <c r="P50" s="45">
        <f t="shared" si="1"/>
        <v>223.07229410556582</v>
      </c>
      <c r="Q50" s="9"/>
    </row>
    <row r="51" spans="1:120" ht="15.75" thickBot="1">
      <c r="A51" s="12"/>
      <c r="B51" s="25">
        <v>381</v>
      </c>
      <c r="C51" s="20" t="s">
        <v>57</v>
      </c>
      <c r="D51" s="46">
        <v>17511</v>
      </c>
      <c r="E51" s="46">
        <v>2226944</v>
      </c>
      <c r="F51" s="46">
        <v>0</v>
      </c>
      <c r="G51" s="46">
        <v>2100101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4344556</v>
      </c>
      <c r="P51" s="47">
        <f t="shared" si="1"/>
        <v>223.07229410556582</v>
      </c>
      <c r="Q51" s="9"/>
    </row>
    <row r="52" spans="1:120" ht="16.5" thickBot="1">
      <c r="A52" s="14" t="s">
        <v>43</v>
      </c>
      <c r="B52" s="23"/>
      <c r="C52" s="22"/>
      <c r="D52" s="15">
        <f t="shared" ref="D52:N52" si="15">SUM(D5,D13,D20,D31,D37,D41,D50)</f>
        <v>21943198</v>
      </c>
      <c r="E52" s="15">
        <f t="shared" si="15"/>
        <v>7943671</v>
      </c>
      <c r="F52" s="15">
        <f t="shared" si="15"/>
        <v>0</v>
      </c>
      <c r="G52" s="15">
        <f t="shared" si="15"/>
        <v>2358151</v>
      </c>
      <c r="H52" s="15">
        <f t="shared" si="15"/>
        <v>0</v>
      </c>
      <c r="I52" s="15">
        <f t="shared" si="15"/>
        <v>0</v>
      </c>
      <c r="J52" s="15">
        <f t="shared" si="15"/>
        <v>0</v>
      </c>
      <c r="K52" s="15">
        <f t="shared" si="15"/>
        <v>-2550149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29694871</v>
      </c>
      <c r="P52" s="38">
        <f t="shared" si="1"/>
        <v>1524.6904395153008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18" t="s">
        <v>140</v>
      </c>
      <c r="N54" s="118"/>
      <c r="O54" s="118"/>
      <c r="P54" s="43">
        <v>19476</v>
      </c>
    </row>
    <row r="55" spans="1:120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124</v>
      </c>
      <c r="N4" s="35" t="s">
        <v>9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5949841</v>
      </c>
      <c r="E5" s="27">
        <f t="shared" si="0"/>
        <v>2304549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292025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8546415</v>
      </c>
      <c r="P5" s="33">
        <f t="shared" ref="P5:P36" si="1">(O5/P$56)</f>
        <v>441.49266453145987</v>
      </c>
      <c r="Q5" s="6"/>
    </row>
    <row r="6" spans="1:134">
      <c r="A6" s="12"/>
      <c r="B6" s="25">
        <v>311</v>
      </c>
      <c r="C6" s="20" t="s">
        <v>2</v>
      </c>
      <c r="D6" s="46">
        <v>4106981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4106981</v>
      </c>
      <c r="P6" s="47">
        <f t="shared" si="1"/>
        <v>212.15936563694598</v>
      </c>
      <c r="Q6" s="9"/>
    </row>
    <row r="7" spans="1:134">
      <c r="A7" s="12"/>
      <c r="B7" s="25">
        <v>312.41000000000003</v>
      </c>
      <c r="C7" s="20" t="s">
        <v>127</v>
      </c>
      <c r="D7" s="46">
        <v>232332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232332</v>
      </c>
      <c r="P7" s="47">
        <f t="shared" si="1"/>
        <v>12.001859696249612</v>
      </c>
      <c r="Q7" s="9"/>
    </row>
    <row r="8" spans="1:134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292025</v>
      </c>
      <c r="L8" s="46">
        <v>0</v>
      </c>
      <c r="M8" s="46">
        <v>0</v>
      </c>
      <c r="N8" s="46">
        <v>0</v>
      </c>
      <c r="O8" s="46">
        <f t="shared" si="2"/>
        <v>292025</v>
      </c>
      <c r="P8" s="47">
        <f t="shared" si="1"/>
        <v>15.085494369253022</v>
      </c>
      <c r="Q8" s="9"/>
    </row>
    <row r="9" spans="1:134">
      <c r="A9" s="12"/>
      <c r="B9" s="25">
        <v>312.63</v>
      </c>
      <c r="C9" s="20" t="s">
        <v>128</v>
      </c>
      <c r="D9" s="46">
        <v>0</v>
      </c>
      <c r="E9" s="46">
        <v>2304549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2304549</v>
      </c>
      <c r="P9" s="47">
        <f t="shared" si="1"/>
        <v>119.04892034301064</v>
      </c>
      <c r="Q9" s="9"/>
    </row>
    <row r="10" spans="1:134">
      <c r="A10" s="12"/>
      <c r="B10" s="25">
        <v>314.10000000000002</v>
      </c>
      <c r="C10" s="20" t="s">
        <v>12</v>
      </c>
      <c r="D10" s="46">
        <v>1410744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1410744</v>
      </c>
      <c r="P10" s="47">
        <f t="shared" si="1"/>
        <v>72.876536832317385</v>
      </c>
      <c r="Q10" s="9"/>
    </row>
    <row r="11" spans="1:134">
      <c r="A11" s="12"/>
      <c r="B11" s="25">
        <v>314.39999999999998</v>
      </c>
      <c r="C11" s="20" t="s">
        <v>13</v>
      </c>
      <c r="D11" s="46">
        <v>30936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30936</v>
      </c>
      <c r="P11" s="47">
        <f t="shared" si="1"/>
        <v>1.5980989771670626</v>
      </c>
      <c r="Q11" s="9"/>
    </row>
    <row r="12" spans="1:134">
      <c r="A12" s="12"/>
      <c r="B12" s="25">
        <v>316</v>
      </c>
      <c r="C12" s="20" t="s">
        <v>83</v>
      </c>
      <c r="D12" s="46">
        <v>168848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168848</v>
      </c>
      <c r="P12" s="47">
        <f t="shared" si="1"/>
        <v>8.7223886765161698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SUM(D14:D19)</f>
        <v>2500678</v>
      </c>
      <c r="E13" s="32">
        <f t="shared" si="3"/>
        <v>341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0" si="4">SUM(D13:N13)</f>
        <v>2501019</v>
      </c>
      <c r="P13" s="45">
        <f t="shared" si="1"/>
        <v>129.1982126252712</v>
      </c>
      <c r="Q13" s="10"/>
    </row>
    <row r="14" spans="1:134">
      <c r="A14" s="12"/>
      <c r="B14" s="25">
        <v>322</v>
      </c>
      <c r="C14" s="20" t="s">
        <v>129</v>
      </c>
      <c r="D14" s="46">
        <v>305893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305893</v>
      </c>
      <c r="P14" s="47">
        <f t="shared" si="1"/>
        <v>15.801890691187106</v>
      </c>
      <c r="Q14" s="9"/>
    </row>
    <row r="15" spans="1:134">
      <c r="A15" s="12"/>
      <c r="B15" s="25">
        <v>323.10000000000002</v>
      </c>
      <c r="C15" s="20" t="s">
        <v>17</v>
      </c>
      <c r="D15" s="46">
        <v>1528739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1528739</v>
      </c>
      <c r="P15" s="47">
        <f t="shared" si="1"/>
        <v>78.971949581568339</v>
      </c>
      <c r="Q15" s="9"/>
    </row>
    <row r="16" spans="1:134">
      <c r="A16" s="12"/>
      <c r="B16" s="25">
        <v>323.2</v>
      </c>
      <c r="C16" s="20" t="s">
        <v>70</v>
      </c>
      <c r="D16" s="46">
        <v>625268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625268</v>
      </c>
      <c r="P16" s="47">
        <f t="shared" si="1"/>
        <v>32.300237627854116</v>
      </c>
      <c r="Q16" s="9"/>
    </row>
    <row r="17" spans="1:17">
      <c r="A17" s="12"/>
      <c r="B17" s="25">
        <v>323.39999999999998</v>
      </c>
      <c r="C17" s="20" t="s">
        <v>18</v>
      </c>
      <c r="D17" s="46">
        <v>33978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33978</v>
      </c>
      <c r="P17" s="47">
        <f t="shared" si="1"/>
        <v>1.7552433102593243</v>
      </c>
      <c r="Q17" s="9"/>
    </row>
    <row r="18" spans="1:17">
      <c r="A18" s="12"/>
      <c r="B18" s="25">
        <v>324.31</v>
      </c>
      <c r="C18" s="20" t="s">
        <v>76</v>
      </c>
      <c r="D18" s="46">
        <v>0</v>
      </c>
      <c r="E18" s="46">
        <v>341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341</v>
      </c>
      <c r="P18" s="47">
        <f t="shared" si="1"/>
        <v>1.7615456142163446E-2</v>
      </c>
      <c r="Q18" s="9"/>
    </row>
    <row r="19" spans="1:17">
      <c r="A19" s="12"/>
      <c r="B19" s="25">
        <v>329.1</v>
      </c>
      <c r="C19" s="20" t="s">
        <v>130</v>
      </c>
      <c r="D19" s="46">
        <v>6800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6800</v>
      </c>
      <c r="P19" s="47">
        <f t="shared" si="1"/>
        <v>0.35127595826015084</v>
      </c>
      <c r="Q19" s="9"/>
    </row>
    <row r="20" spans="1:17" ht="15.75">
      <c r="A20" s="29" t="s">
        <v>131</v>
      </c>
      <c r="B20" s="30"/>
      <c r="C20" s="31"/>
      <c r="D20" s="32">
        <f t="shared" ref="D20:N20" si="5">SUM(D21:D33)</f>
        <v>2742856</v>
      </c>
      <c r="E20" s="32">
        <f t="shared" si="5"/>
        <v>880090</v>
      </c>
      <c r="F20" s="32">
        <f t="shared" si="5"/>
        <v>0</v>
      </c>
      <c r="G20" s="32">
        <f t="shared" si="5"/>
        <v>13759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3636705</v>
      </c>
      <c r="P20" s="45">
        <f t="shared" si="1"/>
        <v>187.8657402624238</v>
      </c>
      <c r="Q20" s="10"/>
    </row>
    <row r="21" spans="1:17">
      <c r="A21" s="12"/>
      <c r="B21" s="25">
        <v>331.5</v>
      </c>
      <c r="C21" s="20" t="s">
        <v>117</v>
      </c>
      <c r="D21" s="46">
        <v>123818</v>
      </c>
      <c r="E21" s="46">
        <v>274755</v>
      </c>
      <c r="F21" s="46">
        <v>0</v>
      </c>
      <c r="G21" s="46">
        <v>13759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9" si="6">SUM(D21:N21)</f>
        <v>412332</v>
      </c>
      <c r="P21" s="47">
        <f t="shared" si="1"/>
        <v>21.300340944312428</v>
      </c>
      <c r="Q21" s="9"/>
    </row>
    <row r="22" spans="1:17">
      <c r="A22" s="12"/>
      <c r="B22" s="25">
        <v>331.7</v>
      </c>
      <c r="C22" s="20" t="s">
        <v>132</v>
      </c>
      <c r="D22" s="46">
        <v>0</v>
      </c>
      <c r="E22" s="46">
        <v>199335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199335</v>
      </c>
      <c r="P22" s="47">
        <f t="shared" si="1"/>
        <v>10.29729310879223</v>
      </c>
      <c r="Q22" s="9"/>
    </row>
    <row r="23" spans="1:17">
      <c r="A23" s="12"/>
      <c r="B23" s="25">
        <v>334.2</v>
      </c>
      <c r="C23" s="20" t="s">
        <v>96</v>
      </c>
      <c r="D23" s="46">
        <v>35288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35288</v>
      </c>
      <c r="P23" s="47">
        <f t="shared" si="1"/>
        <v>1.8229155904535592</v>
      </c>
      <c r="Q23" s="9"/>
    </row>
    <row r="24" spans="1:17">
      <c r="A24" s="12"/>
      <c r="B24" s="25">
        <v>334.39</v>
      </c>
      <c r="C24" s="20" t="s">
        <v>77</v>
      </c>
      <c r="D24" s="46">
        <v>0</v>
      </c>
      <c r="E24" s="46">
        <v>400000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400000</v>
      </c>
      <c r="P24" s="47">
        <f t="shared" si="1"/>
        <v>20.663291662361814</v>
      </c>
      <c r="Q24" s="9"/>
    </row>
    <row r="25" spans="1:17">
      <c r="A25" s="12"/>
      <c r="B25" s="25">
        <v>335.125</v>
      </c>
      <c r="C25" s="20" t="s">
        <v>135</v>
      </c>
      <c r="D25" s="46">
        <v>675689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675689</v>
      </c>
      <c r="P25" s="47">
        <f t="shared" si="1"/>
        <v>34.904897200123983</v>
      </c>
      <c r="Q25" s="9"/>
    </row>
    <row r="26" spans="1:17">
      <c r="A26" s="12"/>
      <c r="B26" s="25">
        <v>335.14</v>
      </c>
      <c r="C26" s="20" t="s">
        <v>86</v>
      </c>
      <c r="D26" s="46">
        <v>6026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6026</v>
      </c>
      <c r="P26" s="47">
        <f t="shared" si="1"/>
        <v>0.31129248889348071</v>
      </c>
      <c r="Q26" s="9"/>
    </row>
    <row r="27" spans="1:17">
      <c r="A27" s="12"/>
      <c r="B27" s="25">
        <v>335.15</v>
      </c>
      <c r="C27" s="20" t="s">
        <v>87</v>
      </c>
      <c r="D27" s="46">
        <v>12788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12788</v>
      </c>
      <c r="P27" s="47">
        <f t="shared" si="1"/>
        <v>0.66060543444570718</v>
      </c>
      <c r="Q27" s="9"/>
    </row>
    <row r="28" spans="1:17">
      <c r="A28" s="12"/>
      <c r="B28" s="25">
        <v>335.18</v>
      </c>
      <c r="C28" s="20" t="s">
        <v>133</v>
      </c>
      <c r="D28" s="46">
        <v>1412256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1412256</v>
      </c>
      <c r="P28" s="47">
        <f t="shared" si="1"/>
        <v>72.954644074801109</v>
      </c>
      <c r="Q28" s="9"/>
    </row>
    <row r="29" spans="1:17">
      <c r="A29" s="12"/>
      <c r="B29" s="25">
        <v>335.21</v>
      </c>
      <c r="C29" s="20" t="s">
        <v>26</v>
      </c>
      <c r="D29" s="46">
        <v>151913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151913</v>
      </c>
      <c r="P29" s="47">
        <f t="shared" si="1"/>
        <v>7.8475565657609261</v>
      </c>
      <c r="Q29" s="9"/>
    </row>
    <row r="30" spans="1:17">
      <c r="A30" s="12"/>
      <c r="B30" s="25">
        <v>335.48</v>
      </c>
      <c r="C30" s="20" t="s">
        <v>27</v>
      </c>
      <c r="D30" s="46">
        <v>52477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4" si="7">SUM(D30:N30)</f>
        <v>52477</v>
      </c>
      <c r="P30" s="47">
        <f t="shared" si="1"/>
        <v>2.7108688914144023</v>
      </c>
      <c r="Q30" s="9"/>
    </row>
    <row r="31" spans="1:17">
      <c r="A31" s="12"/>
      <c r="B31" s="25">
        <v>337.2</v>
      </c>
      <c r="C31" s="20" t="s">
        <v>28</v>
      </c>
      <c r="D31" s="46">
        <v>0</v>
      </c>
      <c r="E31" s="46">
        <v>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6000</v>
      </c>
      <c r="P31" s="47">
        <f t="shared" si="1"/>
        <v>0.30994937493542724</v>
      </c>
      <c r="Q31" s="9"/>
    </row>
    <row r="32" spans="1:17">
      <c r="A32" s="12"/>
      <c r="B32" s="25">
        <v>337.3</v>
      </c>
      <c r="C32" s="20" t="s">
        <v>29</v>
      </c>
      <c r="D32" s="46">
        <v>13885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13885</v>
      </c>
      <c r="P32" s="47">
        <f t="shared" si="1"/>
        <v>0.71727451182973445</v>
      </c>
      <c r="Q32" s="9"/>
    </row>
    <row r="33" spans="1:17">
      <c r="A33" s="12"/>
      <c r="B33" s="25">
        <v>338</v>
      </c>
      <c r="C33" s="20" t="s">
        <v>30</v>
      </c>
      <c r="D33" s="46">
        <v>258716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258716</v>
      </c>
      <c r="P33" s="47">
        <f t="shared" si="1"/>
        <v>13.364810414298997</v>
      </c>
      <c r="Q33" s="9"/>
    </row>
    <row r="34" spans="1:17" ht="15.75">
      <c r="A34" s="29" t="s">
        <v>35</v>
      </c>
      <c r="B34" s="30"/>
      <c r="C34" s="31"/>
      <c r="D34" s="32">
        <f t="shared" ref="D34:N34" si="8">SUM(D35:D39)</f>
        <v>8954531</v>
      </c>
      <c r="E34" s="32">
        <f t="shared" si="8"/>
        <v>69801</v>
      </c>
      <c r="F34" s="32">
        <f t="shared" si="8"/>
        <v>0</v>
      </c>
      <c r="G34" s="32">
        <f t="shared" si="8"/>
        <v>285440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7"/>
        <v>9309772</v>
      </c>
      <c r="P34" s="45">
        <f t="shared" si="1"/>
        <v>480.92633536522368</v>
      </c>
      <c r="Q34" s="10"/>
    </row>
    <row r="35" spans="1:17">
      <c r="A35" s="12"/>
      <c r="B35" s="25">
        <v>341.9</v>
      </c>
      <c r="C35" s="20" t="s">
        <v>90</v>
      </c>
      <c r="D35" s="46">
        <v>543484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543484</v>
      </c>
      <c r="P35" s="47">
        <f t="shared" si="1"/>
        <v>28.07542101456762</v>
      </c>
      <c r="Q35" s="9"/>
    </row>
    <row r="36" spans="1:17">
      <c r="A36" s="12"/>
      <c r="B36" s="25">
        <v>342.2</v>
      </c>
      <c r="C36" s="20" t="s">
        <v>39</v>
      </c>
      <c r="D36" s="46">
        <v>5328473</v>
      </c>
      <c r="E36" s="46">
        <v>0</v>
      </c>
      <c r="F36" s="46">
        <v>0</v>
      </c>
      <c r="G36" s="46">
        <v>285440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5613913</v>
      </c>
      <c r="P36" s="47">
        <f t="shared" si="1"/>
        <v>290.00480421531148</v>
      </c>
      <c r="Q36" s="9"/>
    </row>
    <row r="37" spans="1:17">
      <c r="A37" s="12"/>
      <c r="B37" s="25">
        <v>342.4</v>
      </c>
      <c r="C37" s="20" t="s">
        <v>40</v>
      </c>
      <c r="D37" s="46">
        <v>2628129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2628129</v>
      </c>
      <c r="P37" s="47">
        <f t="shared" ref="P37:P54" si="9">(O37/P$56)</f>
        <v>135.76449013327823</v>
      </c>
      <c r="Q37" s="9"/>
    </row>
    <row r="38" spans="1:17">
      <c r="A38" s="12"/>
      <c r="B38" s="25">
        <v>347.2</v>
      </c>
      <c r="C38" s="20" t="s">
        <v>41</v>
      </c>
      <c r="D38" s="46">
        <v>445036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445036</v>
      </c>
      <c r="P38" s="47">
        <f t="shared" si="9"/>
        <v>22.989771670627132</v>
      </c>
      <c r="Q38" s="9"/>
    </row>
    <row r="39" spans="1:17">
      <c r="A39" s="12"/>
      <c r="B39" s="25">
        <v>347.4</v>
      </c>
      <c r="C39" s="20" t="s">
        <v>42</v>
      </c>
      <c r="D39" s="46">
        <v>9409</v>
      </c>
      <c r="E39" s="46">
        <v>69801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79210</v>
      </c>
      <c r="P39" s="47">
        <f t="shared" si="9"/>
        <v>4.0918483314391985</v>
      </c>
      <c r="Q39" s="9"/>
    </row>
    <row r="40" spans="1:17" ht="15.75">
      <c r="A40" s="29" t="s">
        <v>36</v>
      </c>
      <c r="B40" s="30"/>
      <c r="C40" s="31"/>
      <c r="D40" s="32">
        <f t="shared" ref="D40:N40" si="10">SUM(D41:D42)</f>
        <v>36260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7"/>
        <v>36260</v>
      </c>
      <c r="P40" s="45">
        <f t="shared" si="9"/>
        <v>1.8731273891930984</v>
      </c>
      <c r="Q40" s="10"/>
    </row>
    <row r="41" spans="1:17">
      <c r="A41" s="13"/>
      <c r="B41" s="39">
        <v>351.5</v>
      </c>
      <c r="C41" s="21" t="s">
        <v>45</v>
      </c>
      <c r="D41" s="46">
        <v>25842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25842</v>
      </c>
      <c r="P41" s="47">
        <f t="shared" si="9"/>
        <v>1.3349519578468849</v>
      </c>
      <c r="Q41" s="9"/>
    </row>
    <row r="42" spans="1:17">
      <c r="A42" s="13"/>
      <c r="B42" s="39">
        <v>352</v>
      </c>
      <c r="C42" s="21" t="s">
        <v>46</v>
      </c>
      <c r="D42" s="46">
        <v>10418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10418</v>
      </c>
      <c r="P42" s="47">
        <f t="shared" si="9"/>
        <v>0.53817543134621348</v>
      </c>
      <c r="Q42" s="9"/>
    </row>
    <row r="43" spans="1:17" ht="15.75">
      <c r="A43" s="29" t="s">
        <v>3</v>
      </c>
      <c r="B43" s="30"/>
      <c r="C43" s="31"/>
      <c r="D43" s="32">
        <f t="shared" ref="D43:N43" si="11">SUM(D44:D51)</f>
        <v>323386</v>
      </c>
      <c r="E43" s="32">
        <f t="shared" si="11"/>
        <v>1009844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10162549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7"/>
        <v>11495779</v>
      </c>
      <c r="P43" s="45">
        <f t="shared" si="9"/>
        <v>593.85158590763513</v>
      </c>
      <c r="Q43" s="10"/>
    </row>
    <row r="44" spans="1:17">
      <c r="A44" s="12"/>
      <c r="B44" s="25">
        <v>361.1</v>
      </c>
      <c r="C44" s="20" t="s">
        <v>48</v>
      </c>
      <c r="D44" s="46">
        <v>9211</v>
      </c>
      <c r="E44" s="46">
        <v>9844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19055</v>
      </c>
      <c r="P44" s="47">
        <f t="shared" si="9"/>
        <v>0.98434755656576089</v>
      </c>
      <c r="Q44" s="9"/>
    </row>
    <row r="45" spans="1:17">
      <c r="A45" s="12"/>
      <c r="B45" s="25">
        <v>361.2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851747</v>
      </c>
      <c r="L45" s="46">
        <v>0</v>
      </c>
      <c r="M45" s="46">
        <v>0</v>
      </c>
      <c r="N45" s="46">
        <v>0</v>
      </c>
      <c r="O45" s="46">
        <f t="shared" ref="O45:O51" si="12">SUM(D45:N45)</f>
        <v>851747</v>
      </c>
      <c r="P45" s="47">
        <f t="shared" si="9"/>
        <v>43.999741708854224</v>
      </c>
      <c r="Q45" s="9"/>
    </row>
    <row r="46" spans="1:17">
      <c r="A46" s="12"/>
      <c r="B46" s="25">
        <v>361.3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7086459</v>
      </c>
      <c r="L46" s="46">
        <v>0</v>
      </c>
      <c r="M46" s="46">
        <v>0</v>
      </c>
      <c r="N46" s="46">
        <v>0</v>
      </c>
      <c r="O46" s="46">
        <f t="shared" si="12"/>
        <v>7086459</v>
      </c>
      <c r="P46" s="47">
        <f t="shared" si="9"/>
        <v>366.07392292592209</v>
      </c>
      <c r="Q46" s="9"/>
    </row>
    <row r="47" spans="1:17">
      <c r="A47" s="12"/>
      <c r="B47" s="25">
        <v>362</v>
      </c>
      <c r="C47" s="20" t="s">
        <v>51</v>
      </c>
      <c r="D47" s="46">
        <v>63421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63421</v>
      </c>
      <c r="P47" s="47">
        <f t="shared" si="9"/>
        <v>3.2762165512966215</v>
      </c>
      <c r="Q47" s="9"/>
    </row>
    <row r="48" spans="1:17">
      <c r="A48" s="12"/>
      <c r="B48" s="25">
        <v>364</v>
      </c>
      <c r="C48" s="20" t="s">
        <v>91</v>
      </c>
      <c r="D48" s="46">
        <v>51162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51162</v>
      </c>
      <c r="P48" s="47">
        <f t="shared" si="9"/>
        <v>2.6429383200743879</v>
      </c>
      <c r="Q48" s="9"/>
    </row>
    <row r="49" spans="1:120">
      <c r="A49" s="12"/>
      <c r="B49" s="25">
        <v>366</v>
      </c>
      <c r="C49" s="20" t="s">
        <v>53</v>
      </c>
      <c r="D49" s="46">
        <v>14005</v>
      </c>
      <c r="E49" s="46">
        <v>1000000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1014005</v>
      </c>
      <c r="P49" s="47">
        <f t="shared" si="9"/>
        <v>52.381702655232978</v>
      </c>
      <c r="Q49" s="9"/>
    </row>
    <row r="50" spans="1:120">
      <c r="A50" s="12"/>
      <c r="B50" s="25">
        <v>368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2223103</v>
      </c>
      <c r="L50" s="46">
        <v>0</v>
      </c>
      <c r="M50" s="46">
        <v>0</v>
      </c>
      <c r="N50" s="46">
        <v>0</v>
      </c>
      <c r="O50" s="46">
        <f t="shared" si="12"/>
        <v>2223103</v>
      </c>
      <c r="P50" s="47">
        <f t="shared" si="9"/>
        <v>114.84156421117883</v>
      </c>
      <c r="Q50" s="9"/>
    </row>
    <row r="51" spans="1:120">
      <c r="A51" s="12"/>
      <c r="B51" s="25">
        <v>369.9</v>
      </c>
      <c r="C51" s="20" t="s">
        <v>56</v>
      </c>
      <c r="D51" s="46">
        <v>185587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1240</v>
      </c>
      <c r="L51" s="46">
        <v>0</v>
      </c>
      <c r="M51" s="46">
        <v>0</v>
      </c>
      <c r="N51" s="46">
        <v>0</v>
      </c>
      <c r="O51" s="46">
        <f t="shared" si="12"/>
        <v>186827</v>
      </c>
      <c r="P51" s="47">
        <f t="shared" si="9"/>
        <v>9.6511519785101765</v>
      </c>
      <c r="Q51" s="9"/>
    </row>
    <row r="52" spans="1:120" ht="15.75">
      <c r="A52" s="29" t="s">
        <v>37</v>
      </c>
      <c r="B52" s="30"/>
      <c r="C52" s="31"/>
      <c r="D52" s="32">
        <f t="shared" ref="D52:N52" si="13">SUM(D53:D53)</f>
        <v>0</v>
      </c>
      <c r="E52" s="32">
        <f t="shared" si="13"/>
        <v>0</v>
      </c>
      <c r="F52" s="32">
        <f t="shared" si="13"/>
        <v>0</v>
      </c>
      <c r="G52" s="32">
        <f t="shared" si="13"/>
        <v>2087536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2087536</v>
      </c>
      <c r="P52" s="45">
        <f t="shared" si="9"/>
        <v>107.83841305920033</v>
      </c>
      <c r="Q52" s="9"/>
    </row>
    <row r="53" spans="1:120" ht="15.75" thickBot="1">
      <c r="A53" s="12"/>
      <c r="B53" s="25">
        <v>381</v>
      </c>
      <c r="C53" s="20" t="s">
        <v>57</v>
      </c>
      <c r="D53" s="46">
        <v>0</v>
      </c>
      <c r="E53" s="46">
        <v>0</v>
      </c>
      <c r="F53" s="46">
        <v>0</v>
      </c>
      <c r="G53" s="46">
        <v>2087536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2087536</v>
      </c>
      <c r="P53" s="47">
        <f t="shared" si="9"/>
        <v>107.83841305920033</v>
      </c>
      <c r="Q53" s="9"/>
    </row>
    <row r="54" spans="1:120" ht="16.5" thickBot="1">
      <c r="A54" s="14" t="s">
        <v>43</v>
      </c>
      <c r="B54" s="23"/>
      <c r="C54" s="22"/>
      <c r="D54" s="15">
        <f t="shared" ref="D54:N54" si="14">SUM(D5,D13,D20,D34,D40,D43,D52)</f>
        <v>20507552</v>
      </c>
      <c r="E54" s="15">
        <f t="shared" si="14"/>
        <v>4264625</v>
      </c>
      <c r="F54" s="15">
        <f t="shared" si="14"/>
        <v>0</v>
      </c>
      <c r="G54" s="15">
        <f t="shared" si="14"/>
        <v>2386735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10454574</v>
      </c>
      <c r="L54" s="15">
        <f t="shared" si="14"/>
        <v>0</v>
      </c>
      <c r="M54" s="15">
        <f t="shared" si="14"/>
        <v>0</v>
      </c>
      <c r="N54" s="15">
        <f t="shared" si="14"/>
        <v>0</v>
      </c>
      <c r="O54" s="15">
        <f>SUM(D54:N54)</f>
        <v>37613486</v>
      </c>
      <c r="P54" s="38">
        <f t="shared" si="9"/>
        <v>1943.0460791404071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18" t="s">
        <v>134</v>
      </c>
      <c r="N56" s="118"/>
      <c r="O56" s="118"/>
      <c r="P56" s="43">
        <v>19358</v>
      </c>
    </row>
    <row r="57" spans="1:120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20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5595486</v>
      </c>
      <c r="E5" s="27">
        <f t="shared" si="0"/>
        <v>1954561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248136</v>
      </c>
      <c r="L5" s="27">
        <f t="shared" si="0"/>
        <v>0</v>
      </c>
      <c r="M5" s="27">
        <f t="shared" si="0"/>
        <v>0</v>
      </c>
      <c r="N5" s="28">
        <f>SUM(D5:M5)</f>
        <v>7798183</v>
      </c>
      <c r="O5" s="33">
        <f t="shared" ref="O5:O52" si="1">(N5/O$54)</f>
        <v>395.74640954072572</v>
      </c>
      <c r="P5" s="6"/>
    </row>
    <row r="6" spans="1:133">
      <c r="A6" s="12"/>
      <c r="B6" s="25">
        <v>311</v>
      </c>
      <c r="C6" s="20" t="s">
        <v>2</v>
      </c>
      <c r="D6" s="46">
        <v>3771940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3771940</v>
      </c>
      <c r="O6" s="47">
        <f t="shared" si="1"/>
        <v>191.42045166201473</v>
      </c>
      <c r="P6" s="9"/>
    </row>
    <row r="7" spans="1:133">
      <c r="A7" s="12"/>
      <c r="B7" s="25">
        <v>312.41000000000003</v>
      </c>
      <c r="C7" s="20" t="s">
        <v>120</v>
      </c>
      <c r="D7" s="46">
        <v>228349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228349</v>
      </c>
      <c r="O7" s="47">
        <f t="shared" si="1"/>
        <v>11.588378584115707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248136</v>
      </c>
      <c r="L8" s="46">
        <v>0</v>
      </c>
      <c r="M8" s="46">
        <v>0</v>
      </c>
      <c r="N8" s="46">
        <f>SUM(D8:M8)</f>
        <v>248136</v>
      </c>
      <c r="O8" s="47">
        <f t="shared" si="1"/>
        <v>12.592539964476021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1954561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1954561</v>
      </c>
      <c r="O9" s="47">
        <f t="shared" si="1"/>
        <v>99.191119005328602</v>
      </c>
      <c r="P9" s="9"/>
    </row>
    <row r="10" spans="1:133">
      <c r="A10" s="12"/>
      <c r="B10" s="25">
        <v>314.10000000000002</v>
      </c>
      <c r="C10" s="20" t="s">
        <v>12</v>
      </c>
      <c r="D10" s="46">
        <v>1396267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1396267</v>
      </c>
      <c r="O10" s="47">
        <f t="shared" si="1"/>
        <v>70.8585130677493</v>
      </c>
      <c r="P10" s="9"/>
    </row>
    <row r="11" spans="1:133">
      <c r="A11" s="12"/>
      <c r="B11" s="25">
        <v>314.39999999999998</v>
      </c>
      <c r="C11" s="20" t="s">
        <v>13</v>
      </c>
      <c r="D11" s="46">
        <v>27794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27794</v>
      </c>
      <c r="O11" s="47">
        <f t="shared" si="1"/>
        <v>1.4105049479827454</v>
      </c>
      <c r="P11" s="9"/>
    </row>
    <row r="12" spans="1:133">
      <c r="A12" s="12"/>
      <c r="B12" s="25">
        <v>316</v>
      </c>
      <c r="C12" s="20" t="s">
        <v>83</v>
      </c>
      <c r="D12" s="46">
        <v>171136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171136</v>
      </c>
      <c r="O12" s="47">
        <f t="shared" si="1"/>
        <v>8.6849023090586144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2597484</v>
      </c>
      <c r="E13" s="32">
        <f t="shared" si="3"/>
        <v>110822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2708306</v>
      </c>
      <c r="O13" s="45">
        <f t="shared" si="1"/>
        <v>137.44257802588174</v>
      </c>
      <c r="P13" s="10"/>
    </row>
    <row r="14" spans="1:133">
      <c r="A14" s="12"/>
      <c r="B14" s="25">
        <v>322</v>
      </c>
      <c r="C14" s="20" t="s">
        <v>0</v>
      </c>
      <c r="D14" s="46">
        <v>339437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339437</v>
      </c>
      <c r="O14" s="47">
        <f t="shared" si="1"/>
        <v>17.225932504440497</v>
      </c>
      <c r="P14" s="9"/>
    </row>
    <row r="15" spans="1:133">
      <c r="A15" s="12"/>
      <c r="B15" s="25">
        <v>323.10000000000002</v>
      </c>
      <c r="C15" s="20" t="s">
        <v>17</v>
      </c>
      <c r="D15" s="46">
        <v>1535112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1535112</v>
      </c>
      <c r="O15" s="47">
        <f t="shared" si="1"/>
        <v>77.904694240040598</v>
      </c>
      <c r="P15" s="9"/>
    </row>
    <row r="16" spans="1:133">
      <c r="A16" s="12"/>
      <c r="B16" s="25">
        <v>323.2</v>
      </c>
      <c r="C16" s="20" t="s">
        <v>70</v>
      </c>
      <c r="D16" s="46">
        <v>693423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693423</v>
      </c>
      <c r="O16" s="47">
        <f t="shared" si="1"/>
        <v>35.190205531590969</v>
      </c>
      <c r="P16" s="9"/>
    </row>
    <row r="17" spans="1:16">
      <c r="A17" s="12"/>
      <c r="B17" s="25">
        <v>323.39999999999998</v>
      </c>
      <c r="C17" s="20" t="s">
        <v>18</v>
      </c>
      <c r="D17" s="46">
        <v>29512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29512</v>
      </c>
      <c r="O17" s="47">
        <f t="shared" si="1"/>
        <v>1.4976909413854351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21445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21445</v>
      </c>
      <c r="O18" s="47">
        <f t="shared" si="1"/>
        <v>1.0883024613042376</v>
      </c>
      <c r="P18" s="9"/>
    </row>
    <row r="19" spans="1:16">
      <c r="A19" s="12"/>
      <c r="B19" s="25">
        <v>329</v>
      </c>
      <c r="C19" s="20" t="s">
        <v>20</v>
      </c>
      <c r="D19" s="46">
        <v>0</v>
      </c>
      <c r="E19" s="46">
        <v>89377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89377</v>
      </c>
      <c r="O19" s="47">
        <f t="shared" si="1"/>
        <v>4.5357523471200203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2152436</v>
      </c>
      <c r="E20" s="32">
        <f t="shared" si="5"/>
        <v>7413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2159849</v>
      </c>
      <c r="O20" s="45">
        <f t="shared" si="1"/>
        <v>109.60918548591728</v>
      </c>
      <c r="P20" s="10"/>
    </row>
    <row r="21" spans="1:16">
      <c r="A21" s="12"/>
      <c r="B21" s="25">
        <v>331.5</v>
      </c>
      <c r="C21" s="20" t="s">
        <v>117</v>
      </c>
      <c r="D21" s="46">
        <v>14180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14180</v>
      </c>
      <c r="O21" s="47">
        <f t="shared" si="1"/>
        <v>0.71961431108855622</v>
      </c>
      <c r="P21" s="9"/>
    </row>
    <row r="22" spans="1:16">
      <c r="A22" s="12"/>
      <c r="B22" s="25">
        <v>334.2</v>
      </c>
      <c r="C22" s="20" t="s">
        <v>96</v>
      </c>
      <c r="D22" s="46">
        <v>0</v>
      </c>
      <c r="E22" s="46">
        <v>7413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7413</v>
      </c>
      <c r="O22" s="47">
        <f t="shared" si="1"/>
        <v>0.37619893428063944</v>
      </c>
      <c r="P22" s="9"/>
    </row>
    <row r="23" spans="1:16">
      <c r="A23" s="12"/>
      <c r="B23" s="25">
        <v>334.39</v>
      </c>
      <c r="C23" s="20" t="s">
        <v>77</v>
      </c>
      <c r="D23" s="46">
        <v>7748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7748</v>
      </c>
      <c r="O23" s="47">
        <f t="shared" si="1"/>
        <v>0.39319969550875411</v>
      </c>
      <c r="P23" s="9"/>
    </row>
    <row r="24" spans="1:16">
      <c r="A24" s="12"/>
      <c r="B24" s="25">
        <v>335.12</v>
      </c>
      <c r="C24" s="20" t="s">
        <v>85</v>
      </c>
      <c r="D24" s="46">
        <v>554839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554839</v>
      </c>
      <c r="O24" s="47">
        <f t="shared" si="1"/>
        <v>28.157269728495304</v>
      </c>
      <c r="P24" s="9"/>
    </row>
    <row r="25" spans="1:16">
      <c r="A25" s="12"/>
      <c r="B25" s="25">
        <v>335.14</v>
      </c>
      <c r="C25" s="20" t="s">
        <v>86</v>
      </c>
      <c r="D25" s="46">
        <v>5639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5639</v>
      </c>
      <c r="O25" s="47">
        <f t="shared" si="1"/>
        <v>0.28617102258310073</v>
      </c>
      <c r="P25" s="9"/>
    </row>
    <row r="26" spans="1:16">
      <c r="A26" s="12"/>
      <c r="B26" s="25">
        <v>335.15</v>
      </c>
      <c r="C26" s="20" t="s">
        <v>87</v>
      </c>
      <c r="D26" s="46">
        <v>11198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11198</v>
      </c>
      <c r="O26" s="47">
        <f t="shared" si="1"/>
        <v>0.56828216188784575</v>
      </c>
      <c r="P26" s="9"/>
    </row>
    <row r="27" spans="1:16">
      <c r="A27" s="12"/>
      <c r="B27" s="25">
        <v>335.18</v>
      </c>
      <c r="C27" s="20" t="s">
        <v>88</v>
      </c>
      <c r="D27" s="46">
        <v>1175516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1175516</v>
      </c>
      <c r="O27" s="47">
        <f t="shared" si="1"/>
        <v>59.655721897995434</v>
      </c>
      <c r="P27" s="9"/>
    </row>
    <row r="28" spans="1:16">
      <c r="A28" s="12"/>
      <c r="B28" s="25">
        <v>335.21</v>
      </c>
      <c r="C28" s="20" t="s">
        <v>26</v>
      </c>
      <c r="D28" s="46">
        <v>95216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95216</v>
      </c>
      <c r="O28" s="47">
        <f t="shared" si="1"/>
        <v>4.8320730778990102</v>
      </c>
      <c r="P28" s="9"/>
    </row>
    <row r="29" spans="1:16">
      <c r="A29" s="12"/>
      <c r="B29" s="25">
        <v>335.49</v>
      </c>
      <c r="C29" s="20" t="s">
        <v>27</v>
      </c>
      <c r="D29" s="46">
        <v>28031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28031</v>
      </c>
      <c r="O29" s="47">
        <f t="shared" si="1"/>
        <v>1.4225323521948745</v>
      </c>
      <c r="P29" s="9"/>
    </row>
    <row r="30" spans="1:16">
      <c r="A30" s="12"/>
      <c r="B30" s="25">
        <v>337.3</v>
      </c>
      <c r="C30" s="20" t="s">
        <v>29</v>
      </c>
      <c r="D30" s="46">
        <v>13596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13596</v>
      </c>
      <c r="O30" s="47">
        <f t="shared" si="1"/>
        <v>0.68997716315655921</v>
      </c>
      <c r="P30" s="9"/>
    </row>
    <row r="31" spans="1:16">
      <c r="A31" s="12"/>
      <c r="B31" s="25">
        <v>338</v>
      </c>
      <c r="C31" s="20" t="s">
        <v>30</v>
      </c>
      <c r="D31" s="46">
        <v>246473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246473</v>
      </c>
      <c r="O31" s="47">
        <f t="shared" si="1"/>
        <v>12.508145140827201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8653886</v>
      </c>
      <c r="E32" s="32">
        <f t="shared" si="8"/>
        <v>16881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8670767</v>
      </c>
      <c r="O32" s="45">
        <f t="shared" si="1"/>
        <v>440.02877442273535</v>
      </c>
      <c r="P32" s="10"/>
    </row>
    <row r="33" spans="1:16">
      <c r="A33" s="12"/>
      <c r="B33" s="25">
        <v>341.9</v>
      </c>
      <c r="C33" s="20" t="s">
        <v>90</v>
      </c>
      <c r="D33" s="46">
        <v>499573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499573</v>
      </c>
      <c r="O33" s="47">
        <f t="shared" si="1"/>
        <v>25.352600862725197</v>
      </c>
      <c r="P33" s="9"/>
    </row>
    <row r="34" spans="1:16">
      <c r="A34" s="12"/>
      <c r="B34" s="25">
        <v>342.2</v>
      </c>
      <c r="C34" s="20" t="s">
        <v>39</v>
      </c>
      <c r="D34" s="46">
        <v>5239490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5239490</v>
      </c>
      <c r="O34" s="47">
        <f t="shared" si="1"/>
        <v>265.89647297640192</v>
      </c>
      <c r="P34" s="9"/>
    </row>
    <row r="35" spans="1:16">
      <c r="A35" s="12"/>
      <c r="B35" s="25">
        <v>342.4</v>
      </c>
      <c r="C35" s="20" t="s">
        <v>40</v>
      </c>
      <c r="D35" s="46">
        <v>2551549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2551549</v>
      </c>
      <c r="O35" s="47">
        <f t="shared" si="1"/>
        <v>129.48738898756662</v>
      </c>
      <c r="P35" s="9"/>
    </row>
    <row r="36" spans="1:16">
      <c r="A36" s="12"/>
      <c r="B36" s="25">
        <v>347.2</v>
      </c>
      <c r="C36" s="20" t="s">
        <v>41</v>
      </c>
      <c r="D36" s="46">
        <v>349098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349098</v>
      </c>
      <c r="O36" s="47">
        <f t="shared" si="1"/>
        <v>17.716214158842934</v>
      </c>
      <c r="P36" s="9"/>
    </row>
    <row r="37" spans="1:16">
      <c r="A37" s="12"/>
      <c r="B37" s="25">
        <v>347.4</v>
      </c>
      <c r="C37" s="20" t="s">
        <v>42</v>
      </c>
      <c r="D37" s="46">
        <v>14176</v>
      </c>
      <c r="E37" s="46">
        <v>16881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31057</v>
      </c>
      <c r="O37" s="47">
        <f t="shared" si="1"/>
        <v>1.5760974371986805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29502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29502</v>
      </c>
      <c r="O38" s="45">
        <f t="shared" si="1"/>
        <v>1.4971834559756407</v>
      </c>
      <c r="P38" s="10"/>
    </row>
    <row r="39" spans="1:16">
      <c r="A39" s="13"/>
      <c r="B39" s="39">
        <v>351.1</v>
      </c>
      <c r="C39" s="21" t="s">
        <v>78</v>
      </c>
      <c r="D39" s="46">
        <v>17013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17013</v>
      </c>
      <c r="O39" s="47">
        <f t="shared" si="1"/>
        <v>0.86338492768332908</v>
      </c>
      <c r="P39" s="9"/>
    </row>
    <row r="40" spans="1:16">
      <c r="A40" s="13"/>
      <c r="B40" s="39">
        <v>352</v>
      </c>
      <c r="C40" s="21" t="s">
        <v>46</v>
      </c>
      <c r="D40" s="46">
        <v>12489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12489</v>
      </c>
      <c r="O40" s="47">
        <f t="shared" si="1"/>
        <v>0.63379852829231165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340378</v>
      </c>
      <c r="E41" s="32">
        <f t="shared" si="10"/>
        <v>4550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4358748</v>
      </c>
      <c r="L41" s="32">
        <f t="shared" si="10"/>
        <v>0</v>
      </c>
      <c r="M41" s="32">
        <f t="shared" si="10"/>
        <v>0</v>
      </c>
      <c r="N41" s="32">
        <f t="shared" si="7"/>
        <v>4703676</v>
      </c>
      <c r="O41" s="45">
        <f t="shared" si="1"/>
        <v>238.7046942400406</v>
      </c>
      <c r="P41" s="10"/>
    </row>
    <row r="42" spans="1:16">
      <c r="A42" s="12"/>
      <c r="B42" s="25">
        <v>361.1</v>
      </c>
      <c r="C42" s="20" t="s">
        <v>48</v>
      </c>
      <c r="D42" s="46">
        <v>193831</v>
      </c>
      <c r="E42" s="46">
        <v>4550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198381</v>
      </c>
      <c r="O42" s="47">
        <f t="shared" si="1"/>
        <v>10.067546308043644</v>
      </c>
      <c r="P42" s="9"/>
    </row>
    <row r="43" spans="1:16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859283</v>
      </c>
      <c r="L43" s="46">
        <v>0</v>
      </c>
      <c r="M43" s="46">
        <v>0</v>
      </c>
      <c r="N43" s="46">
        <f t="shared" ref="N43:N49" si="11">SUM(D43:M43)</f>
        <v>859283</v>
      </c>
      <c r="O43" s="47">
        <f t="shared" si="1"/>
        <v>43.607358538442021</v>
      </c>
      <c r="P43" s="9"/>
    </row>
    <row r="44" spans="1:16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1655691</v>
      </c>
      <c r="L44" s="46">
        <v>0</v>
      </c>
      <c r="M44" s="46">
        <v>0</v>
      </c>
      <c r="N44" s="46">
        <f t="shared" si="11"/>
        <v>1655691</v>
      </c>
      <c r="O44" s="47">
        <f t="shared" si="1"/>
        <v>84.023902562801325</v>
      </c>
      <c r="P44" s="9"/>
    </row>
    <row r="45" spans="1:16">
      <c r="A45" s="12"/>
      <c r="B45" s="25">
        <v>362</v>
      </c>
      <c r="C45" s="20" t="s">
        <v>51</v>
      </c>
      <c r="D45" s="46">
        <v>48178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48178</v>
      </c>
      <c r="O45" s="47">
        <f t="shared" si="1"/>
        <v>2.44496320730779</v>
      </c>
      <c r="P45" s="9"/>
    </row>
    <row r="46" spans="1:16">
      <c r="A46" s="12"/>
      <c r="B46" s="25">
        <v>364</v>
      </c>
      <c r="C46" s="20" t="s">
        <v>91</v>
      </c>
      <c r="D46" s="46">
        <v>22950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22950</v>
      </c>
      <c r="O46" s="47">
        <f t="shared" si="1"/>
        <v>1.1646790154783051</v>
      </c>
      <c r="P46" s="9"/>
    </row>
    <row r="47" spans="1:16">
      <c r="A47" s="12"/>
      <c r="B47" s="25">
        <v>366</v>
      </c>
      <c r="C47" s="20" t="s">
        <v>53</v>
      </c>
      <c r="D47" s="46">
        <v>6190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6190</v>
      </c>
      <c r="O47" s="47">
        <f t="shared" si="1"/>
        <v>0.31413346866277597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1841496</v>
      </c>
      <c r="L48" s="46">
        <v>0</v>
      </c>
      <c r="M48" s="46">
        <v>0</v>
      </c>
      <c r="N48" s="46">
        <f t="shared" si="11"/>
        <v>1841496</v>
      </c>
      <c r="O48" s="47">
        <f t="shared" si="1"/>
        <v>93.453235219487439</v>
      </c>
      <c r="P48" s="9"/>
    </row>
    <row r="49" spans="1:119">
      <c r="A49" s="12"/>
      <c r="B49" s="25">
        <v>369.9</v>
      </c>
      <c r="C49" s="20" t="s">
        <v>56</v>
      </c>
      <c r="D49" s="46">
        <v>69229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2278</v>
      </c>
      <c r="L49" s="46">
        <v>0</v>
      </c>
      <c r="M49" s="46">
        <v>0</v>
      </c>
      <c r="N49" s="46">
        <f t="shared" si="11"/>
        <v>71507</v>
      </c>
      <c r="O49" s="47">
        <f t="shared" si="1"/>
        <v>3.6288759198173053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0</v>
      </c>
      <c r="E50" s="32">
        <f t="shared" si="12"/>
        <v>0</v>
      </c>
      <c r="F50" s="32">
        <f t="shared" si="12"/>
        <v>0</v>
      </c>
      <c r="G50" s="32">
        <f t="shared" si="12"/>
        <v>1583945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1583945</v>
      </c>
      <c r="O50" s="45">
        <f t="shared" si="1"/>
        <v>80.382897741689931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0</v>
      </c>
      <c r="G51" s="46">
        <v>1583945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1583945</v>
      </c>
      <c r="O51" s="47">
        <f t="shared" si="1"/>
        <v>80.382897741689931</v>
      </c>
      <c r="P51" s="9"/>
    </row>
    <row r="52" spans="1:119" ht="16.5" thickBot="1">
      <c r="A52" s="14" t="s">
        <v>43</v>
      </c>
      <c r="B52" s="23"/>
      <c r="C52" s="22"/>
      <c r="D52" s="15">
        <f t="shared" ref="D52:M52" si="13">SUM(D5,D13,D20,D32,D38,D41,D50)</f>
        <v>19369172</v>
      </c>
      <c r="E52" s="15">
        <f t="shared" si="13"/>
        <v>2094227</v>
      </c>
      <c r="F52" s="15">
        <f t="shared" si="13"/>
        <v>0</v>
      </c>
      <c r="G52" s="15">
        <f t="shared" si="13"/>
        <v>1583945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4606884</v>
      </c>
      <c r="L52" s="15">
        <f t="shared" si="13"/>
        <v>0</v>
      </c>
      <c r="M52" s="15">
        <f t="shared" si="13"/>
        <v>0</v>
      </c>
      <c r="N52" s="15">
        <f>SUM(D52:M52)</f>
        <v>27654228</v>
      </c>
      <c r="O52" s="38">
        <f t="shared" si="1"/>
        <v>1403.4117229129663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121</v>
      </c>
      <c r="M54" s="118"/>
      <c r="N54" s="118"/>
      <c r="O54" s="43">
        <v>19705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5253252</v>
      </c>
      <c r="E5" s="27">
        <f t="shared" si="0"/>
        <v>1972451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250614</v>
      </c>
      <c r="L5" s="27">
        <f t="shared" si="0"/>
        <v>0</v>
      </c>
      <c r="M5" s="27">
        <f t="shared" si="0"/>
        <v>0</v>
      </c>
      <c r="N5" s="28">
        <f>SUM(D5:M5)</f>
        <v>7476317</v>
      </c>
      <c r="O5" s="33">
        <f t="shared" ref="O5:O36" si="1">(N5/O$55)</f>
        <v>384.40624196616795</v>
      </c>
      <c r="P5" s="6"/>
    </row>
    <row r="6" spans="1:133">
      <c r="A6" s="12"/>
      <c r="B6" s="25">
        <v>311</v>
      </c>
      <c r="C6" s="20" t="s">
        <v>2</v>
      </c>
      <c r="D6" s="46">
        <v>3494421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3494421</v>
      </c>
      <c r="O6" s="47">
        <f t="shared" si="1"/>
        <v>179.67098565478946</v>
      </c>
      <c r="P6" s="9"/>
    </row>
    <row r="7" spans="1:133">
      <c r="A7" s="12"/>
      <c r="B7" s="25">
        <v>312.10000000000002</v>
      </c>
      <c r="C7" s="20" t="s">
        <v>10</v>
      </c>
      <c r="D7" s="46">
        <v>227493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227493</v>
      </c>
      <c r="O7" s="47">
        <f t="shared" si="1"/>
        <v>11.696899583526145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250614</v>
      </c>
      <c r="L8" s="46">
        <v>0</v>
      </c>
      <c r="M8" s="46">
        <v>0</v>
      </c>
      <c r="N8" s="46">
        <f>SUM(D8:M8)</f>
        <v>250614</v>
      </c>
      <c r="O8" s="47">
        <f t="shared" si="1"/>
        <v>12.885701064322074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1972451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1972451</v>
      </c>
      <c r="O9" s="47">
        <f t="shared" si="1"/>
        <v>101.41657668774744</v>
      </c>
      <c r="P9" s="9"/>
    </row>
    <row r="10" spans="1:133">
      <c r="A10" s="12"/>
      <c r="B10" s="25">
        <v>314.10000000000002</v>
      </c>
      <c r="C10" s="20" t="s">
        <v>12</v>
      </c>
      <c r="D10" s="46">
        <v>1335336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1335336</v>
      </c>
      <c r="O10" s="47">
        <f t="shared" si="1"/>
        <v>68.658337189572734</v>
      </c>
      <c r="P10" s="9"/>
    </row>
    <row r="11" spans="1:133">
      <c r="A11" s="12"/>
      <c r="B11" s="25">
        <v>314.39999999999998</v>
      </c>
      <c r="C11" s="20" t="s">
        <v>13</v>
      </c>
      <c r="D11" s="46">
        <v>23844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23844</v>
      </c>
      <c r="O11" s="47">
        <f t="shared" si="1"/>
        <v>1.2259756285670214</v>
      </c>
      <c r="P11" s="9"/>
    </row>
    <row r="12" spans="1:133">
      <c r="A12" s="12"/>
      <c r="B12" s="25">
        <v>316</v>
      </c>
      <c r="C12" s="20" t="s">
        <v>83</v>
      </c>
      <c r="D12" s="46">
        <v>172158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172158</v>
      </c>
      <c r="O12" s="47">
        <f t="shared" si="1"/>
        <v>8.8517661576430662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2653385</v>
      </c>
      <c r="E13" s="32">
        <f t="shared" si="3"/>
        <v>76688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2730073</v>
      </c>
      <c r="O13" s="45">
        <f t="shared" si="1"/>
        <v>140.37086739678134</v>
      </c>
      <c r="P13" s="10"/>
    </row>
    <row r="14" spans="1:133">
      <c r="A14" s="12"/>
      <c r="B14" s="25">
        <v>322</v>
      </c>
      <c r="C14" s="20" t="s">
        <v>0</v>
      </c>
      <c r="D14" s="46">
        <v>427810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427810</v>
      </c>
      <c r="O14" s="47">
        <f t="shared" si="1"/>
        <v>21.996503676281556</v>
      </c>
      <c r="P14" s="9"/>
    </row>
    <row r="15" spans="1:133">
      <c r="A15" s="12"/>
      <c r="B15" s="25">
        <v>323.10000000000002</v>
      </c>
      <c r="C15" s="20" t="s">
        <v>17</v>
      </c>
      <c r="D15" s="46">
        <v>1565418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1565418</v>
      </c>
      <c r="O15" s="47">
        <f t="shared" si="1"/>
        <v>80.488354157026066</v>
      </c>
      <c r="P15" s="9"/>
    </row>
    <row r="16" spans="1:133">
      <c r="A16" s="12"/>
      <c r="B16" s="25">
        <v>323.2</v>
      </c>
      <c r="C16" s="20" t="s">
        <v>70</v>
      </c>
      <c r="D16" s="46">
        <v>625481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625481</v>
      </c>
      <c r="O16" s="47">
        <f t="shared" si="1"/>
        <v>32.160059643169312</v>
      </c>
      <c r="P16" s="9"/>
    </row>
    <row r="17" spans="1:16">
      <c r="A17" s="12"/>
      <c r="B17" s="25">
        <v>323.39999999999998</v>
      </c>
      <c r="C17" s="20" t="s">
        <v>18</v>
      </c>
      <c r="D17" s="46">
        <v>29076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29076</v>
      </c>
      <c r="O17" s="47">
        <f t="shared" si="1"/>
        <v>1.4949868887860558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15338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15338</v>
      </c>
      <c r="O18" s="47">
        <f t="shared" si="1"/>
        <v>0.78862666461000563</v>
      </c>
      <c r="P18" s="9"/>
    </row>
    <row r="19" spans="1:16">
      <c r="A19" s="12"/>
      <c r="B19" s="25">
        <v>324.72000000000003</v>
      </c>
      <c r="C19" s="20" t="s">
        <v>116</v>
      </c>
      <c r="D19" s="46">
        <v>0</v>
      </c>
      <c r="E19" s="46">
        <v>61350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61350</v>
      </c>
      <c r="O19" s="47">
        <f t="shared" si="1"/>
        <v>3.1544038253894802</v>
      </c>
      <c r="P19" s="9"/>
    </row>
    <row r="20" spans="1:16">
      <c r="A20" s="12"/>
      <c r="B20" s="25">
        <v>329</v>
      </c>
      <c r="C20" s="20" t="s">
        <v>20</v>
      </c>
      <c r="D20" s="46">
        <v>5600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5600</v>
      </c>
      <c r="O20" s="47">
        <f t="shared" si="1"/>
        <v>0.28793254151884418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SUM(D22:D32)</f>
        <v>2717955</v>
      </c>
      <c r="E21" s="32">
        <f t="shared" si="5"/>
        <v>107000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2824955</v>
      </c>
      <c r="O21" s="45">
        <f t="shared" si="1"/>
        <v>145.24937014756543</v>
      </c>
      <c r="P21" s="10"/>
    </row>
    <row r="22" spans="1:16">
      <c r="A22" s="12"/>
      <c r="B22" s="25">
        <v>331.5</v>
      </c>
      <c r="C22" s="20" t="s">
        <v>117</v>
      </c>
      <c r="D22" s="46">
        <v>494090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494090</v>
      </c>
      <c r="O22" s="47">
        <f t="shared" si="1"/>
        <v>25.404390971258163</v>
      </c>
      <c r="P22" s="9"/>
    </row>
    <row r="23" spans="1:16">
      <c r="A23" s="12"/>
      <c r="B23" s="25">
        <v>334.2</v>
      </c>
      <c r="C23" s="20" t="s">
        <v>96</v>
      </c>
      <c r="D23" s="46">
        <v>0</v>
      </c>
      <c r="E23" s="46">
        <v>7000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7000</v>
      </c>
      <c r="O23" s="47">
        <f t="shared" si="1"/>
        <v>0.35991567689855519</v>
      </c>
      <c r="P23" s="9"/>
    </row>
    <row r="24" spans="1:16">
      <c r="A24" s="12"/>
      <c r="B24" s="25">
        <v>334.39</v>
      </c>
      <c r="C24" s="20" t="s">
        <v>77</v>
      </c>
      <c r="D24" s="46">
        <v>30407</v>
      </c>
      <c r="E24" s="46">
        <v>100000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130407</v>
      </c>
      <c r="O24" s="47">
        <f t="shared" si="1"/>
        <v>6.7050748110442697</v>
      </c>
      <c r="P24" s="9"/>
    </row>
    <row r="25" spans="1:16">
      <c r="A25" s="12"/>
      <c r="B25" s="25">
        <v>335.12</v>
      </c>
      <c r="C25" s="20" t="s">
        <v>85</v>
      </c>
      <c r="D25" s="46">
        <v>605606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605606</v>
      </c>
      <c r="O25" s="47">
        <f t="shared" si="1"/>
        <v>31.138156203403774</v>
      </c>
      <c r="P25" s="9"/>
    </row>
    <row r="26" spans="1:16">
      <c r="A26" s="12"/>
      <c r="B26" s="25">
        <v>335.14</v>
      </c>
      <c r="C26" s="20" t="s">
        <v>86</v>
      </c>
      <c r="D26" s="46">
        <v>6228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6228</v>
      </c>
      <c r="O26" s="47">
        <f t="shared" si="1"/>
        <v>0.32022211938917167</v>
      </c>
      <c r="P26" s="9"/>
    </row>
    <row r="27" spans="1:16">
      <c r="A27" s="12"/>
      <c r="B27" s="25">
        <v>335.15</v>
      </c>
      <c r="C27" s="20" t="s">
        <v>87</v>
      </c>
      <c r="D27" s="46">
        <v>16873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16873</v>
      </c>
      <c r="O27" s="47">
        <f t="shared" si="1"/>
        <v>0.86755103090133168</v>
      </c>
      <c r="P27" s="9"/>
    </row>
    <row r="28" spans="1:16">
      <c r="A28" s="12"/>
      <c r="B28" s="25">
        <v>335.18</v>
      </c>
      <c r="C28" s="20" t="s">
        <v>88</v>
      </c>
      <c r="D28" s="46">
        <v>1224721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1224721</v>
      </c>
      <c r="O28" s="47">
        <f t="shared" si="1"/>
        <v>62.970898246696486</v>
      </c>
      <c r="P28" s="9"/>
    </row>
    <row r="29" spans="1:16">
      <c r="A29" s="12"/>
      <c r="B29" s="25">
        <v>335.21</v>
      </c>
      <c r="C29" s="20" t="s">
        <v>26</v>
      </c>
      <c r="D29" s="46">
        <v>75998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75998</v>
      </c>
      <c r="O29" s="47">
        <f t="shared" si="1"/>
        <v>3.9075530875623423</v>
      </c>
      <c r="P29" s="9"/>
    </row>
    <row r="30" spans="1:16">
      <c r="A30" s="12"/>
      <c r="B30" s="25">
        <v>335.49</v>
      </c>
      <c r="C30" s="20" t="s">
        <v>27</v>
      </c>
      <c r="D30" s="46">
        <v>27244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27244</v>
      </c>
      <c r="O30" s="47">
        <f t="shared" si="1"/>
        <v>1.4007918144891769</v>
      </c>
      <c r="P30" s="9"/>
    </row>
    <row r="31" spans="1:16">
      <c r="A31" s="12"/>
      <c r="B31" s="25">
        <v>337.3</v>
      </c>
      <c r="C31" s="20" t="s">
        <v>29</v>
      </c>
      <c r="D31" s="46">
        <v>11618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7">SUM(D31:M31)</f>
        <v>11618</v>
      </c>
      <c r="O31" s="47">
        <f t="shared" si="1"/>
        <v>0.59735719060105918</v>
      </c>
      <c r="P31" s="9"/>
    </row>
    <row r="32" spans="1:16">
      <c r="A32" s="12"/>
      <c r="B32" s="25">
        <v>338</v>
      </c>
      <c r="C32" s="20" t="s">
        <v>30</v>
      </c>
      <c r="D32" s="46">
        <v>225170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225170</v>
      </c>
      <c r="O32" s="47">
        <f t="shared" si="1"/>
        <v>11.577458995321097</v>
      </c>
      <c r="P32" s="9"/>
    </row>
    <row r="33" spans="1:16" ht="15.75">
      <c r="A33" s="29" t="s">
        <v>35</v>
      </c>
      <c r="B33" s="30"/>
      <c r="C33" s="31"/>
      <c r="D33" s="32">
        <f t="shared" ref="D33:M33" si="8">SUM(D34:D38)</f>
        <v>8263519</v>
      </c>
      <c r="E33" s="32">
        <f t="shared" si="8"/>
        <v>72823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8336342</v>
      </c>
      <c r="O33" s="45">
        <f t="shared" si="1"/>
        <v>428.62573911255078</v>
      </c>
      <c r="P33" s="10"/>
    </row>
    <row r="34" spans="1:16">
      <c r="A34" s="12"/>
      <c r="B34" s="25">
        <v>341.9</v>
      </c>
      <c r="C34" s="20" t="s">
        <v>90</v>
      </c>
      <c r="D34" s="46">
        <v>484295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484295</v>
      </c>
      <c r="O34" s="47">
        <f t="shared" si="1"/>
        <v>24.900766106226541</v>
      </c>
      <c r="P34" s="9"/>
    </row>
    <row r="35" spans="1:16">
      <c r="A35" s="12"/>
      <c r="B35" s="25">
        <v>342.2</v>
      </c>
      <c r="C35" s="20" t="s">
        <v>39</v>
      </c>
      <c r="D35" s="46">
        <v>4914175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4914175</v>
      </c>
      <c r="O35" s="47">
        <f t="shared" si="1"/>
        <v>252.6698030747082</v>
      </c>
      <c r="P35" s="9"/>
    </row>
    <row r="36" spans="1:16">
      <c r="A36" s="12"/>
      <c r="B36" s="25">
        <v>342.4</v>
      </c>
      <c r="C36" s="20" t="s">
        <v>40</v>
      </c>
      <c r="D36" s="46">
        <v>2352901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2352901</v>
      </c>
      <c r="O36" s="47">
        <f t="shared" si="1"/>
        <v>120.97799372718391</v>
      </c>
      <c r="P36" s="9"/>
    </row>
    <row r="37" spans="1:16">
      <c r="A37" s="12"/>
      <c r="B37" s="25">
        <v>347.2</v>
      </c>
      <c r="C37" s="20" t="s">
        <v>41</v>
      </c>
      <c r="D37" s="46">
        <v>497046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497046</v>
      </c>
      <c r="O37" s="47">
        <f t="shared" ref="O37:O53" si="9">(N37/O$55)</f>
        <v>25.556378219959896</v>
      </c>
      <c r="P37" s="9"/>
    </row>
    <row r="38" spans="1:16">
      <c r="A38" s="12"/>
      <c r="B38" s="25">
        <v>347.4</v>
      </c>
      <c r="C38" s="20" t="s">
        <v>42</v>
      </c>
      <c r="D38" s="46">
        <v>15102</v>
      </c>
      <c r="E38" s="46">
        <v>72823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87925</v>
      </c>
      <c r="O38" s="47">
        <f t="shared" si="9"/>
        <v>4.5207979844722095</v>
      </c>
      <c r="P38" s="9"/>
    </row>
    <row r="39" spans="1:16" ht="15.75">
      <c r="A39" s="29" t="s">
        <v>36</v>
      </c>
      <c r="B39" s="30"/>
      <c r="C39" s="31"/>
      <c r="D39" s="32">
        <f t="shared" ref="D39:M39" si="10">SUM(D40:D41)</f>
        <v>57282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7"/>
        <v>57282</v>
      </c>
      <c r="O39" s="45">
        <f t="shared" si="9"/>
        <v>2.9452414005861485</v>
      </c>
      <c r="P39" s="10"/>
    </row>
    <row r="40" spans="1:16">
      <c r="A40" s="13"/>
      <c r="B40" s="39">
        <v>351.1</v>
      </c>
      <c r="C40" s="21" t="s">
        <v>78</v>
      </c>
      <c r="D40" s="46">
        <v>21137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21137</v>
      </c>
      <c r="O40" s="47">
        <f t="shared" si="9"/>
        <v>1.086791094657823</v>
      </c>
      <c r="P40" s="9"/>
    </row>
    <row r="41" spans="1:16">
      <c r="A41" s="13"/>
      <c r="B41" s="39">
        <v>352</v>
      </c>
      <c r="C41" s="21" t="s">
        <v>46</v>
      </c>
      <c r="D41" s="46">
        <v>36145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36145</v>
      </c>
      <c r="O41" s="47">
        <f t="shared" si="9"/>
        <v>1.8584503059283253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SUM(D43:D50)</f>
        <v>429293</v>
      </c>
      <c r="E42" s="32">
        <f t="shared" si="11"/>
        <v>11564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2851061</v>
      </c>
      <c r="L42" s="32">
        <f t="shared" si="11"/>
        <v>0</v>
      </c>
      <c r="M42" s="32">
        <f t="shared" si="11"/>
        <v>0</v>
      </c>
      <c r="N42" s="32">
        <f t="shared" si="7"/>
        <v>3291918</v>
      </c>
      <c r="O42" s="45">
        <f t="shared" si="9"/>
        <v>169.25898503779115</v>
      </c>
      <c r="P42" s="10"/>
    </row>
    <row r="43" spans="1:16">
      <c r="A43" s="12"/>
      <c r="B43" s="25">
        <v>361.1</v>
      </c>
      <c r="C43" s="20" t="s">
        <v>48</v>
      </c>
      <c r="D43" s="46">
        <v>213786</v>
      </c>
      <c r="E43" s="46">
        <v>11564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225350</v>
      </c>
      <c r="O43" s="47">
        <f t="shared" si="9"/>
        <v>11.586713969869916</v>
      </c>
      <c r="P43" s="9"/>
    </row>
    <row r="44" spans="1:16">
      <c r="A44" s="12"/>
      <c r="B44" s="25">
        <v>361.2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924140</v>
      </c>
      <c r="L44" s="46">
        <v>0</v>
      </c>
      <c r="M44" s="46">
        <v>0</v>
      </c>
      <c r="N44" s="46">
        <f t="shared" ref="N44:N50" si="12">SUM(D44:M44)</f>
        <v>924140</v>
      </c>
      <c r="O44" s="47">
        <f t="shared" si="9"/>
        <v>47.516067664147258</v>
      </c>
      <c r="P44" s="9"/>
    </row>
    <row r="45" spans="1:16">
      <c r="A45" s="12"/>
      <c r="B45" s="25">
        <v>361.3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472484</v>
      </c>
      <c r="L45" s="46">
        <v>0</v>
      </c>
      <c r="M45" s="46">
        <v>0</v>
      </c>
      <c r="N45" s="46">
        <f t="shared" si="12"/>
        <v>472484</v>
      </c>
      <c r="O45" s="47">
        <f t="shared" si="9"/>
        <v>24.293485526248137</v>
      </c>
      <c r="P45" s="9"/>
    </row>
    <row r="46" spans="1:16">
      <c r="A46" s="12"/>
      <c r="B46" s="25">
        <v>362</v>
      </c>
      <c r="C46" s="20" t="s">
        <v>51</v>
      </c>
      <c r="D46" s="46">
        <v>83938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83938</v>
      </c>
      <c r="O46" s="47">
        <f t="shared" si="9"/>
        <v>4.315800298215847</v>
      </c>
      <c r="P46" s="9"/>
    </row>
    <row r="47" spans="1:16">
      <c r="A47" s="12"/>
      <c r="B47" s="25">
        <v>364</v>
      </c>
      <c r="C47" s="20" t="s">
        <v>91</v>
      </c>
      <c r="D47" s="46">
        <v>34903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34903</v>
      </c>
      <c r="O47" s="47">
        <f t="shared" si="9"/>
        <v>1.7945909815414673</v>
      </c>
      <c r="P47" s="9"/>
    </row>
    <row r="48" spans="1:16">
      <c r="A48" s="12"/>
      <c r="B48" s="25">
        <v>366</v>
      </c>
      <c r="C48" s="20" t="s">
        <v>53</v>
      </c>
      <c r="D48" s="46">
        <v>3910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3910</v>
      </c>
      <c r="O48" s="47">
        <f t="shared" si="9"/>
        <v>0.20103861381047869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1446552</v>
      </c>
      <c r="L49" s="46">
        <v>0</v>
      </c>
      <c r="M49" s="46">
        <v>0</v>
      </c>
      <c r="N49" s="46">
        <f t="shared" si="12"/>
        <v>1446552</v>
      </c>
      <c r="O49" s="47">
        <f t="shared" si="9"/>
        <v>74.376677464136975</v>
      </c>
      <c r="P49" s="9"/>
    </row>
    <row r="50" spans="1:119">
      <c r="A50" s="12"/>
      <c r="B50" s="25">
        <v>369.9</v>
      </c>
      <c r="C50" s="20" t="s">
        <v>56</v>
      </c>
      <c r="D50" s="46">
        <v>92756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7885</v>
      </c>
      <c r="L50" s="46">
        <v>0</v>
      </c>
      <c r="M50" s="46">
        <v>0</v>
      </c>
      <c r="N50" s="46">
        <f t="shared" si="12"/>
        <v>100641</v>
      </c>
      <c r="O50" s="47">
        <f t="shared" si="9"/>
        <v>5.1746105198210701</v>
      </c>
      <c r="P50" s="9"/>
    </row>
    <row r="51" spans="1:119" ht="15.75">
      <c r="A51" s="29" t="s">
        <v>37</v>
      </c>
      <c r="B51" s="30"/>
      <c r="C51" s="31"/>
      <c r="D51" s="32">
        <f t="shared" ref="D51:M51" si="13">SUM(D52:D52)</f>
        <v>0</v>
      </c>
      <c r="E51" s="32">
        <f t="shared" si="13"/>
        <v>0</v>
      </c>
      <c r="F51" s="32">
        <f t="shared" si="13"/>
        <v>0</v>
      </c>
      <c r="G51" s="32">
        <f t="shared" si="13"/>
        <v>1230953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1230953</v>
      </c>
      <c r="O51" s="45">
        <f t="shared" si="9"/>
        <v>63.291326032186745</v>
      </c>
      <c r="P51" s="9"/>
    </row>
    <row r="52" spans="1:119" ht="15.75" thickBot="1">
      <c r="A52" s="12"/>
      <c r="B52" s="25">
        <v>381</v>
      </c>
      <c r="C52" s="20" t="s">
        <v>57</v>
      </c>
      <c r="D52" s="46">
        <v>0</v>
      </c>
      <c r="E52" s="46">
        <v>0</v>
      </c>
      <c r="F52" s="46">
        <v>0</v>
      </c>
      <c r="G52" s="46">
        <v>1230953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1230953</v>
      </c>
      <c r="O52" s="47">
        <f t="shared" si="9"/>
        <v>63.291326032186745</v>
      </c>
      <c r="P52" s="9"/>
    </row>
    <row r="53" spans="1:119" ht="16.5" thickBot="1">
      <c r="A53" s="14" t="s">
        <v>43</v>
      </c>
      <c r="B53" s="23"/>
      <c r="C53" s="22"/>
      <c r="D53" s="15">
        <f t="shared" ref="D53:M53" si="14">SUM(D5,D13,D21,D33,D39,D42,D51)</f>
        <v>19374686</v>
      </c>
      <c r="E53" s="15">
        <f t="shared" si="14"/>
        <v>2240526</v>
      </c>
      <c r="F53" s="15">
        <f t="shared" si="14"/>
        <v>0</v>
      </c>
      <c r="G53" s="15">
        <f t="shared" si="14"/>
        <v>1230953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3101675</v>
      </c>
      <c r="L53" s="15">
        <f t="shared" si="14"/>
        <v>0</v>
      </c>
      <c r="M53" s="15">
        <f t="shared" si="14"/>
        <v>0</v>
      </c>
      <c r="N53" s="15">
        <f>SUM(D53:M53)</f>
        <v>25947840</v>
      </c>
      <c r="O53" s="38">
        <f t="shared" si="9"/>
        <v>1334.1477710936294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118</v>
      </c>
      <c r="M55" s="118"/>
      <c r="N55" s="118"/>
      <c r="O55" s="43">
        <v>19449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4827378</v>
      </c>
      <c r="E5" s="27">
        <f t="shared" si="0"/>
        <v>1865950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236948</v>
      </c>
      <c r="L5" s="27">
        <f t="shared" si="0"/>
        <v>0</v>
      </c>
      <c r="M5" s="27">
        <f t="shared" si="0"/>
        <v>0</v>
      </c>
      <c r="N5" s="28">
        <f>SUM(D5:M5)</f>
        <v>6930276</v>
      </c>
      <c r="O5" s="33">
        <f t="shared" ref="O5:O52" si="1">(N5/O$54)</f>
        <v>367.36156904320171</v>
      </c>
      <c r="P5" s="6"/>
    </row>
    <row r="6" spans="1:133">
      <c r="A6" s="12"/>
      <c r="B6" s="25">
        <v>311</v>
      </c>
      <c r="C6" s="20" t="s">
        <v>2</v>
      </c>
      <c r="D6" s="46">
        <v>3166903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3166903</v>
      </c>
      <c r="O6" s="47">
        <f t="shared" si="1"/>
        <v>167.8718791412669</v>
      </c>
      <c r="P6" s="9"/>
    </row>
    <row r="7" spans="1:133">
      <c r="A7" s="12"/>
      <c r="B7" s="25">
        <v>312.10000000000002</v>
      </c>
      <c r="C7" s="20" t="s">
        <v>10</v>
      </c>
      <c r="D7" s="46">
        <v>248941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248941</v>
      </c>
      <c r="O7" s="47">
        <f t="shared" si="1"/>
        <v>13.195918367346939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236948</v>
      </c>
      <c r="L8" s="46">
        <v>0</v>
      </c>
      <c r="M8" s="46">
        <v>0</v>
      </c>
      <c r="N8" s="46">
        <f>SUM(D8:M8)</f>
        <v>236948</v>
      </c>
      <c r="O8" s="47">
        <f t="shared" si="1"/>
        <v>12.560190829578584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1865950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1865950</v>
      </c>
      <c r="O9" s="47">
        <f t="shared" si="1"/>
        <v>98.910681155579113</v>
      </c>
      <c r="P9" s="9"/>
    </row>
    <row r="10" spans="1:133">
      <c r="A10" s="12"/>
      <c r="B10" s="25">
        <v>314.10000000000002</v>
      </c>
      <c r="C10" s="20" t="s">
        <v>12</v>
      </c>
      <c r="D10" s="46">
        <v>1218840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1218840</v>
      </c>
      <c r="O10" s="47">
        <f t="shared" si="1"/>
        <v>64.608534322820034</v>
      </c>
      <c r="P10" s="9"/>
    </row>
    <row r="11" spans="1:133">
      <c r="A11" s="12"/>
      <c r="B11" s="25">
        <v>314.39999999999998</v>
      </c>
      <c r="C11" s="20" t="s">
        <v>13</v>
      </c>
      <c r="D11" s="46">
        <v>23152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23152</v>
      </c>
      <c r="O11" s="47">
        <f t="shared" si="1"/>
        <v>1.2272462231645904</v>
      </c>
      <c r="P11" s="9"/>
    </row>
    <row r="12" spans="1:133">
      <c r="A12" s="12"/>
      <c r="B12" s="25">
        <v>316</v>
      </c>
      <c r="C12" s="20" t="s">
        <v>83</v>
      </c>
      <c r="D12" s="46">
        <v>169542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169542</v>
      </c>
      <c r="O12" s="47">
        <f t="shared" si="1"/>
        <v>8.9871190034455335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2566590</v>
      </c>
      <c r="E13" s="32">
        <f t="shared" si="3"/>
        <v>190968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2757558</v>
      </c>
      <c r="O13" s="45">
        <f t="shared" si="1"/>
        <v>146.17323085078186</v>
      </c>
      <c r="P13" s="10"/>
    </row>
    <row r="14" spans="1:133">
      <c r="A14" s="12"/>
      <c r="B14" s="25">
        <v>322</v>
      </c>
      <c r="C14" s="20" t="s">
        <v>0</v>
      </c>
      <c r="D14" s="46">
        <v>404098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404098</v>
      </c>
      <c r="O14" s="47">
        <f t="shared" si="1"/>
        <v>21.420514179697854</v>
      </c>
      <c r="P14" s="9"/>
    </row>
    <row r="15" spans="1:133">
      <c r="A15" s="12"/>
      <c r="B15" s="25">
        <v>323.10000000000002</v>
      </c>
      <c r="C15" s="20" t="s">
        <v>17</v>
      </c>
      <c r="D15" s="46">
        <v>1442972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1442972</v>
      </c>
      <c r="O15" s="47">
        <f t="shared" si="1"/>
        <v>76.489371852637163</v>
      </c>
      <c r="P15" s="9"/>
    </row>
    <row r="16" spans="1:133">
      <c r="A16" s="12"/>
      <c r="B16" s="25">
        <v>323.2</v>
      </c>
      <c r="C16" s="20" t="s">
        <v>70</v>
      </c>
      <c r="D16" s="46">
        <v>684754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684754</v>
      </c>
      <c r="O16" s="47">
        <f t="shared" si="1"/>
        <v>36.297588126159553</v>
      </c>
      <c r="P16" s="9"/>
    </row>
    <row r="17" spans="1:16">
      <c r="A17" s="12"/>
      <c r="B17" s="25">
        <v>323.39999999999998</v>
      </c>
      <c r="C17" s="20" t="s">
        <v>18</v>
      </c>
      <c r="D17" s="46">
        <v>26492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26492</v>
      </c>
      <c r="O17" s="47">
        <f t="shared" si="1"/>
        <v>1.4042936655181553</v>
      </c>
      <c r="P17" s="9"/>
    </row>
    <row r="18" spans="1:16">
      <c r="A18" s="12"/>
      <c r="B18" s="25">
        <v>324.31</v>
      </c>
      <c r="C18" s="20" t="s">
        <v>76</v>
      </c>
      <c r="D18" s="46">
        <v>0</v>
      </c>
      <c r="E18" s="46">
        <v>38194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38194</v>
      </c>
      <c r="O18" s="47">
        <f t="shared" si="1"/>
        <v>2.0245958123509142</v>
      </c>
      <c r="P18" s="9"/>
    </row>
    <row r="19" spans="1:16">
      <c r="A19" s="12"/>
      <c r="B19" s="25">
        <v>324.32</v>
      </c>
      <c r="C19" s="20" t="s">
        <v>19</v>
      </c>
      <c r="D19" s="46">
        <v>0</v>
      </c>
      <c r="E19" s="46">
        <v>152774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152774</v>
      </c>
      <c r="O19" s="47">
        <f t="shared" si="1"/>
        <v>8.0982772329711104</v>
      </c>
      <c r="P19" s="9"/>
    </row>
    <row r="20" spans="1:16">
      <c r="A20" s="12"/>
      <c r="B20" s="25">
        <v>329</v>
      </c>
      <c r="C20" s="20" t="s">
        <v>20</v>
      </c>
      <c r="D20" s="46">
        <v>8274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8274</v>
      </c>
      <c r="O20" s="47">
        <f t="shared" si="1"/>
        <v>0.4385899814471243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2146863</v>
      </c>
      <c r="E21" s="32">
        <f t="shared" si="5"/>
        <v>118287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2265150</v>
      </c>
      <c r="O21" s="45">
        <f t="shared" si="1"/>
        <v>120.07156109196926</v>
      </c>
      <c r="P21" s="10"/>
    </row>
    <row r="22" spans="1:16">
      <c r="A22" s="12"/>
      <c r="B22" s="25">
        <v>334.2</v>
      </c>
      <c r="C22" s="20" t="s">
        <v>96</v>
      </c>
      <c r="D22" s="46">
        <v>0</v>
      </c>
      <c r="E22" s="46">
        <v>43461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43461</v>
      </c>
      <c r="O22" s="47">
        <f t="shared" si="1"/>
        <v>2.3037900874635571</v>
      </c>
      <c r="P22" s="9"/>
    </row>
    <row r="23" spans="1:16">
      <c r="A23" s="12"/>
      <c r="B23" s="25">
        <v>334.39</v>
      </c>
      <c r="C23" s="20" t="s">
        <v>77</v>
      </c>
      <c r="D23" s="46">
        <v>0</v>
      </c>
      <c r="E23" s="46">
        <v>74826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74826</v>
      </c>
      <c r="O23" s="47">
        <f t="shared" si="1"/>
        <v>3.9663927908825869</v>
      </c>
      <c r="P23" s="9"/>
    </row>
    <row r="24" spans="1:16">
      <c r="A24" s="12"/>
      <c r="B24" s="25">
        <v>335.12</v>
      </c>
      <c r="C24" s="20" t="s">
        <v>85</v>
      </c>
      <c r="D24" s="46">
        <v>584888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584888</v>
      </c>
      <c r="O24" s="47">
        <f t="shared" si="1"/>
        <v>31.003869599787969</v>
      </c>
      <c r="P24" s="9"/>
    </row>
    <row r="25" spans="1:16">
      <c r="A25" s="12"/>
      <c r="B25" s="25">
        <v>335.14</v>
      </c>
      <c r="C25" s="20" t="s">
        <v>86</v>
      </c>
      <c r="D25" s="46">
        <v>6106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6106</v>
      </c>
      <c r="O25" s="47">
        <f t="shared" si="1"/>
        <v>0.32366816856612773</v>
      </c>
      <c r="P25" s="9"/>
    </row>
    <row r="26" spans="1:16">
      <c r="A26" s="12"/>
      <c r="B26" s="25">
        <v>335.15</v>
      </c>
      <c r="C26" s="20" t="s">
        <v>87</v>
      </c>
      <c r="D26" s="46">
        <v>16665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16665</v>
      </c>
      <c r="O26" s="47">
        <f t="shared" si="1"/>
        <v>0.88338192419825068</v>
      </c>
      <c r="P26" s="9"/>
    </row>
    <row r="27" spans="1:16">
      <c r="A27" s="12"/>
      <c r="B27" s="25">
        <v>335.18</v>
      </c>
      <c r="C27" s="20" t="s">
        <v>88</v>
      </c>
      <c r="D27" s="46">
        <v>1197042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1197042</v>
      </c>
      <c r="O27" s="47">
        <f t="shared" si="1"/>
        <v>63.453061224489794</v>
      </c>
      <c r="P27" s="9"/>
    </row>
    <row r="28" spans="1:16">
      <c r="A28" s="12"/>
      <c r="B28" s="25">
        <v>335.21</v>
      </c>
      <c r="C28" s="20" t="s">
        <v>26</v>
      </c>
      <c r="D28" s="46">
        <v>90745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90745</v>
      </c>
      <c r="O28" s="47">
        <f t="shared" si="1"/>
        <v>4.8102305857407899</v>
      </c>
      <c r="P28" s="9"/>
    </row>
    <row r="29" spans="1:16">
      <c r="A29" s="12"/>
      <c r="B29" s="25">
        <v>335.49</v>
      </c>
      <c r="C29" s="20" t="s">
        <v>27</v>
      </c>
      <c r="D29" s="46">
        <v>26475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26475</v>
      </c>
      <c r="O29" s="47">
        <f t="shared" si="1"/>
        <v>1.4033925258415054</v>
      </c>
      <c r="P29" s="9"/>
    </row>
    <row r="30" spans="1:16">
      <c r="A30" s="12"/>
      <c r="B30" s="25">
        <v>337.3</v>
      </c>
      <c r="C30" s="20" t="s">
        <v>29</v>
      </c>
      <c r="D30" s="46">
        <v>11350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11350</v>
      </c>
      <c r="O30" s="47">
        <f t="shared" si="1"/>
        <v>0.60164325470447921</v>
      </c>
      <c r="P30" s="9"/>
    </row>
    <row r="31" spans="1:16">
      <c r="A31" s="12"/>
      <c r="B31" s="25">
        <v>338</v>
      </c>
      <c r="C31" s="20" t="s">
        <v>30</v>
      </c>
      <c r="D31" s="46">
        <v>213592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213592</v>
      </c>
      <c r="O31" s="47">
        <f t="shared" si="1"/>
        <v>11.322130930294195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8137165</v>
      </c>
      <c r="E32" s="32">
        <f t="shared" si="8"/>
        <v>93647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8230812</v>
      </c>
      <c r="O32" s="45">
        <f t="shared" si="1"/>
        <v>436.30066260270343</v>
      </c>
      <c r="P32" s="10"/>
    </row>
    <row r="33" spans="1:16">
      <c r="A33" s="12"/>
      <c r="B33" s="25">
        <v>341.9</v>
      </c>
      <c r="C33" s="20" t="s">
        <v>90</v>
      </c>
      <c r="D33" s="46">
        <v>484448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484448</v>
      </c>
      <c r="O33" s="47">
        <f t="shared" si="1"/>
        <v>25.679724357275379</v>
      </c>
      <c r="P33" s="9"/>
    </row>
    <row r="34" spans="1:16">
      <c r="A34" s="12"/>
      <c r="B34" s="25">
        <v>342.2</v>
      </c>
      <c r="C34" s="20" t="s">
        <v>39</v>
      </c>
      <c r="D34" s="46">
        <v>4811747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4811747</v>
      </c>
      <c r="O34" s="47">
        <f t="shared" si="1"/>
        <v>255.06212562947258</v>
      </c>
      <c r="P34" s="9"/>
    </row>
    <row r="35" spans="1:16">
      <c r="A35" s="12"/>
      <c r="B35" s="25">
        <v>342.4</v>
      </c>
      <c r="C35" s="20" t="s">
        <v>40</v>
      </c>
      <c r="D35" s="46">
        <v>2284373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2284373</v>
      </c>
      <c r="O35" s="47">
        <f t="shared" si="1"/>
        <v>121.09053803339518</v>
      </c>
      <c r="P35" s="9"/>
    </row>
    <row r="36" spans="1:16">
      <c r="A36" s="12"/>
      <c r="B36" s="25">
        <v>347.2</v>
      </c>
      <c r="C36" s="20" t="s">
        <v>41</v>
      </c>
      <c r="D36" s="46">
        <v>517231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517231</v>
      </c>
      <c r="O36" s="47">
        <f t="shared" si="1"/>
        <v>27.417492711370262</v>
      </c>
      <c r="P36" s="9"/>
    </row>
    <row r="37" spans="1:16">
      <c r="A37" s="12"/>
      <c r="B37" s="25">
        <v>347.4</v>
      </c>
      <c r="C37" s="20" t="s">
        <v>42</v>
      </c>
      <c r="D37" s="46">
        <v>39366</v>
      </c>
      <c r="E37" s="46">
        <v>93647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133013</v>
      </c>
      <c r="O37" s="47">
        <f t="shared" si="1"/>
        <v>7.0507818711900345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53124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53124</v>
      </c>
      <c r="O38" s="45">
        <f t="shared" si="1"/>
        <v>2.8160084813146038</v>
      </c>
      <c r="P38" s="10"/>
    </row>
    <row r="39" spans="1:16">
      <c r="A39" s="13"/>
      <c r="B39" s="39">
        <v>351.1</v>
      </c>
      <c r="C39" s="21" t="s">
        <v>78</v>
      </c>
      <c r="D39" s="46">
        <v>27511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27511</v>
      </c>
      <c r="O39" s="47">
        <f t="shared" si="1"/>
        <v>1.4583090379008747</v>
      </c>
      <c r="P39" s="9"/>
    </row>
    <row r="40" spans="1:16">
      <c r="A40" s="13"/>
      <c r="B40" s="39">
        <v>352</v>
      </c>
      <c r="C40" s="21" t="s">
        <v>46</v>
      </c>
      <c r="D40" s="46">
        <v>25613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25613</v>
      </c>
      <c r="O40" s="47">
        <f t="shared" si="1"/>
        <v>1.3576994434137291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392422</v>
      </c>
      <c r="E41" s="32">
        <f t="shared" si="10"/>
        <v>29685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4675979</v>
      </c>
      <c r="L41" s="32">
        <f t="shared" si="10"/>
        <v>0</v>
      </c>
      <c r="M41" s="32">
        <f t="shared" si="10"/>
        <v>0</v>
      </c>
      <c r="N41" s="32">
        <f t="shared" si="7"/>
        <v>5098086</v>
      </c>
      <c r="O41" s="45">
        <f t="shared" si="1"/>
        <v>270.24044526901667</v>
      </c>
      <c r="P41" s="10"/>
    </row>
    <row r="42" spans="1:16">
      <c r="A42" s="12"/>
      <c r="B42" s="25">
        <v>361.1</v>
      </c>
      <c r="C42" s="20" t="s">
        <v>48</v>
      </c>
      <c r="D42" s="46">
        <v>120729</v>
      </c>
      <c r="E42" s="46">
        <v>2185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122914</v>
      </c>
      <c r="O42" s="47">
        <f t="shared" si="1"/>
        <v>6.5154518950437321</v>
      </c>
      <c r="P42" s="9"/>
    </row>
    <row r="43" spans="1:16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968199</v>
      </c>
      <c r="L43" s="46">
        <v>0</v>
      </c>
      <c r="M43" s="46">
        <v>0</v>
      </c>
      <c r="N43" s="46">
        <f t="shared" ref="N43:N49" si="11">SUM(D43:M43)</f>
        <v>968199</v>
      </c>
      <c r="O43" s="47">
        <f t="shared" si="1"/>
        <v>51.32250198780811</v>
      </c>
      <c r="P43" s="9"/>
    </row>
    <row r="44" spans="1:16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2468729</v>
      </c>
      <c r="L44" s="46">
        <v>0</v>
      </c>
      <c r="M44" s="46">
        <v>0</v>
      </c>
      <c r="N44" s="46">
        <f t="shared" si="11"/>
        <v>2468729</v>
      </c>
      <c r="O44" s="47">
        <f t="shared" si="1"/>
        <v>130.86292075271666</v>
      </c>
      <c r="P44" s="9"/>
    </row>
    <row r="45" spans="1:16">
      <c r="A45" s="12"/>
      <c r="B45" s="25">
        <v>362</v>
      </c>
      <c r="C45" s="20" t="s">
        <v>51</v>
      </c>
      <c r="D45" s="46">
        <v>93085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93085</v>
      </c>
      <c r="O45" s="47">
        <f t="shared" si="1"/>
        <v>4.9342698118208324</v>
      </c>
      <c r="P45" s="9"/>
    </row>
    <row r="46" spans="1:16">
      <c r="A46" s="12"/>
      <c r="B46" s="25">
        <v>364</v>
      </c>
      <c r="C46" s="20" t="s">
        <v>91</v>
      </c>
      <c r="D46" s="46">
        <v>1804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1804</v>
      </c>
      <c r="O46" s="47">
        <f t="shared" si="1"/>
        <v>9.5626822157434399E-2</v>
      </c>
      <c r="P46" s="9"/>
    </row>
    <row r="47" spans="1:16">
      <c r="A47" s="12"/>
      <c r="B47" s="25">
        <v>366</v>
      </c>
      <c r="C47" s="20" t="s">
        <v>53</v>
      </c>
      <c r="D47" s="46">
        <v>7924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7924</v>
      </c>
      <c r="O47" s="47">
        <f t="shared" si="1"/>
        <v>0.42003710575139147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1238172</v>
      </c>
      <c r="L48" s="46">
        <v>0</v>
      </c>
      <c r="M48" s="46">
        <v>0</v>
      </c>
      <c r="N48" s="46">
        <f t="shared" si="11"/>
        <v>1238172</v>
      </c>
      <c r="O48" s="47">
        <f t="shared" si="1"/>
        <v>65.633289159819768</v>
      </c>
      <c r="P48" s="9"/>
    </row>
    <row r="49" spans="1:119">
      <c r="A49" s="12"/>
      <c r="B49" s="25">
        <v>369.9</v>
      </c>
      <c r="C49" s="20" t="s">
        <v>56</v>
      </c>
      <c r="D49" s="46">
        <v>168880</v>
      </c>
      <c r="E49" s="46">
        <v>27500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879</v>
      </c>
      <c r="L49" s="46">
        <v>0</v>
      </c>
      <c r="M49" s="46">
        <v>0</v>
      </c>
      <c r="N49" s="46">
        <f t="shared" si="11"/>
        <v>197259</v>
      </c>
      <c r="O49" s="47">
        <f t="shared" si="1"/>
        <v>10.456347733898754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0</v>
      </c>
      <c r="E50" s="32">
        <f t="shared" si="12"/>
        <v>0</v>
      </c>
      <c r="F50" s="32">
        <f t="shared" si="12"/>
        <v>0</v>
      </c>
      <c r="G50" s="32">
        <f t="shared" si="12"/>
        <v>1740758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1740758</v>
      </c>
      <c r="O50" s="45">
        <f t="shared" si="1"/>
        <v>92.274476543864296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0</v>
      </c>
      <c r="G51" s="46">
        <v>1740758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1740758</v>
      </c>
      <c r="O51" s="47">
        <f t="shared" si="1"/>
        <v>92.274476543864296</v>
      </c>
      <c r="P51" s="9"/>
    </row>
    <row r="52" spans="1:119" ht="16.5" thickBot="1">
      <c r="A52" s="14" t="s">
        <v>43</v>
      </c>
      <c r="B52" s="23"/>
      <c r="C52" s="22"/>
      <c r="D52" s="15">
        <f t="shared" ref="D52:M52" si="13">SUM(D5,D13,D21,D32,D38,D41,D50)</f>
        <v>18123542</v>
      </c>
      <c r="E52" s="15">
        <f t="shared" si="13"/>
        <v>2298537</v>
      </c>
      <c r="F52" s="15">
        <f t="shared" si="13"/>
        <v>0</v>
      </c>
      <c r="G52" s="15">
        <f t="shared" si="13"/>
        <v>1740758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4912927</v>
      </c>
      <c r="L52" s="15">
        <f t="shared" si="13"/>
        <v>0</v>
      </c>
      <c r="M52" s="15">
        <f t="shared" si="13"/>
        <v>0</v>
      </c>
      <c r="N52" s="15">
        <f>SUM(D52:M52)</f>
        <v>27075764</v>
      </c>
      <c r="O52" s="38">
        <f t="shared" si="1"/>
        <v>1435.2379538828518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114</v>
      </c>
      <c r="M54" s="118"/>
      <c r="N54" s="118"/>
      <c r="O54" s="43">
        <v>18865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4459908</v>
      </c>
      <c r="E5" s="27">
        <f t="shared" si="0"/>
        <v>1775456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246275</v>
      </c>
      <c r="L5" s="27">
        <f t="shared" si="0"/>
        <v>0</v>
      </c>
      <c r="M5" s="27">
        <f t="shared" si="0"/>
        <v>0</v>
      </c>
      <c r="N5" s="28">
        <f>SUM(D5:M5)</f>
        <v>6481639</v>
      </c>
      <c r="O5" s="33">
        <f t="shared" ref="O5:O52" si="1">(N5/O$54)</f>
        <v>351.30834688346886</v>
      </c>
      <c r="P5" s="6"/>
    </row>
    <row r="6" spans="1:133">
      <c r="A6" s="12"/>
      <c r="B6" s="25">
        <v>311</v>
      </c>
      <c r="C6" s="20" t="s">
        <v>2</v>
      </c>
      <c r="D6" s="46">
        <v>2867920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2867920</v>
      </c>
      <c r="O6" s="47">
        <f t="shared" si="1"/>
        <v>155.4428184281843</v>
      </c>
      <c r="P6" s="9"/>
    </row>
    <row r="7" spans="1:133">
      <c r="A7" s="12"/>
      <c r="B7" s="25">
        <v>312.10000000000002</v>
      </c>
      <c r="C7" s="20" t="s">
        <v>10</v>
      </c>
      <c r="D7" s="46">
        <v>249397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249397</v>
      </c>
      <c r="O7" s="47">
        <f t="shared" si="1"/>
        <v>13.517452574525745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246275</v>
      </c>
      <c r="L8" s="46">
        <v>0</v>
      </c>
      <c r="M8" s="46">
        <v>0</v>
      </c>
      <c r="N8" s="46">
        <f>SUM(D8:M8)</f>
        <v>246275</v>
      </c>
      <c r="O8" s="47">
        <f t="shared" si="1"/>
        <v>13.348238482384824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1775456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1775456</v>
      </c>
      <c r="O9" s="47">
        <f t="shared" si="1"/>
        <v>96.230677506775066</v>
      </c>
      <c r="P9" s="9"/>
    </row>
    <row r="10" spans="1:133">
      <c r="A10" s="12"/>
      <c r="B10" s="25">
        <v>314.10000000000002</v>
      </c>
      <c r="C10" s="20" t="s">
        <v>12</v>
      </c>
      <c r="D10" s="46">
        <v>1165917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1165917</v>
      </c>
      <c r="O10" s="47">
        <f t="shared" si="1"/>
        <v>63.193333333333335</v>
      </c>
      <c r="P10" s="9"/>
    </row>
    <row r="11" spans="1:133">
      <c r="A11" s="12"/>
      <c r="B11" s="25">
        <v>314.39999999999998</v>
      </c>
      <c r="C11" s="20" t="s">
        <v>13</v>
      </c>
      <c r="D11" s="46">
        <v>21910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21910</v>
      </c>
      <c r="O11" s="47">
        <f t="shared" si="1"/>
        <v>1.1875338753387534</v>
      </c>
      <c r="P11" s="9"/>
    </row>
    <row r="12" spans="1:133">
      <c r="A12" s="12"/>
      <c r="B12" s="25">
        <v>316</v>
      </c>
      <c r="C12" s="20" t="s">
        <v>83</v>
      </c>
      <c r="D12" s="46">
        <v>154764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154764</v>
      </c>
      <c r="O12" s="47">
        <f t="shared" si="1"/>
        <v>8.3882926829268296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2755407</v>
      </c>
      <c r="E13" s="32">
        <f t="shared" si="3"/>
        <v>30884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2786291</v>
      </c>
      <c r="O13" s="45">
        <f t="shared" si="1"/>
        <v>151.01848238482384</v>
      </c>
      <c r="P13" s="10"/>
    </row>
    <row r="14" spans="1:133">
      <c r="A14" s="12"/>
      <c r="B14" s="25">
        <v>322</v>
      </c>
      <c r="C14" s="20" t="s">
        <v>0</v>
      </c>
      <c r="D14" s="46">
        <v>667849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667849</v>
      </c>
      <c r="O14" s="47">
        <f t="shared" si="1"/>
        <v>36.19777777777778</v>
      </c>
      <c r="P14" s="9"/>
    </row>
    <row r="15" spans="1:133">
      <c r="A15" s="12"/>
      <c r="B15" s="25">
        <v>323.10000000000002</v>
      </c>
      <c r="C15" s="20" t="s">
        <v>17</v>
      </c>
      <c r="D15" s="46">
        <v>1330428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1330428</v>
      </c>
      <c r="O15" s="47">
        <f t="shared" si="1"/>
        <v>72.109918699186991</v>
      </c>
      <c r="P15" s="9"/>
    </row>
    <row r="16" spans="1:133">
      <c r="A16" s="12"/>
      <c r="B16" s="25">
        <v>323.2</v>
      </c>
      <c r="C16" s="20" t="s">
        <v>70</v>
      </c>
      <c r="D16" s="46">
        <v>688875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688875</v>
      </c>
      <c r="O16" s="47">
        <f t="shared" si="1"/>
        <v>37.337398373983739</v>
      </c>
      <c r="P16" s="9"/>
    </row>
    <row r="17" spans="1:16">
      <c r="A17" s="12"/>
      <c r="B17" s="25">
        <v>323.39999999999998</v>
      </c>
      <c r="C17" s="20" t="s">
        <v>18</v>
      </c>
      <c r="D17" s="46">
        <v>19735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19735</v>
      </c>
      <c r="O17" s="47">
        <f t="shared" si="1"/>
        <v>1.0696476964769648</v>
      </c>
      <c r="P17" s="9"/>
    </row>
    <row r="18" spans="1:16">
      <c r="A18" s="12"/>
      <c r="B18" s="25">
        <v>324.12</v>
      </c>
      <c r="C18" s="20" t="s">
        <v>102</v>
      </c>
      <c r="D18" s="46">
        <v>0</v>
      </c>
      <c r="E18" s="46">
        <v>24707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24707</v>
      </c>
      <c r="O18" s="47">
        <f t="shared" si="1"/>
        <v>1.3391327913279132</v>
      </c>
      <c r="P18" s="9"/>
    </row>
    <row r="19" spans="1:16">
      <c r="A19" s="12"/>
      <c r="B19" s="25">
        <v>324.20999999999998</v>
      </c>
      <c r="C19" s="20" t="s">
        <v>103</v>
      </c>
      <c r="D19" s="46">
        <v>0</v>
      </c>
      <c r="E19" s="46">
        <v>6177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6177</v>
      </c>
      <c r="O19" s="47">
        <f t="shared" si="1"/>
        <v>0.33479674796747966</v>
      </c>
      <c r="P19" s="9"/>
    </row>
    <row r="20" spans="1:16">
      <c r="A20" s="12"/>
      <c r="B20" s="25">
        <v>329</v>
      </c>
      <c r="C20" s="20" t="s">
        <v>20</v>
      </c>
      <c r="D20" s="46">
        <v>48520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48520</v>
      </c>
      <c r="O20" s="47">
        <f t="shared" si="1"/>
        <v>2.6298102981029809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2966461</v>
      </c>
      <c r="E21" s="32">
        <f t="shared" si="5"/>
        <v>10221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2976682</v>
      </c>
      <c r="O21" s="45">
        <f t="shared" si="1"/>
        <v>161.33777777777777</v>
      </c>
      <c r="P21" s="10"/>
    </row>
    <row r="22" spans="1:16">
      <c r="A22" s="12"/>
      <c r="B22" s="25">
        <v>334.2</v>
      </c>
      <c r="C22" s="20" t="s">
        <v>96</v>
      </c>
      <c r="D22" s="46">
        <v>0</v>
      </c>
      <c r="E22" s="46">
        <v>10221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10221</v>
      </c>
      <c r="O22" s="47">
        <f t="shared" si="1"/>
        <v>0.55398373983739835</v>
      </c>
      <c r="P22" s="9"/>
    </row>
    <row r="23" spans="1:16">
      <c r="A23" s="12"/>
      <c r="B23" s="25">
        <v>335.12</v>
      </c>
      <c r="C23" s="20" t="s">
        <v>85</v>
      </c>
      <c r="D23" s="46">
        <v>562279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562279</v>
      </c>
      <c r="O23" s="47">
        <f t="shared" si="1"/>
        <v>30.475826558265581</v>
      </c>
      <c r="P23" s="9"/>
    </row>
    <row r="24" spans="1:16">
      <c r="A24" s="12"/>
      <c r="B24" s="25">
        <v>335.14</v>
      </c>
      <c r="C24" s="20" t="s">
        <v>86</v>
      </c>
      <c r="D24" s="46">
        <v>6697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6697</v>
      </c>
      <c r="O24" s="47">
        <f t="shared" si="1"/>
        <v>0.36298102981029812</v>
      </c>
      <c r="P24" s="9"/>
    </row>
    <row r="25" spans="1:16">
      <c r="A25" s="12"/>
      <c r="B25" s="25">
        <v>335.15</v>
      </c>
      <c r="C25" s="20" t="s">
        <v>87</v>
      </c>
      <c r="D25" s="46">
        <v>14338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14338</v>
      </c>
      <c r="O25" s="47">
        <f t="shared" si="1"/>
        <v>0.77712737127371279</v>
      </c>
      <c r="P25" s="9"/>
    </row>
    <row r="26" spans="1:16">
      <c r="A26" s="12"/>
      <c r="B26" s="25">
        <v>335.18</v>
      </c>
      <c r="C26" s="20" t="s">
        <v>88</v>
      </c>
      <c r="D26" s="46">
        <v>1152155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1152155</v>
      </c>
      <c r="O26" s="47">
        <f t="shared" si="1"/>
        <v>62.447425474254743</v>
      </c>
      <c r="P26" s="9"/>
    </row>
    <row r="27" spans="1:16">
      <c r="A27" s="12"/>
      <c r="B27" s="25">
        <v>335.21</v>
      </c>
      <c r="C27" s="20" t="s">
        <v>26</v>
      </c>
      <c r="D27" s="46">
        <v>98717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98717</v>
      </c>
      <c r="O27" s="47">
        <f t="shared" si="1"/>
        <v>5.3505149051490513</v>
      </c>
      <c r="P27" s="9"/>
    </row>
    <row r="28" spans="1:16">
      <c r="A28" s="12"/>
      <c r="B28" s="25">
        <v>335.49</v>
      </c>
      <c r="C28" s="20" t="s">
        <v>27</v>
      </c>
      <c r="D28" s="46">
        <v>25888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25888</v>
      </c>
      <c r="O28" s="47">
        <f t="shared" si="1"/>
        <v>1.4031436314363144</v>
      </c>
      <c r="P28" s="9"/>
    </row>
    <row r="29" spans="1:16">
      <c r="A29" s="12"/>
      <c r="B29" s="25">
        <v>337.3</v>
      </c>
      <c r="C29" s="20" t="s">
        <v>29</v>
      </c>
      <c r="D29" s="46">
        <v>13596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2" si="7">SUM(D29:M29)</f>
        <v>13596</v>
      </c>
      <c r="O29" s="47">
        <f t="shared" si="1"/>
        <v>0.73691056910569108</v>
      </c>
      <c r="P29" s="9"/>
    </row>
    <row r="30" spans="1:16">
      <c r="A30" s="12"/>
      <c r="B30" s="25">
        <v>337.4</v>
      </c>
      <c r="C30" s="20" t="s">
        <v>89</v>
      </c>
      <c r="D30" s="46">
        <v>7196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7196</v>
      </c>
      <c r="O30" s="47">
        <f t="shared" si="1"/>
        <v>0.39002710027100274</v>
      </c>
      <c r="P30" s="9"/>
    </row>
    <row r="31" spans="1:16">
      <c r="A31" s="12"/>
      <c r="B31" s="25">
        <v>338</v>
      </c>
      <c r="C31" s="20" t="s">
        <v>30</v>
      </c>
      <c r="D31" s="46">
        <v>1085595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1085595</v>
      </c>
      <c r="O31" s="47">
        <f t="shared" si="1"/>
        <v>58.83983739837398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7905874</v>
      </c>
      <c r="E32" s="32">
        <f t="shared" si="8"/>
        <v>89916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7995790</v>
      </c>
      <c r="O32" s="45">
        <f t="shared" si="1"/>
        <v>433.37615176151763</v>
      </c>
      <c r="P32" s="10"/>
    </row>
    <row r="33" spans="1:16">
      <c r="A33" s="12"/>
      <c r="B33" s="25">
        <v>341.9</v>
      </c>
      <c r="C33" s="20" t="s">
        <v>90</v>
      </c>
      <c r="D33" s="46">
        <v>460190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460190</v>
      </c>
      <c r="O33" s="47">
        <f t="shared" si="1"/>
        <v>24.942547425474256</v>
      </c>
      <c r="P33" s="9"/>
    </row>
    <row r="34" spans="1:16">
      <c r="A34" s="12"/>
      <c r="B34" s="25">
        <v>342.2</v>
      </c>
      <c r="C34" s="20" t="s">
        <v>39</v>
      </c>
      <c r="D34" s="46">
        <v>4702212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4702212</v>
      </c>
      <c r="O34" s="47">
        <f t="shared" si="1"/>
        <v>254.86243902439026</v>
      </c>
      <c r="P34" s="9"/>
    </row>
    <row r="35" spans="1:16">
      <c r="A35" s="12"/>
      <c r="B35" s="25">
        <v>342.4</v>
      </c>
      <c r="C35" s="20" t="s">
        <v>40</v>
      </c>
      <c r="D35" s="46">
        <v>2181194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2181194</v>
      </c>
      <c r="O35" s="47">
        <f t="shared" si="1"/>
        <v>118.2218970189702</v>
      </c>
      <c r="P35" s="9"/>
    </row>
    <row r="36" spans="1:16">
      <c r="A36" s="12"/>
      <c r="B36" s="25">
        <v>347.2</v>
      </c>
      <c r="C36" s="20" t="s">
        <v>41</v>
      </c>
      <c r="D36" s="46">
        <v>523244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523244</v>
      </c>
      <c r="O36" s="47">
        <f t="shared" si="1"/>
        <v>28.360108401084013</v>
      </c>
      <c r="P36" s="9"/>
    </row>
    <row r="37" spans="1:16">
      <c r="A37" s="12"/>
      <c r="B37" s="25">
        <v>347.4</v>
      </c>
      <c r="C37" s="20" t="s">
        <v>42</v>
      </c>
      <c r="D37" s="46">
        <v>39034</v>
      </c>
      <c r="E37" s="46">
        <v>89916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128950</v>
      </c>
      <c r="O37" s="47">
        <f t="shared" si="1"/>
        <v>6.9891598915989164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83499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83499</v>
      </c>
      <c r="O38" s="45">
        <f t="shared" si="1"/>
        <v>4.5256910569105688</v>
      </c>
      <c r="P38" s="10"/>
    </row>
    <row r="39" spans="1:16">
      <c r="A39" s="13"/>
      <c r="B39" s="39">
        <v>351.1</v>
      </c>
      <c r="C39" s="21" t="s">
        <v>78</v>
      </c>
      <c r="D39" s="46">
        <v>52168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52168</v>
      </c>
      <c r="O39" s="47">
        <f t="shared" si="1"/>
        <v>2.8275338753387533</v>
      </c>
      <c r="P39" s="9"/>
    </row>
    <row r="40" spans="1:16">
      <c r="A40" s="13"/>
      <c r="B40" s="39">
        <v>352</v>
      </c>
      <c r="C40" s="21" t="s">
        <v>46</v>
      </c>
      <c r="D40" s="46">
        <v>31331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31331</v>
      </c>
      <c r="O40" s="47">
        <f t="shared" si="1"/>
        <v>1.6981571815718157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470577</v>
      </c>
      <c r="E41" s="32">
        <f t="shared" si="10"/>
        <v>34200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5009994</v>
      </c>
      <c r="L41" s="32">
        <f t="shared" si="10"/>
        <v>0</v>
      </c>
      <c r="M41" s="32">
        <f t="shared" si="10"/>
        <v>0</v>
      </c>
      <c r="N41" s="32">
        <f t="shared" si="7"/>
        <v>5514771</v>
      </c>
      <c r="O41" s="45">
        <f t="shared" si="1"/>
        <v>298.90357723577233</v>
      </c>
      <c r="P41" s="10"/>
    </row>
    <row r="42" spans="1:16">
      <c r="A42" s="12"/>
      <c r="B42" s="25">
        <v>361.1</v>
      </c>
      <c r="C42" s="20" t="s">
        <v>48</v>
      </c>
      <c r="D42" s="46">
        <v>65840</v>
      </c>
      <c r="E42" s="46">
        <v>1949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67789</v>
      </c>
      <c r="O42" s="47">
        <f t="shared" si="1"/>
        <v>3.67420054200542</v>
      </c>
      <c r="P42" s="9"/>
    </row>
    <row r="43" spans="1:16">
      <c r="A43" s="12"/>
      <c r="B43" s="25">
        <v>361.2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878989</v>
      </c>
      <c r="L43" s="46">
        <v>0</v>
      </c>
      <c r="M43" s="46">
        <v>0</v>
      </c>
      <c r="N43" s="46">
        <f t="shared" ref="N43:N49" si="11">SUM(D43:M43)</f>
        <v>878989</v>
      </c>
      <c r="O43" s="47">
        <f t="shared" si="1"/>
        <v>47.641680216802165</v>
      </c>
      <c r="P43" s="9"/>
    </row>
    <row r="44" spans="1:16">
      <c r="A44" s="12"/>
      <c r="B44" s="25">
        <v>361.3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3367276</v>
      </c>
      <c r="L44" s="46">
        <v>0</v>
      </c>
      <c r="M44" s="46">
        <v>0</v>
      </c>
      <c r="N44" s="46">
        <f t="shared" si="11"/>
        <v>3367276</v>
      </c>
      <c r="O44" s="47">
        <f t="shared" si="1"/>
        <v>182.50818428184283</v>
      </c>
      <c r="P44" s="9"/>
    </row>
    <row r="45" spans="1:16">
      <c r="A45" s="12"/>
      <c r="B45" s="25">
        <v>362</v>
      </c>
      <c r="C45" s="20" t="s">
        <v>51</v>
      </c>
      <c r="D45" s="46">
        <v>84755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84755</v>
      </c>
      <c r="O45" s="47">
        <f t="shared" si="1"/>
        <v>4.5937669376693764</v>
      </c>
      <c r="P45" s="9"/>
    </row>
    <row r="46" spans="1:16">
      <c r="A46" s="12"/>
      <c r="B46" s="25">
        <v>364</v>
      </c>
      <c r="C46" s="20" t="s">
        <v>91</v>
      </c>
      <c r="D46" s="46">
        <v>227125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227125</v>
      </c>
      <c r="O46" s="47">
        <f t="shared" si="1"/>
        <v>12.310298102981029</v>
      </c>
      <c r="P46" s="9"/>
    </row>
    <row r="47" spans="1:16">
      <c r="A47" s="12"/>
      <c r="B47" s="25">
        <v>366</v>
      </c>
      <c r="C47" s="20" t="s">
        <v>53</v>
      </c>
      <c r="D47" s="46">
        <v>1430</v>
      </c>
      <c r="E47" s="46">
        <v>251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1681</v>
      </c>
      <c r="O47" s="47">
        <f t="shared" si="1"/>
        <v>9.1111111111111115E-2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759070</v>
      </c>
      <c r="L48" s="46">
        <v>0</v>
      </c>
      <c r="M48" s="46">
        <v>0</v>
      </c>
      <c r="N48" s="46">
        <f t="shared" si="11"/>
        <v>759070</v>
      </c>
      <c r="O48" s="47">
        <f t="shared" si="1"/>
        <v>41.142005420054204</v>
      </c>
      <c r="P48" s="9"/>
    </row>
    <row r="49" spans="1:119">
      <c r="A49" s="12"/>
      <c r="B49" s="25">
        <v>369.9</v>
      </c>
      <c r="C49" s="20" t="s">
        <v>56</v>
      </c>
      <c r="D49" s="46">
        <v>91427</v>
      </c>
      <c r="E49" s="46">
        <v>32000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4659</v>
      </c>
      <c r="L49" s="46">
        <v>0</v>
      </c>
      <c r="M49" s="46">
        <v>0</v>
      </c>
      <c r="N49" s="46">
        <f t="shared" si="11"/>
        <v>128086</v>
      </c>
      <c r="O49" s="47">
        <f t="shared" si="1"/>
        <v>6.9423306233062334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0</v>
      </c>
      <c r="E50" s="32">
        <f t="shared" si="12"/>
        <v>0</v>
      </c>
      <c r="F50" s="32">
        <f t="shared" si="12"/>
        <v>0</v>
      </c>
      <c r="G50" s="32">
        <f t="shared" si="12"/>
        <v>3234981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3234981</v>
      </c>
      <c r="O50" s="45">
        <f t="shared" si="1"/>
        <v>175.33772357723578</v>
      </c>
      <c r="P50" s="9"/>
    </row>
    <row r="51" spans="1:119" ht="15.75" thickBot="1">
      <c r="A51" s="12"/>
      <c r="B51" s="25">
        <v>381</v>
      </c>
      <c r="C51" s="20" t="s">
        <v>57</v>
      </c>
      <c r="D51" s="46">
        <v>0</v>
      </c>
      <c r="E51" s="46">
        <v>0</v>
      </c>
      <c r="F51" s="46">
        <v>0</v>
      </c>
      <c r="G51" s="46">
        <v>3234981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3234981</v>
      </c>
      <c r="O51" s="47">
        <f t="shared" si="1"/>
        <v>175.33772357723578</v>
      </c>
      <c r="P51" s="9"/>
    </row>
    <row r="52" spans="1:119" ht="16.5" thickBot="1">
      <c r="A52" s="14" t="s">
        <v>43</v>
      </c>
      <c r="B52" s="23"/>
      <c r="C52" s="22"/>
      <c r="D52" s="15">
        <f t="shared" ref="D52:M52" si="13">SUM(D5,D13,D21,D32,D38,D41,D50)</f>
        <v>18641726</v>
      </c>
      <c r="E52" s="15">
        <f t="shared" si="13"/>
        <v>1940677</v>
      </c>
      <c r="F52" s="15">
        <f t="shared" si="13"/>
        <v>0</v>
      </c>
      <c r="G52" s="15">
        <f t="shared" si="13"/>
        <v>3234981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5256269</v>
      </c>
      <c r="L52" s="15">
        <f t="shared" si="13"/>
        <v>0</v>
      </c>
      <c r="M52" s="15">
        <f t="shared" si="13"/>
        <v>0</v>
      </c>
      <c r="N52" s="15">
        <f>SUM(D52:M52)</f>
        <v>29073653</v>
      </c>
      <c r="O52" s="38">
        <f t="shared" si="1"/>
        <v>1575.8077506775069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112</v>
      </c>
      <c r="M54" s="118"/>
      <c r="N54" s="118"/>
      <c r="O54" s="43">
        <v>18450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4251267</v>
      </c>
      <c r="E5" s="27">
        <f t="shared" si="0"/>
        <v>1724478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261278</v>
      </c>
      <c r="L5" s="27">
        <f t="shared" si="0"/>
        <v>0</v>
      </c>
      <c r="M5" s="27">
        <f t="shared" si="0"/>
        <v>0</v>
      </c>
      <c r="N5" s="28">
        <f>SUM(D5:M5)</f>
        <v>6237023</v>
      </c>
      <c r="O5" s="33">
        <f t="shared" ref="O5:O51" si="1">(N5/O$53)</f>
        <v>338.2333514099783</v>
      </c>
      <c r="P5" s="6"/>
    </row>
    <row r="6" spans="1:133">
      <c r="A6" s="12"/>
      <c r="B6" s="25">
        <v>311</v>
      </c>
      <c r="C6" s="20" t="s">
        <v>2</v>
      </c>
      <c r="D6" s="46">
        <v>2703650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2703650</v>
      </c>
      <c r="O6" s="47">
        <f t="shared" si="1"/>
        <v>146.61876355748373</v>
      </c>
      <c r="P6" s="9"/>
    </row>
    <row r="7" spans="1:133">
      <c r="A7" s="12"/>
      <c r="B7" s="25">
        <v>312.10000000000002</v>
      </c>
      <c r="C7" s="20" t="s">
        <v>10</v>
      </c>
      <c r="D7" s="46">
        <v>247261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247261</v>
      </c>
      <c r="O7" s="47">
        <f t="shared" si="1"/>
        <v>13.408947939262474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261278</v>
      </c>
      <c r="L8" s="46">
        <v>0</v>
      </c>
      <c r="M8" s="46">
        <v>0</v>
      </c>
      <c r="N8" s="46">
        <f>SUM(D8:M8)</f>
        <v>261278</v>
      </c>
      <c r="O8" s="47">
        <f t="shared" si="1"/>
        <v>14.169088937093276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1724478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1724478</v>
      </c>
      <c r="O9" s="47">
        <f t="shared" si="1"/>
        <v>93.518329718004338</v>
      </c>
      <c r="P9" s="9"/>
    </row>
    <row r="10" spans="1:133">
      <c r="A10" s="12"/>
      <c r="B10" s="25">
        <v>314.10000000000002</v>
      </c>
      <c r="C10" s="20" t="s">
        <v>12</v>
      </c>
      <c r="D10" s="46">
        <v>1130497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1130497</v>
      </c>
      <c r="O10" s="47">
        <f t="shared" si="1"/>
        <v>61.306778741865507</v>
      </c>
      <c r="P10" s="9"/>
    </row>
    <row r="11" spans="1:133">
      <c r="A11" s="12"/>
      <c r="B11" s="25">
        <v>314.39999999999998</v>
      </c>
      <c r="C11" s="20" t="s">
        <v>13</v>
      </c>
      <c r="D11" s="46">
        <v>25388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25388</v>
      </c>
      <c r="O11" s="47">
        <f t="shared" si="1"/>
        <v>1.3767895878524945</v>
      </c>
      <c r="P11" s="9"/>
    </row>
    <row r="12" spans="1:133">
      <c r="A12" s="12"/>
      <c r="B12" s="25">
        <v>316</v>
      </c>
      <c r="C12" s="20" t="s">
        <v>83</v>
      </c>
      <c r="D12" s="46">
        <v>144471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144471</v>
      </c>
      <c r="O12" s="47">
        <f t="shared" si="1"/>
        <v>7.8346529284164861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2726671</v>
      </c>
      <c r="E13" s="32">
        <f t="shared" si="3"/>
        <v>10063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2736734</v>
      </c>
      <c r="O13" s="45">
        <f t="shared" si="1"/>
        <v>148.41290672451194</v>
      </c>
      <c r="P13" s="10"/>
    </row>
    <row r="14" spans="1:133">
      <c r="A14" s="12"/>
      <c r="B14" s="25">
        <v>322</v>
      </c>
      <c r="C14" s="20" t="s">
        <v>0</v>
      </c>
      <c r="D14" s="46">
        <v>670835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670835</v>
      </c>
      <c r="O14" s="47">
        <f t="shared" si="1"/>
        <v>36.379338394793926</v>
      </c>
      <c r="P14" s="9"/>
    </row>
    <row r="15" spans="1:133">
      <c r="A15" s="12"/>
      <c r="B15" s="25">
        <v>323.10000000000002</v>
      </c>
      <c r="C15" s="20" t="s">
        <v>17</v>
      </c>
      <c r="D15" s="46">
        <v>1307571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1307571</v>
      </c>
      <c r="O15" s="47">
        <f t="shared" si="1"/>
        <v>70.90949023861171</v>
      </c>
      <c r="P15" s="9"/>
    </row>
    <row r="16" spans="1:133">
      <c r="A16" s="12"/>
      <c r="B16" s="25">
        <v>323.2</v>
      </c>
      <c r="C16" s="20" t="s">
        <v>70</v>
      </c>
      <c r="D16" s="46">
        <v>695750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695750</v>
      </c>
      <c r="O16" s="47">
        <f t="shared" si="1"/>
        <v>37.730477223427329</v>
      </c>
      <c r="P16" s="9"/>
    </row>
    <row r="17" spans="1:16">
      <c r="A17" s="12"/>
      <c r="B17" s="25">
        <v>323.39999999999998</v>
      </c>
      <c r="C17" s="20" t="s">
        <v>18</v>
      </c>
      <c r="D17" s="46">
        <v>22509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22509</v>
      </c>
      <c r="O17" s="47">
        <f t="shared" si="1"/>
        <v>1.2206616052060737</v>
      </c>
      <c r="P17" s="9"/>
    </row>
    <row r="18" spans="1:16">
      <c r="A18" s="12"/>
      <c r="B18" s="25">
        <v>324.12</v>
      </c>
      <c r="C18" s="20" t="s">
        <v>102</v>
      </c>
      <c r="D18" s="46">
        <v>0</v>
      </c>
      <c r="E18" s="46">
        <v>8050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8050</v>
      </c>
      <c r="O18" s="47">
        <f t="shared" si="1"/>
        <v>0.43655097613882865</v>
      </c>
      <c r="P18" s="9"/>
    </row>
    <row r="19" spans="1:16">
      <c r="A19" s="12"/>
      <c r="B19" s="25">
        <v>324.20999999999998</v>
      </c>
      <c r="C19" s="20" t="s">
        <v>103</v>
      </c>
      <c r="D19" s="46">
        <v>0</v>
      </c>
      <c r="E19" s="46">
        <v>2013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2013</v>
      </c>
      <c r="O19" s="47">
        <f t="shared" si="1"/>
        <v>0.1091648590021692</v>
      </c>
      <c r="P19" s="9"/>
    </row>
    <row r="20" spans="1:16">
      <c r="A20" s="12"/>
      <c r="B20" s="25">
        <v>329</v>
      </c>
      <c r="C20" s="20" t="s">
        <v>20</v>
      </c>
      <c r="D20" s="46">
        <v>30006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30006</v>
      </c>
      <c r="O20" s="47">
        <f t="shared" si="1"/>
        <v>1.6272234273318873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2398457</v>
      </c>
      <c r="E21" s="32">
        <f t="shared" si="5"/>
        <v>25220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2423677</v>
      </c>
      <c r="O21" s="45">
        <f t="shared" si="1"/>
        <v>131.43584598698482</v>
      </c>
      <c r="P21" s="10"/>
    </row>
    <row r="22" spans="1:16">
      <c r="A22" s="12"/>
      <c r="B22" s="25">
        <v>334.2</v>
      </c>
      <c r="C22" s="20" t="s">
        <v>96</v>
      </c>
      <c r="D22" s="46">
        <v>0</v>
      </c>
      <c r="E22" s="46">
        <v>17666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17666</v>
      </c>
      <c r="O22" s="47">
        <f t="shared" si="1"/>
        <v>0.95802603036876355</v>
      </c>
      <c r="P22" s="9"/>
    </row>
    <row r="23" spans="1:16">
      <c r="A23" s="12"/>
      <c r="B23" s="25">
        <v>334.39</v>
      </c>
      <c r="C23" s="20" t="s">
        <v>77</v>
      </c>
      <c r="D23" s="46">
        <v>0</v>
      </c>
      <c r="E23" s="46">
        <v>7554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7554</v>
      </c>
      <c r="O23" s="47">
        <f t="shared" si="1"/>
        <v>0.40965292841648587</v>
      </c>
      <c r="P23" s="9"/>
    </row>
    <row r="24" spans="1:16">
      <c r="A24" s="12"/>
      <c r="B24" s="25">
        <v>335.12</v>
      </c>
      <c r="C24" s="20" t="s">
        <v>85</v>
      </c>
      <c r="D24" s="46">
        <v>520348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520348</v>
      </c>
      <c r="O24" s="47">
        <f t="shared" si="1"/>
        <v>28.218438177874187</v>
      </c>
      <c r="P24" s="9"/>
    </row>
    <row r="25" spans="1:16">
      <c r="A25" s="12"/>
      <c r="B25" s="25">
        <v>335.14</v>
      </c>
      <c r="C25" s="20" t="s">
        <v>86</v>
      </c>
      <c r="D25" s="46">
        <v>5812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5812</v>
      </c>
      <c r="O25" s="47">
        <f t="shared" si="1"/>
        <v>0.31518438177874186</v>
      </c>
      <c r="P25" s="9"/>
    </row>
    <row r="26" spans="1:16">
      <c r="A26" s="12"/>
      <c r="B26" s="25">
        <v>335.15</v>
      </c>
      <c r="C26" s="20" t="s">
        <v>87</v>
      </c>
      <c r="D26" s="46">
        <v>22276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22276</v>
      </c>
      <c r="O26" s="47">
        <f t="shared" si="1"/>
        <v>1.2080260303687635</v>
      </c>
      <c r="P26" s="9"/>
    </row>
    <row r="27" spans="1:16">
      <c r="A27" s="12"/>
      <c r="B27" s="25">
        <v>335.18</v>
      </c>
      <c r="C27" s="20" t="s">
        <v>88</v>
      </c>
      <c r="D27" s="46">
        <v>1118003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1118003</v>
      </c>
      <c r="O27" s="47">
        <f t="shared" si="1"/>
        <v>60.629229934924076</v>
      </c>
      <c r="P27" s="9"/>
    </row>
    <row r="28" spans="1:16">
      <c r="A28" s="12"/>
      <c r="B28" s="25">
        <v>335.21</v>
      </c>
      <c r="C28" s="20" t="s">
        <v>26</v>
      </c>
      <c r="D28" s="46">
        <v>83134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83134</v>
      </c>
      <c r="O28" s="47">
        <f t="shared" si="1"/>
        <v>4.5083514099783084</v>
      </c>
      <c r="P28" s="9"/>
    </row>
    <row r="29" spans="1:16">
      <c r="A29" s="12"/>
      <c r="B29" s="25">
        <v>335.49</v>
      </c>
      <c r="C29" s="20" t="s">
        <v>27</v>
      </c>
      <c r="D29" s="46">
        <v>25147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25147</v>
      </c>
      <c r="O29" s="47">
        <f t="shared" si="1"/>
        <v>1.3637201735357918</v>
      </c>
      <c r="P29" s="9"/>
    </row>
    <row r="30" spans="1:16">
      <c r="A30" s="12"/>
      <c r="B30" s="25">
        <v>337.3</v>
      </c>
      <c r="C30" s="20" t="s">
        <v>29</v>
      </c>
      <c r="D30" s="46">
        <v>13431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7">SUM(D30:M30)</f>
        <v>13431</v>
      </c>
      <c r="O30" s="47">
        <f t="shared" si="1"/>
        <v>0.7283622559652928</v>
      </c>
      <c r="P30" s="9"/>
    </row>
    <row r="31" spans="1:16">
      <c r="A31" s="12"/>
      <c r="B31" s="25">
        <v>338</v>
      </c>
      <c r="C31" s="20" t="s">
        <v>30</v>
      </c>
      <c r="D31" s="46">
        <v>610306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610306</v>
      </c>
      <c r="O31" s="47">
        <f t="shared" si="1"/>
        <v>33.096854663774401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7617744</v>
      </c>
      <c r="E32" s="32">
        <f t="shared" si="8"/>
        <v>110168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7727912</v>
      </c>
      <c r="O32" s="45">
        <f t="shared" si="1"/>
        <v>419.08416485900216</v>
      </c>
      <c r="P32" s="10"/>
    </row>
    <row r="33" spans="1:16">
      <c r="A33" s="12"/>
      <c r="B33" s="25">
        <v>341.9</v>
      </c>
      <c r="C33" s="20" t="s">
        <v>90</v>
      </c>
      <c r="D33" s="46">
        <v>441213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441213</v>
      </c>
      <c r="O33" s="47">
        <f t="shared" si="1"/>
        <v>23.926952277657268</v>
      </c>
      <c r="P33" s="9"/>
    </row>
    <row r="34" spans="1:16">
      <c r="A34" s="12"/>
      <c r="B34" s="25">
        <v>342.2</v>
      </c>
      <c r="C34" s="20" t="s">
        <v>39</v>
      </c>
      <c r="D34" s="46">
        <v>4497596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4497596</v>
      </c>
      <c r="O34" s="47">
        <f t="shared" si="1"/>
        <v>243.90433839479394</v>
      </c>
      <c r="P34" s="9"/>
    </row>
    <row r="35" spans="1:16">
      <c r="A35" s="12"/>
      <c r="B35" s="25">
        <v>342.4</v>
      </c>
      <c r="C35" s="20" t="s">
        <v>40</v>
      </c>
      <c r="D35" s="46">
        <v>2060960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2060960</v>
      </c>
      <c r="O35" s="47">
        <f t="shared" si="1"/>
        <v>111.76572668112799</v>
      </c>
      <c r="P35" s="9"/>
    </row>
    <row r="36" spans="1:16">
      <c r="A36" s="12"/>
      <c r="B36" s="25">
        <v>347.2</v>
      </c>
      <c r="C36" s="20" t="s">
        <v>41</v>
      </c>
      <c r="D36" s="46">
        <v>581721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581721</v>
      </c>
      <c r="O36" s="47">
        <f t="shared" si="1"/>
        <v>31.546691973969633</v>
      </c>
      <c r="P36" s="9"/>
    </row>
    <row r="37" spans="1:16">
      <c r="A37" s="12"/>
      <c r="B37" s="25">
        <v>347.4</v>
      </c>
      <c r="C37" s="20" t="s">
        <v>42</v>
      </c>
      <c r="D37" s="46">
        <v>36254</v>
      </c>
      <c r="E37" s="46">
        <v>110168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146422</v>
      </c>
      <c r="O37" s="47">
        <f t="shared" si="1"/>
        <v>7.9404555314533622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62102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62102</v>
      </c>
      <c r="O38" s="45">
        <f t="shared" si="1"/>
        <v>3.3677874186550976</v>
      </c>
      <c r="P38" s="10"/>
    </row>
    <row r="39" spans="1:16">
      <c r="A39" s="13"/>
      <c r="B39" s="39">
        <v>351.1</v>
      </c>
      <c r="C39" s="21" t="s">
        <v>78</v>
      </c>
      <c r="D39" s="46">
        <v>26492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26492</v>
      </c>
      <c r="O39" s="47">
        <f t="shared" si="1"/>
        <v>1.4366594360086768</v>
      </c>
      <c r="P39" s="9"/>
    </row>
    <row r="40" spans="1:16">
      <c r="A40" s="13"/>
      <c r="B40" s="39">
        <v>352</v>
      </c>
      <c r="C40" s="21" t="s">
        <v>46</v>
      </c>
      <c r="D40" s="46">
        <v>35610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35610</v>
      </c>
      <c r="O40" s="47">
        <f t="shared" si="1"/>
        <v>1.9311279826464207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SUM(D42:D48)</f>
        <v>134122</v>
      </c>
      <c r="E41" s="32">
        <f t="shared" si="10"/>
        <v>23645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3515345</v>
      </c>
      <c r="L41" s="32">
        <f t="shared" si="10"/>
        <v>0</v>
      </c>
      <c r="M41" s="32">
        <f t="shared" si="10"/>
        <v>0</v>
      </c>
      <c r="N41" s="32">
        <f t="shared" si="7"/>
        <v>3673112</v>
      </c>
      <c r="O41" s="45">
        <f t="shared" si="1"/>
        <v>199.19262472885032</v>
      </c>
      <c r="P41" s="10"/>
    </row>
    <row r="42" spans="1:16">
      <c r="A42" s="12"/>
      <c r="B42" s="25">
        <v>361.1</v>
      </c>
      <c r="C42" s="20" t="s">
        <v>48</v>
      </c>
      <c r="D42" s="46">
        <v>29381</v>
      </c>
      <c r="E42" s="46">
        <v>2001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880876</v>
      </c>
      <c r="L42" s="46">
        <v>0</v>
      </c>
      <c r="M42" s="46">
        <v>0</v>
      </c>
      <c r="N42" s="46">
        <f t="shared" si="7"/>
        <v>912258</v>
      </c>
      <c r="O42" s="47">
        <f t="shared" si="1"/>
        <v>49.471691973969634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1908871</v>
      </c>
      <c r="L43" s="46">
        <v>0</v>
      </c>
      <c r="M43" s="46">
        <v>0</v>
      </c>
      <c r="N43" s="46">
        <f t="shared" ref="N43:N48" si="11">SUM(D43:M43)</f>
        <v>1908871</v>
      </c>
      <c r="O43" s="47">
        <f t="shared" si="1"/>
        <v>103.51795010845987</v>
      </c>
      <c r="P43" s="9"/>
    </row>
    <row r="44" spans="1:16">
      <c r="A44" s="12"/>
      <c r="B44" s="25">
        <v>362</v>
      </c>
      <c r="C44" s="20" t="s">
        <v>51</v>
      </c>
      <c r="D44" s="46">
        <v>53534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53534</v>
      </c>
      <c r="O44" s="47">
        <f t="shared" si="1"/>
        <v>2.9031453362255966</v>
      </c>
      <c r="P44" s="9"/>
    </row>
    <row r="45" spans="1:16">
      <c r="A45" s="12"/>
      <c r="B45" s="25">
        <v>364</v>
      </c>
      <c r="C45" s="20" t="s">
        <v>91</v>
      </c>
      <c r="D45" s="46">
        <v>5254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5254</v>
      </c>
      <c r="O45" s="47">
        <f t="shared" si="1"/>
        <v>0.28492407809110631</v>
      </c>
      <c r="P45" s="9"/>
    </row>
    <row r="46" spans="1:16">
      <c r="A46" s="12"/>
      <c r="B46" s="25">
        <v>366</v>
      </c>
      <c r="C46" s="20" t="s">
        <v>53</v>
      </c>
      <c r="D46" s="46">
        <v>879</v>
      </c>
      <c r="E46" s="46">
        <v>12269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13148</v>
      </c>
      <c r="O46" s="47">
        <f t="shared" si="1"/>
        <v>0.71301518438177869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725044</v>
      </c>
      <c r="L47" s="46">
        <v>0</v>
      </c>
      <c r="M47" s="46">
        <v>0</v>
      </c>
      <c r="N47" s="46">
        <f t="shared" si="11"/>
        <v>725044</v>
      </c>
      <c r="O47" s="47">
        <f t="shared" si="1"/>
        <v>39.319088937093277</v>
      </c>
      <c r="P47" s="9"/>
    </row>
    <row r="48" spans="1:16">
      <c r="A48" s="12"/>
      <c r="B48" s="25">
        <v>369.9</v>
      </c>
      <c r="C48" s="20" t="s">
        <v>56</v>
      </c>
      <c r="D48" s="46">
        <v>45074</v>
      </c>
      <c r="E48" s="46">
        <v>9375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554</v>
      </c>
      <c r="L48" s="46">
        <v>0</v>
      </c>
      <c r="M48" s="46">
        <v>0</v>
      </c>
      <c r="N48" s="46">
        <f t="shared" si="11"/>
        <v>55003</v>
      </c>
      <c r="O48" s="47">
        <f t="shared" si="1"/>
        <v>2.9828091106290673</v>
      </c>
      <c r="P48" s="9"/>
    </row>
    <row r="49" spans="1:119" ht="15.75">
      <c r="A49" s="29" t="s">
        <v>37</v>
      </c>
      <c r="B49" s="30"/>
      <c r="C49" s="31"/>
      <c r="D49" s="32">
        <f t="shared" ref="D49:M49" si="12">SUM(D50:D50)</f>
        <v>0</v>
      </c>
      <c r="E49" s="32">
        <f t="shared" si="12"/>
        <v>0</v>
      </c>
      <c r="F49" s="32">
        <f t="shared" si="12"/>
        <v>0</v>
      </c>
      <c r="G49" s="32">
        <f t="shared" si="12"/>
        <v>1267321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1267321</v>
      </c>
      <c r="O49" s="45">
        <f t="shared" si="1"/>
        <v>68.726735357917576</v>
      </c>
      <c r="P49" s="9"/>
    </row>
    <row r="50" spans="1:119" ht="15.75" thickBot="1">
      <c r="A50" s="12"/>
      <c r="B50" s="25">
        <v>381</v>
      </c>
      <c r="C50" s="20" t="s">
        <v>57</v>
      </c>
      <c r="D50" s="46">
        <v>0</v>
      </c>
      <c r="E50" s="46">
        <v>0</v>
      </c>
      <c r="F50" s="46">
        <v>0</v>
      </c>
      <c r="G50" s="46">
        <v>1267321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1267321</v>
      </c>
      <c r="O50" s="47">
        <f t="shared" si="1"/>
        <v>68.726735357917576</v>
      </c>
      <c r="P50" s="9"/>
    </row>
    <row r="51" spans="1:119" ht="16.5" thickBot="1">
      <c r="A51" s="14" t="s">
        <v>43</v>
      </c>
      <c r="B51" s="23"/>
      <c r="C51" s="22"/>
      <c r="D51" s="15">
        <f t="shared" ref="D51:M51" si="13">SUM(D5,D13,D21,D32,D38,D41,D49)</f>
        <v>17190363</v>
      </c>
      <c r="E51" s="15">
        <f t="shared" si="13"/>
        <v>1893574</v>
      </c>
      <c r="F51" s="15">
        <f t="shared" si="13"/>
        <v>0</v>
      </c>
      <c r="G51" s="15">
        <f t="shared" si="13"/>
        <v>1267321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3776623</v>
      </c>
      <c r="L51" s="15">
        <f t="shared" si="13"/>
        <v>0</v>
      </c>
      <c r="M51" s="15">
        <f t="shared" si="13"/>
        <v>0</v>
      </c>
      <c r="N51" s="15">
        <f>SUM(D51:M51)</f>
        <v>24127881</v>
      </c>
      <c r="O51" s="38">
        <f t="shared" si="1"/>
        <v>1308.4534164859001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110</v>
      </c>
      <c r="M53" s="118"/>
      <c r="N53" s="118"/>
      <c r="O53" s="43">
        <v>18440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59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64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3960464</v>
      </c>
      <c r="E5" s="27">
        <f t="shared" si="0"/>
        <v>1632208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265801</v>
      </c>
      <c r="L5" s="27">
        <f t="shared" si="0"/>
        <v>0</v>
      </c>
      <c r="M5" s="27">
        <f t="shared" si="0"/>
        <v>0</v>
      </c>
      <c r="N5" s="28">
        <f>SUM(D5:M5)</f>
        <v>5858473</v>
      </c>
      <c r="O5" s="33">
        <f t="shared" ref="O5:O50" si="1">(N5/O$52)</f>
        <v>321.34677198178929</v>
      </c>
      <c r="P5" s="6"/>
    </row>
    <row r="6" spans="1:133">
      <c r="A6" s="12"/>
      <c r="B6" s="25">
        <v>311</v>
      </c>
      <c r="C6" s="20" t="s">
        <v>2</v>
      </c>
      <c r="D6" s="46">
        <v>2462476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2462476</v>
      </c>
      <c r="O6" s="47">
        <f t="shared" si="1"/>
        <v>135.07081344961878</v>
      </c>
      <c r="P6" s="9"/>
    </row>
    <row r="7" spans="1:133">
      <c r="A7" s="12"/>
      <c r="B7" s="25">
        <v>312.10000000000002</v>
      </c>
      <c r="C7" s="20" t="s">
        <v>10</v>
      </c>
      <c r="D7" s="46">
        <v>240313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240313</v>
      </c>
      <c r="O7" s="47">
        <f t="shared" si="1"/>
        <v>13.181558883220887</v>
      </c>
      <c r="P7" s="9"/>
    </row>
    <row r="8" spans="1:133">
      <c r="A8" s="12"/>
      <c r="B8" s="25">
        <v>312.51</v>
      </c>
      <c r="C8" s="20" t="s">
        <v>66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265801</v>
      </c>
      <c r="L8" s="46">
        <v>0</v>
      </c>
      <c r="M8" s="46">
        <v>0</v>
      </c>
      <c r="N8" s="46">
        <f>SUM(D8:M8)</f>
        <v>265801</v>
      </c>
      <c r="O8" s="47">
        <f t="shared" si="1"/>
        <v>14.579617135648071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1632208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1632208</v>
      </c>
      <c r="O9" s="47">
        <f t="shared" si="1"/>
        <v>89.529263342658112</v>
      </c>
      <c r="P9" s="9"/>
    </row>
    <row r="10" spans="1:133">
      <c r="A10" s="12"/>
      <c r="B10" s="25">
        <v>314.10000000000002</v>
      </c>
      <c r="C10" s="20" t="s">
        <v>12</v>
      </c>
      <c r="D10" s="46">
        <v>1095389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1095389</v>
      </c>
      <c r="O10" s="47">
        <f t="shared" si="1"/>
        <v>60.083868136690256</v>
      </c>
      <c r="P10" s="9"/>
    </row>
    <row r="11" spans="1:133">
      <c r="A11" s="12"/>
      <c r="B11" s="25">
        <v>314.39999999999998</v>
      </c>
      <c r="C11" s="20" t="s">
        <v>13</v>
      </c>
      <c r="D11" s="46">
        <v>29001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29001</v>
      </c>
      <c r="O11" s="47">
        <f t="shared" si="1"/>
        <v>1.5907520157972683</v>
      </c>
      <c r="P11" s="9"/>
    </row>
    <row r="12" spans="1:133">
      <c r="A12" s="12"/>
      <c r="B12" s="25">
        <v>316</v>
      </c>
      <c r="C12" s="20" t="s">
        <v>83</v>
      </c>
      <c r="D12" s="46">
        <v>133285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133285</v>
      </c>
      <c r="O12" s="47">
        <f t="shared" si="1"/>
        <v>7.3108990181558884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2558989</v>
      </c>
      <c r="E13" s="32">
        <f t="shared" si="3"/>
        <v>47135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2606124</v>
      </c>
      <c r="O13" s="45">
        <f t="shared" si="1"/>
        <v>142.9501398716472</v>
      </c>
      <c r="P13" s="10"/>
    </row>
    <row r="14" spans="1:133">
      <c r="A14" s="12"/>
      <c r="B14" s="25">
        <v>322</v>
      </c>
      <c r="C14" s="20" t="s">
        <v>0</v>
      </c>
      <c r="D14" s="46">
        <v>408628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408628</v>
      </c>
      <c r="O14" s="47">
        <f t="shared" si="1"/>
        <v>22.413910372442544</v>
      </c>
      <c r="P14" s="9"/>
    </row>
    <row r="15" spans="1:133">
      <c r="A15" s="12"/>
      <c r="B15" s="25">
        <v>323.10000000000002</v>
      </c>
      <c r="C15" s="20" t="s">
        <v>17</v>
      </c>
      <c r="D15" s="46">
        <v>1385276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1385276</v>
      </c>
      <c r="O15" s="47">
        <f t="shared" si="1"/>
        <v>75.984641544621795</v>
      </c>
      <c r="P15" s="9"/>
    </row>
    <row r="16" spans="1:133">
      <c r="A16" s="12"/>
      <c r="B16" s="25">
        <v>323.2</v>
      </c>
      <c r="C16" s="20" t="s">
        <v>70</v>
      </c>
      <c r="D16" s="46">
        <v>711714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711714</v>
      </c>
      <c r="O16" s="47">
        <f t="shared" si="1"/>
        <v>39.03867039657726</v>
      </c>
      <c r="P16" s="9"/>
    </row>
    <row r="17" spans="1:16">
      <c r="A17" s="12"/>
      <c r="B17" s="25">
        <v>323.39999999999998</v>
      </c>
      <c r="C17" s="20" t="s">
        <v>18</v>
      </c>
      <c r="D17" s="46">
        <v>26018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26018</v>
      </c>
      <c r="O17" s="47">
        <f t="shared" si="1"/>
        <v>1.4271296143930667</v>
      </c>
      <c r="P17" s="9"/>
    </row>
    <row r="18" spans="1:16">
      <c r="A18" s="12"/>
      <c r="B18" s="25">
        <v>323.89999999999998</v>
      </c>
      <c r="C18" s="20" t="s">
        <v>101</v>
      </c>
      <c r="D18" s="46">
        <v>27353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27353</v>
      </c>
      <c r="O18" s="47">
        <f t="shared" si="1"/>
        <v>1.5003565355712798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37708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37708</v>
      </c>
      <c r="O19" s="47">
        <f t="shared" si="1"/>
        <v>2.0683451264329986</v>
      </c>
      <c r="P19" s="9"/>
    </row>
    <row r="20" spans="1:16">
      <c r="A20" s="12"/>
      <c r="B20" s="25">
        <v>324.61</v>
      </c>
      <c r="C20" s="20" t="s">
        <v>107</v>
      </c>
      <c r="D20" s="46">
        <v>0</v>
      </c>
      <c r="E20" s="46">
        <v>9427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9427</v>
      </c>
      <c r="O20" s="47">
        <f t="shared" si="1"/>
        <v>0.51708628160824965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1869278</v>
      </c>
      <c r="E21" s="32">
        <f t="shared" si="5"/>
        <v>58115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1927393</v>
      </c>
      <c r="O21" s="45">
        <f t="shared" si="1"/>
        <v>105.72064066699578</v>
      </c>
      <c r="P21" s="10"/>
    </row>
    <row r="22" spans="1:16">
      <c r="A22" s="12"/>
      <c r="B22" s="25">
        <v>334.2</v>
      </c>
      <c r="C22" s="20" t="s">
        <v>96</v>
      </c>
      <c r="D22" s="46">
        <v>0</v>
      </c>
      <c r="E22" s="46">
        <v>37230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37230</v>
      </c>
      <c r="O22" s="47">
        <f t="shared" si="1"/>
        <v>2.0421260490373538</v>
      </c>
      <c r="P22" s="9"/>
    </row>
    <row r="23" spans="1:16">
      <c r="A23" s="12"/>
      <c r="B23" s="25">
        <v>334.39</v>
      </c>
      <c r="C23" s="20" t="s">
        <v>77</v>
      </c>
      <c r="D23" s="46">
        <v>0</v>
      </c>
      <c r="E23" s="46">
        <v>20885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20885</v>
      </c>
      <c r="O23" s="47">
        <f t="shared" si="1"/>
        <v>1.1455762163348144</v>
      </c>
      <c r="P23" s="9"/>
    </row>
    <row r="24" spans="1:16">
      <c r="A24" s="12"/>
      <c r="B24" s="25">
        <v>335.12</v>
      </c>
      <c r="C24" s="20" t="s">
        <v>85</v>
      </c>
      <c r="D24" s="46">
        <v>493491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493491</v>
      </c>
      <c r="O24" s="47">
        <f t="shared" si="1"/>
        <v>27.068783939443804</v>
      </c>
      <c r="P24" s="9"/>
    </row>
    <row r="25" spans="1:16">
      <c r="A25" s="12"/>
      <c r="B25" s="25">
        <v>335.14</v>
      </c>
      <c r="C25" s="20" t="s">
        <v>86</v>
      </c>
      <c r="D25" s="46">
        <v>7356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7356</v>
      </c>
      <c r="O25" s="47">
        <f t="shared" si="1"/>
        <v>0.40348856343590589</v>
      </c>
      <c r="P25" s="9"/>
    </row>
    <row r="26" spans="1:16">
      <c r="A26" s="12"/>
      <c r="B26" s="25">
        <v>335.15</v>
      </c>
      <c r="C26" s="20" t="s">
        <v>87</v>
      </c>
      <c r="D26" s="46">
        <v>11605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11605</v>
      </c>
      <c r="O26" s="47">
        <f t="shared" si="1"/>
        <v>0.63655312380012063</v>
      </c>
      <c r="P26" s="9"/>
    </row>
    <row r="27" spans="1:16">
      <c r="A27" s="12"/>
      <c r="B27" s="25">
        <v>335.18</v>
      </c>
      <c r="C27" s="20" t="s">
        <v>88</v>
      </c>
      <c r="D27" s="46">
        <v>1049621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1049621</v>
      </c>
      <c r="O27" s="47">
        <f t="shared" si="1"/>
        <v>57.57341890187044</v>
      </c>
      <c r="P27" s="9"/>
    </row>
    <row r="28" spans="1:16">
      <c r="A28" s="12"/>
      <c r="B28" s="25">
        <v>335.21</v>
      </c>
      <c r="C28" s="20" t="s">
        <v>26</v>
      </c>
      <c r="D28" s="46">
        <v>81995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81995</v>
      </c>
      <c r="O28" s="47">
        <f t="shared" si="1"/>
        <v>4.4975591026273927</v>
      </c>
      <c r="P28" s="9"/>
    </row>
    <row r="29" spans="1:16">
      <c r="A29" s="12"/>
      <c r="B29" s="25">
        <v>335.49</v>
      </c>
      <c r="C29" s="20" t="s">
        <v>27</v>
      </c>
      <c r="D29" s="46">
        <v>38491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38491</v>
      </c>
      <c r="O29" s="47">
        <f t="shared" si="1"/>
        <v>2.1112939498656136</v>
      </c>
      <c r="P29" s="9"/>
    </row>
    <row r="30" spans="1:16">
      <c r="A30" s="12"/>
      <c r="B30" s="25">
        <v>337.3</v>
      </c>
      <c r="C30" s="20" t="s">
        <v>29</v>
      </c>
      <c r="D30" s="46">
        <v>13135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50" si="7">SUM(D30:M30)</f>
        <v>13135</v>
      </c>
      <c r="O30" s="47">
        <f t="shared" si="1"/>
        <v>0.72047611211672424</v>
      </c>
      <c r="P30" s="9"/>
    </row>
    <row r="31" spans="1:16">
      <c r="A31" s="12"/>
      <c r="B31" s="25">
        <v>338</v>
      </c>
      <c r="C31" s="20" t="s">
        <v>30</v>
      </c>
      <c r="D31" s="46">
        <v>173584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173584</v>
      </c>
      <c r="O31" s="47">
        <f t="shared" si="1"/>
        <v>9.5213647084636062</v>
      </c>
      <c r="P31" s="9"/>
    </row>
    <row r="32" spans="1:16" ht="15.75">
      <c r="A32" s="29" t="s">
        <v>35</v>
      </c>
      <c r="B32" s="30"/>
      <c r="C32" s="31"/>
      <c r="D32" s="32">
        <f t="shared" ref="D32:M32" si="8">SUM(D33:D37)</f>
        <v>7087101</v>
      </c>
      <c r="E32" s="32">
        <f t="shared" si="8"/>
        <v>92718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7179819</v>
      </c>
      <c r="O32" s="45">
        <f t="shared" si="1"/>
        <v>393.82474905380946</v>
      </c>
      <c r="P32" s="10"/>
    </row>
    <row r="33" spans="1:16">
      <c r="A33" s="12"/>
      <c r="B33" s="25">
        <v>341.9</v>
      </c>
      <c r="C33" s="20" t="s">
        <v>90</v>
      </c>
      <c r="D33" s="46">
        <v>415733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415733</v>
      </c>
      <c r="O33" s="47">
        <f t="shared" si="1"/>
        <v>22.803631177664418</v>
      </c>
      <c r="P33" s="9"/>
    </row>
    <row r="34" spans="1:16">
      <c r="A34" s="12"/>
      <c r="B34" s="25">
        <v>342.2</v>
      </c>
      <c r="C34" s="20" t="s">
        <v>39</v>
      </c>
      <c r="D34" s="46">
        <v>4194329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4194329</v>
      </c>
      <c r="O34" s="47">
        <f t="shared" si="1"/>
        <v>230.0657670999945</v>
      </c>
      <c r="P34" s="9"/>
    </row>
    <row r="35" spans="1:16">
      <c r="A35" s="12"/>
      <c r="B35" s="25">
        <v>342.4</v>
      </c>
      <c r="C35" s="20" t="s">
        <v>40</v>
      </c>
      <c r="D35" s="46">
        <v>1907921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1907921</v>
      </c>
      <c r="O35" s="47">
        <f t="shared" si="1"/>
        <v>104.65256979869453</v>
      </c>
      <c r="P35" s="9"/>
    </row>
    <row r="36" spans="1:16">
      <c r="A36" s="12"/>
      <c r="B36" s="25">
        <v>347.2</v>
      </c>
      <c r="C36" s="20" t="s">
        <v>41</v>
      </c>
      <c r="D36" s="46">
        <v>547840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547840</v>
      </c>
      <c r="O36" s="47">
        <f t="shared" si="1"/>
        <v>30.049914979979157</v>
      </c>
      <c r="P36" s="9"/>
    </row>
    <row r="37" spans="1:16">
      <c r="A37" s="12"/>
      <c r="B37" s="25">
        <v>347.4</v>
      </c>
      <c r="C37" s="20" t="s">
        <v>42</v>
      </c>
      <c r="D37" s="46">
        <v>21278</v>
      </c>
      <c r="E37" s="46">
        <v>92718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113996</v>
      </c>
      <c r="O37" s="47">
        <f t="shared" si="1"/>
        <v>6.2528659974768255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SUM(D39:D40)</f>
        <v>76125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76125</v>
      </c>
      <c r="O38" s="45">
        <f t="shared" si="1"/>
        <v>4.1755800559486591</v>
      </c>
      <c r="P38" s="10"/>
    </row>
    <row r="39" spans="1:16">
      <c r="A39" s="13"/>
      <c r="B39" s="39">
        <v>351.1</v>
      </c>
      <c r="C39" s="21" t="s">
        <v>78</v>
      </c>
      <c r="D39" s="46">
        <v>34632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34632</v>
      </c>
      <c r="O39" s="47">
        <f t="shared" si="1"/>
        <v>1.8996215237781799</v>
      </c>
      <c r="P39" s="9"/>
    </row>
    <row r="40" spans="1:16">
      <c r="A40" s="13"/>
      <c r="B40" s="39">
        <v>352</v>
      </c>
      <c r="C40" s="21" t="s">
        <v>46</v>
      </c>
      <c r="D40" s="46">
        <v>41493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41493</v>
      </c>
      <c r="O40" s="47">
        <f t="shared" si="1"/>
        <v>2.2759585321704789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151259</v>
      </c>
      <c r="E41" s="32">
        <f t="shared" si="10"/>
        <v>5912</v>
      </c>
      <c r="F41" s="32">
        <f t="shared" si="10"/>
        <v>0</v>
      </c>
      <c r="G41" s="32">
        <f t="shared" si="10"/>
        <v>50000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491765</v>
      </c>
      <c r="L41" s="32">
        <f t="shared" si="10"/>
        <v>0</v>
      </c>
      <c r="M41" s="32">
        <f t="shared" si="10"/>
        <v>0</v>
      </c>
      <c r="N41" s="32">
        <f t="shared" si="7"/>
        <v>698936</v>
      </c>
      <c r="O41" s="45">
        <f t="shared" si="1"/>
        <v>38.337776315067742</v>
      </c>
      <c r="P41" s="10"/>
    </row>
    <row r="42" spans="1:16">
      <c r="A42" s="12"/>
      <c r="B42" s="25">
        <v>361.1</v>
      </c>
      <c r="C42" s="20" t="s">
        <v>48</v>
      </c>
      <c r="D42" s="46">
        <v>17231</v>
      </c>
      <c r="E42" s="46">
        <v>2524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910912</v>
      </c>
      <c r="L42" s="46">
        <v>0</v>
      </c>
      <c r="M42" s="46">
        <v>0</v>
      </c>
      <c r="N42" s="46">
        <f t="shared" si="7"/>
        <v>930667</v>
      </c>
      <c r="O42" s="47">
        <f t="shared" si="1"/>
        <v>51.048598540946742</v>
      </c>
      <c r="P42" s="9"/>
    </row>
    <row r="43" spans="1:16">
      <c r="A43" s="12"/>
      <c r="B43" s="25">
        <v>361.3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-906687</v>
      </c>
      <c r="L43" s="46">
        <v>0</v>
      </c>
      <c r="M43" s="46">
        <v>0</v>
      </c>
      <c r="N43" s="46">
        <f t="shared" si="7"/>
        <v>-906687</v>
      </c>
      <c r="O43" s="47">
        <f t="shared" si="1"/>
        <v>-49.733256541056441</v>
      </c>
      <c r="P43" s="9"/>
    </row>
    <row r="44" spans="1:16">
      <c r="A44" s="12"/>
      <c r="B44" s="25">
        <v>362</v>
      </c>
      <c r="C44" s="20" t="s">
        <v>51</v>
      </c>
      <c r="D44" s="46">
        <v>21649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21649</v>
      </c>
      <c r="O44" s="47">
        <f t="shared" si="1"/>
        <v>1.1874828588667654</v>
      </c>
      <c r="P44" s="9"/>
    </row>
    <row r="45" spans="1:16">
      <c r="A45" s="12"/>
      <c r="B45" s="25">
        <v>366</v>
      </c>
      <c r="C45" s="20" t="s">
        <v>53</v>
      </c>
      <c r="D45" s="46">
        <v>465</v>
      </c>
      <c r="E45" s="46">
        <v>1000</v>
      </c>
      <c r="F45" s="46">
        <v>0</v>
      </c>
      <c r="G45" s="46">
        <v>50000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51465</v>
      </c>
      <c r="O45" s="47">
        <f t="shared" si="1"/>
        <v>2.8229389501398718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485206</v>
      </c>
      <c r="L46" s="46">
        <v>0</v>
      </c>
      <c r="M46" s="46">
        <v>0</v>
      </c>
      <c r="N46" s="46">
        <f t="shared" si="7"/>
        <v>485206</v>
      </c>
      <c r="O46" s="47">
        <f t="shared" si="1"/>
        <v>26.614338215128079</v>
      </c>
      <c r="P46" s="9"/>
    </row>
    <row r="47" spans="1:16">
      <c r="A47" s="12"/>
      <c r="B47" s="25">
        <v>369.9</v>
      </c>
      <c r="C47" s="20" t="s">
        <v>56</v>
      </c>
      <c r="D47" s="46">
        <v>111914</v>
      </c>
      <c r="E47" s="46">
        <v>2388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2334</v>
      </c>
      <c r="L47" s="46">
        <v>0</v>
      </c>
      <c r="M47" s="46">
        <v>0</v>
      </c>
      <c r="N47" s="46">
        <f t="shared" si="7"/>
        <v>116636</v>
      </c>
      <c r="O47" s="47">
        <f t="shared" si="1"/>
        <v>6.3976742910427298</v>
      </c>
      <c r="P47" s="9"/>
    </row>
    <row r="48" spans="1:16" ht="15.75">
      <c r="A48" s="29" t="s">
        <v>37</v>
      </c>
      <c r="B48" s="30"/>
      <c r="C48" s="31"/>
      <c r="D48" s="32">
        <f t="shared" ref="D48:M48" si="11">SUM(D49:D49)</f>
        <v>0</v>
      </c>
      <c r="E48" s="32">
        <f t="shared" si="11"/>
        <v>0</v>
      </c>
      <c r="F48" s="32">
        <f t="shared" si="11"/>
        <v>0</v>
      </c>
      <c r="G48" s="32">
        <f t="shared" si="11"/>
        <v>1254642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1254642</v>
      </c>
      <c r="O48" s="45">
        <f t="shared" si="1"/>
        <v>68.819154187921669</v>
      </c>
      <c r="P48" s="9"/>
    </row>
    <row r="49" spans="1:119" ht="15.75" thickBot="1">
      <c r="A49" s="12"/>
      <c r="B49" s="25">
        <v>381</v>
      </c>
      <c r="C49" s="20" t="s">
        <v>57</v>
      </c>
      <c r="D49" s="46">
        <v>0</v>
      </c>
      <c r="E49" s="46">
        <v>0</v>
      </c>
      <c r="F49" s="46">
        <v>0</v>
      </c>
      <c r="G49" s="46">
        <v>1254642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1254642</v>
      </c>
      <c r="O49" s="47">
        <f t="shared" si="1"/>
        <v>68.819154187921669</v>
      </c>
      <c r="P49" s="9"/>
    </row>
    <row r="50" spans="1:119" ht="16.5" thickBot="1">
      <c r="A50" s="14" t="s">
        <v>43</v>
      </c>
      <c r="B50" s="23"/>
      <c r="C50" s="22"/>
      <c r="D50" s="15">
        <f t="shared" ref="D50:M50" si="12">SUM(D5,D13,D21,D32,D38,D41,D48)</f>
        <v>15703216</v>
      </c>
      <c r="E50" s="15">
        <f t="shared" si="12"/>
        <v>1836088</v>
      </c>
      <c r="F50" s="15">
        <f t="shared" si="12"/>
        <v>0</v>
      </c>
      <c r="G50" s="15">
        <f t="shared" si="12"/>
        <v>1304642</v>
      </c>
      <c r="H50" s="15">
        <f t="shared" si="12"/>
        <v>0</v>
      </c>
      <c r="I50" s="15">
        <f t="shared" si="12"/>
        <v>0</v>
      </c>
      <c r="J50" s="15">
        <f t="shared" si="12"/>
        <v>0</v>
      </c>
      <c r="K50" s="15">
        <f t="shared" si="12"/>
        <v>757566</v>
      </c>
      <c r="L50" s="15">
        <f t="shared" si="12"/>
        <v>0</v>
      </c>
      <c r="M50" s="15">
        <f t="shared" si="12"/>
        <v>0</v>
      </c>
      <c r="N50" s="15">
        <f t="shared" si="7"/>
        <v>19601512</v>
      </c>
      <c r="O50" s="38">
        <f t="shared" si="1"/>
        <v>1075.1748121331798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108</v>
      </c>
      <c r="M52" s="118"/>
      <c r="N52" s="118"/>
      <c r="O52" s="43">
        <v>18231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2025-04-28T15:28:48Z</cp:lastPrinted>
  <dcterms:created xsi:type="dcterms:W3CDTF">2000-08-31T21:26:31Z</dcterms:created>
  <dcterms:modified xsi:type="dcterms:W3CDTF">2025-04-28T15:29:10Z</dcterms:modified>
</cp:coreProperties>
</file>