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9" documentId="11_A43DB335794297530D935336861C5C569BBA95A1" xr6:coauthVersionLast="47" xr6:coauthVersionMax="47" xr10:uidLastSave="{5501175D-3C70-4E82-9BCC-89B1D9A3242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'2008'!$A$1:$O$64</definedName>
    <definedName name="_xlnm.Print_Area" localSheetId="14">'2009'!$A$1:$O$58</definedName>
    <definedName name="_xlnm.Print_Area" localSheetId="13">'2010'!$A$1:$O$62</definedName>
    <definedName name="_xlnm.Print_Area" localSheetId="12">'2011'!$A$1:$O$59</definedName>
    <definedName name="_xlnm.Print_Area" localSheetId="11">'2012'!$A$1:$O$59</definedName>
    <definedName name="_xlnm.Print_Area" localSheetId="10">'2013'!$A$1:$O$59</definedName>
    <definedName name="_xlnm.Print_Area" localSheetId="9">'2014'!$A$1:$O$56</definedName>
    <definedName name="_xlnm.Print_Area" localSheetId="8">'2015'!$A$1:$O$60</definedName>
    <definedName name="_xlnm.Print_Area" localSheetId="7">'2016'!$A$1:$O$62</definedName>
    <definedName name="_xlnm.Print_Area" localSheetId="6">'2017'!$A$1:$O$61</definedName>
    <definedName name="_xlnm.Print_Area" localSheetId="5">'2018'!$A$1:$O$60</definedName>
    <definedName name="_xlnm.Print_Area" localSheetId="4">'2019'!$A$1:$O$65</definedName>
    <definedName name="_xlnm.Print_Area" localSheetId="3">'2020'!$A$1:$O$65</definedName>
    <definedName name="_xlnm.Print_Area" localSheetId="2">'2021'!$A$1:$P$61</definedName>
    <definedName name="_xlnm.Print_Area" localSheetId="1">'2022'!$A$1:$P$66</definedName>
    <definedName name="_xlnm.Print_Area" localSheetId="0">'2023'!$A$1:$P$69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48" l="1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4" i="48" l="1"/>
  <c r="P14" i="48" s="1"/>
  <c r="O53" i="48"/>
  <c r="P53" i="48" s="1"/>
  <c r="O49" i="48"/>
  <c r="P49" i="48" s="1"/>
  <c r="K65" i="48"/>
  <c r="M65" i="48"/>
  <c r="N65" i="48"/>
  <c r="E65" i="48"/>
  <c r="F65" i="48"/>
  <c r="D65" i="48"/>
  <c r="H65" i="48"/>
  <c r="I65" i="48"/>
  <c r="J65" i="48"/>
  <c r="O5" i="48"/>
  <c r="P5" i="48" s="1"/>
  <c r="O37" i="48"/>
  <c r="P37" i="48" s="1"/>
  <c r="O61" i="48"/>
  <c r="P61" i="48" s="1"/>
  <c r="G65" i="48"/>
  <c r="L65" i="48"/>
  <c r="O21" i="48"/>
  <c r="P21" i="48" s="1"/>
  <c r="O47" i="47"/>
  <c r="P47" i="47" s="1"/>
  <c r="O59" i="47"/>
  <c r="P59" i="47" s="1"/>
  <c r="O50" i="47"/>
  <c r="P50" i="47" s="1"/>
  <c r="O35" i="47"/>
  <c r="P35" i="47" s="1"/>
  <c r="O21" i="47"/>
  <c r="P21" i="47" s="1"/>
  <c r="L62" i="47"/>
  <c r="I62" i="47"/>
  <c r="E62" i="47"/>
  <c r="O14" i="47"/>
  <c r="P14" i="47" s="1"/>
  <c r="G62" i="47"/>
  <c r="J62" i="47"/>
  <c r="K62" i="47"/>
  <c r="D62" i="47"/>
  <c r="M62" i="47"/>
  <c r="H62" i="47"/>
  <c r="N62" i="47"/>
  <c r="F62" i="47"/>
  <c r="O5" i="47"/>
  <c r="P5" i="47" s="1"/>
  <c r="O56" i="46"/>
  <c r="P56" i="46" s="1"/>
  <c r="O55" i="46"/>
  <c r="P55" i="46" s="1"/>
  <c r="N54" i="46"/>
  <c r="M54" i="46"/>
  <c r="L54" i="46"/>
  <c r="K54" i="46"/>
  <c r="J54" i="46"/>
  <c r="I54" i="46"/>
  <c r="H54" i="46"/>
  <c r="G54" i="46"/>
  <c r="F54" i="46"/>
  <c r="E54" i="46"/>
  <c r="D54" i="46"/>
  <c r="O53" i="46"/>
  <c r="P53" i="46"/>
  <c r="O52" i="46"/>
  <c r="P52" i="46" s="1"/>
  <c r="O51" i="46"/>
  <c r="P51" i="46"/>
  <c r="O50" i="46"/>
  <c r="P50" i="46"/>
  <c r="O49" i="46"/>
  <c r="P49" i="46"/>
  <c r="O48" i="46"/>
  <c r="P48" i="46" s="1"/>
  <c r="O47" i="46"/>
  <c r="P47" i="46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 s="1"/>
  <c r="N43" i="46"/>
  <c r="N57" i="46" s="1"/>
  <c r="M43" i="46"/>
  <c r="M57" i="46" s="1"/>
  <c r="L43" i="46"/>
  <c r="L57" i="46" s="1"/>
  <c r="K43" i="46"/>
  <c r="O43" i="46" s="1"/>
  <c r="P43" i="46" s="1"/>
  <c r="J43" i="46"/>
  <c r="I43" i="46"/>
  <c r="H43" i="46"/>
  <c r="G43" i="46"/>
  <c r="F43" i="46"/>
  <c r="E43" i="46"/>
  <c r="D43" i="46"/>
  <c r="O42" i="46"/>
  <c r="P42" i="46"/>
  <c r="O41" i="46"/>
  <c r="P41" i="46"/>
  <c r="O40" i="46"/>
  <c r="P40" i="46"/>
  <c r="O39" i="46"/>
  <c r="P39" i="46" s="1"/>
  <c r="O38" i="46"/>
  <c r="P38" i="46" s="1"/>
  <c r="O37" i="46"/>
  <c r="P37" i="46"/>
  <c r="O36" i="46"/>
  <c r="P36" i="46"/>
  <c r="O35" i="46"/>
  <c r="P35" i="46" s="1"/>
  <c r="O34" i="46"/>
  <c r="P34" i="46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1" i="46" s="1"/>
  <c r="P21" i="46" s="1"/>
  <c r="O20" i="46"/>
  <c r="P20" i="46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5" i="46" s="1"/>
  <c r="P15" i="46" s="1"/>
  <c r="O14" i="46"/>
  <c r="P14" i="46" s="1"/>
  <c r="O13" i="46"/>
  <c r="P13" i="46" s="1"/>
  <c r="O12" i="46"/>
  <c r="P12" i="46" s="1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K57" i="46" s="1"/>
  <c r="J5" i="46"/>
  <c r="I5" i="46"/>
  <c r="I57" i="46" s="1"/>
  <c r="H5" i="46"/>
  <c r="H57" i="46" s="1"/>
  <c r="G5" i="46"/>
  <c r="G57" i="46" s="1"/>
  <c r="F5" i="46"/>
  <c r="F57" i="46" s="1"/>
  <c r="E5" i="46"/>
  <c r="E57" i="46" s="1"/>
  <c r="D5" i="46"/>
  <c r="D57" i="46" s="1"/>
  <c r="N60" i="45"/>
  <c r="O60" i="45"/>
  <c r="M59" i="45"/>
  <c r="L59" i="45"/>
  <c r="K59" i="45"/>
  <c r="J59" i="45"/>
  <c r="I59" i="45"/>
  <c r="H59" i="45"/>
  <c r="G59" i="45"/>
  <c r="F59" i="45"/>
  <c r="E59" i="45"/>
  <c r="D59" i="45"/>
  <c r="N59" i="45" s="1"/>
  <c r="O59" i="45" s="1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1" i="45" s="1"/>
  <c r="O51" i="45" s="1"/>
  <c r="N50" i="45"/>
  <c r="O50" i="45"/>
  <c r="N49" i="45"/>
  <c r="O49" i="45" s="1"/>
  <c r="M48" i="45"/>
  <c r="L48" i="45"/>
  <c r="K48" i="45"/>
  <c r="J48" i="45"/>
  <c r="I48" i="45"/>
  <c r="H48" i="45"/>
  <c r="N48" i="45" s="1"/>
  <c r="O48" i="45" s="1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N21" i="45" s="1"/>
  <c r="O21" i="45" s="1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/>
  <c r="M15" i="45"/>
  <c r="L15" i="45"/>
  <c r="K15" i="45"/>
  <c r="J15" i="45"/>
  <c r="I15" i="45"/>
  <c r="I61" i="45" s="1"/>
  <c r="H15" i="45"/>
  <c r="G15" i="45"/>
  <c r="G61" i="45" s="1"/>
  <c r="F15" i="45"/>
  <c r="F61" i="45" s="1"/>
  <c r="E15" i="45"/>
  <c r="E61" i="45" s="1"/>
  <c r="D15" i="45"/>
  <c r="D61" i="45" s="1"/>
  <c r="N14" i="45"/>
  <c r="O14" i="45" s="1"/>
  <c r="N13" i="45"/>
  <c r="O13" i="45" s="1"/>
  <c r="N12" i="45"/>
  <c r="O12" i="45"/>
  <c r="N11" i="45"/>
  <c r="O11" i="45" s="1"/>
  <c r="N10" i="45"/>
  <c r="O10" i="45"/>
  <c r="N9" i="45"/>
  <c r="O9" i="45" s="1"/>
  <c r="N8" i="45"/>
  <c r="O8" i="45"/>
  <c r="N7" i="45"/>
  <c r="O7" i="45"/>
  <c r="N6" i="45"/>
  <c r="O6" i="45"/>
  <c r="M5" i="45"/>
  <c r="M61" i="45" s="1"/>
  <c r="L5" i="45"/>
  <c r="K5" i="45"/>
  <c r="J5" i="45"/>
  <c r="N5" i="45" s="1"/>
  <c r="O5" i="45" s="1"/>
  <c r="I5" i="45"/>
  <c r="H5" i="45"/>
  <c r="G5" i="45"/>
  <c r="F5" i="45"/>
  <c r="E5" i="45"/>
  <c r="D5" i="45"/>
  <c r="N60" i="44"/>
  <c r="O60" i="44" s="1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M50" i="44"/>
  <c r="L50" i="44"/>
  <c r="K50" i="44"/>
  <c r="J50" i="44"/>
  <c r="I50" i="44"/>
  <c r="H50" i="44"/>
  <c r="G50" i="44"/>
  <c r="F50" i="44"/>
  <c r="E50" i="44"/>
  <c r="D50" i="44"/>
  <c r="N50" i="44" s="1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/>
  <c r="N43" i="44"/>
  <c r="O43" i="44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M35" i="44"/>
  <c r="L35" i="44"/>
  <c r="K35" i="44"/>
  <c r="J35" i="44"/>
  <c r="I35" i="44"/>
  <c r="H35" i="44"/>
  <c r="H61" i="44" s="1"/>
  <c r="G35" i="44"/>
  <c r="G61" i="44" s="1"/>
  <c r="F35" i="44"/>
  <c r="E35" i="44"/>
  <c r="E61" i="44" s="1"/>
  <c r="D35" i="44"/>
  <c r="D61" i="44" s="1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/>
  <c r="N27" i="44"/>
  <c r="O27" i="44" s="1"/>
  <c r="N26" i="44"/>
  <c r="O26" i="44" s="1"/>
  <c r="N25" i="44"/>
  <c r="O25" i="44" s="1"/>
  <c r="N24" i="44"/>
  <c r="O24" i="44"/>
  <c r="N23" i="44"/>
  <c r="O23" i="44"/>
  <c r="N22" i="44"/>
  <c r="O22" i="44"/>
  <c r="M21" i="44"/>
  <c r="M61" i="44" s="1"/>
  <c r="L21" i="44"/>
  <c r="N21" i="44" s="1"/>
  <c r="O21" i="44" s="1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/>
  <c r="M15" i="44"/>
  <c r="L15" i="44"/>
  <c r="K15" i="44"/>
  <c r="J15" i="44"/>
  <c r="J61" i="44" s="1"/>
  <c r="I15" i="44"/>
  <c r="N15" i="44" s="1"/>
  <c r="O15" i="44" s="1"/>
  <c r="H15" i="44"/>
  <c r="G15" i="44"/>
  <c r="F15" i="44"/>
  <c r="F61" i="44" s="1"/>
  <c r="E15" i="44"/>
  <c r="D15" i="44"/>
  <c r="N14" i="44"/>
  <c r="O14" i="44"/>
  <c r="N13" i="44"/>
  <c r="O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55" i="43"/>
  <c r="O55" i="43"/>
  <c r="M54" i="43"/>
  <c r="L54" i="43"/>
  <c r="K54" i="43"/>
  <c r="J54" i="43"/>
  <c r="I54" i="43"/>
  <c r="H54" i="43"/>
  <c r="G54" i="43"/>
  <c r="F54" i="43"/>
  <c r="N54" i="43" s="1"/>
  <c r="O54" i="43" s="1"/>
  <c r="E54" i="43"/>
  <c r="D54" i="43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/>
  <c r="N47" i="43"/>
  <c r="O47" i="43"/>
  <c r="M46" i="43"/>
  <c r="L46" i="43"/>
  <c r="K46" i="43"/>
  <c r="J46" i="43"/>
  <c r="I46" i="43"/>
  <c r="H46" i="43"/>
  <c r="G46" i="43"/>
  <c r="F46" i="43"/>
  <c r="E46" i="43"/>
  <c r="D46" i="43"/>
  <c r="N46" i="43" s="1"/>
  <c r="O46" i="43" s="1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3" i="43" s="1"/>
  <c r="O43" i="43" s="1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F56" i="43" s="1"/>
  <c r="E32" i="43"/>
  <c r="D32" i="43"/>
  <c r="D56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/>
  <c r="N24" i="43"/>
  <c r="O24" i="43"/>
  <c r="N23" i="43"/>
  <c r="O23" i="43"/>
  <c r="N22" i="43"/>
  <c r="O22" i="43" s="1"/>
  <c r="M21" i="43"/>
  <c r="L21" i="43"/>
  <c r="K21" i="43"/>
  <c r="J21" i="43"/>
  <c r="N21" i="43" s="1"/>
  <c r="O21" i="43" s="1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/>
  <c r="M15" i="43"/>
  <c r="L15" i="43"/>
  <c r="K15" i="43"/>
  <c r="J15" i="43"/>
  <c r="I15" i="43"/>
  <c r="I56" i="43" s="1"/>
  <c r="H15" i="43"/>
  <c r="G15" i="43"/>
  <c r="N15" i="43" s="1"/>
  <c r="O15" i="43" s="1"/>
  <c r="F15" i="43"/>
  <c r="E15" i="43"/>
  <c r="D15" i="43"/>
  <c r="N14" i="43"/>
  <c r="O14" i="43"/>
  <c r="N13" i="43"/>
  <c r="O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/>
  <c r="N6" i="43"/>
  <c r="O6" i="43" s="1"/>
  <c r="M5" i="43"/>
  <c r="M56" i="43" s="1"/>
  <c r="L5" i="43"/>
  <c r="L56" i="43" s="1"/>
  <c r="K5" i="43"/>
  <c r="K56" i="43" s="1"/>
  <c r="J5" i="43"/>
  <c r="I5" i="43"/>
  <c r="H5" i="43"/>
  <c r="H56" i="43" s="1"/>
  <c r="G5" i="43"/>
  <c r="F5" i="43"/>
  <c r="E5" i="43"/>
  <c r="D5" i="43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5" i="42" s="1"/>
  <c r="O55" i="42" s="1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7" i="42" s="1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/>
  <c r="N40" i="42"/>
  <c r="O40" i="42"/>
  <c r="N39" i="42"/>
  <c r="O39" i="42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D57" i="42" s="1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L57" i="42" s="1"/>
  <c r="K5" i="42"/>
  <c r="K57" i="42" s="1"/>
  <c r="J5" i="42"/>
  <c r="J57" i="42" s="1"/>
  <c r="I5" i="42"/>
  <c r="I57" i="42" s="1"/>
  <c r="H5" i="42"/>
  <c r="H57" i="42" s="1"/>
  <c r="G5" i="42"/>
  <c r="F5" i="42"/>
  <c r="E5" i="42"/>
  <c r="E57" i="42" s="1"/>
  <c r="D5" i="42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5" i="41" s="1"/>
  <c r="O55" i="41" s="1"/>
  <c r="N54" i="41"/>
  <c r="O54" i="41"/>
  <c r="N53" i="41"/>
  <c r="O53" i="41"/>
  <c r="N52" i="41"/>
  <c r="O52" i="41"/>
  <c r="N51" i="41"/>
  <c r="O51" i="41" s="1"/>
  <c r="N50" i="41"/>
  <c r="O50" i="41" s="1"/>
  <c r="N49" i="41"/>
  <c r="O49" i="41" s="1"/>
  <c r="N48" i="41"/>
  <c r="O48" i="41"/>
  <c r="M47" i="41"/>
  <c r="L47" i="41"/>
  <c r="K47" i="41"/>
  <c r="J47" i="41"/>
  <c r="I47" i="41"/>
  <c r="H47" i="41"/>
  <c r="G47" i="41"/>
  <c r="F47" i="41"/>
  <c r="E47" i="41"/>
  <c r="D47" i="41"/>
  <c r="N47" i="41" s="1"/>
  <c r="O47" i="41" s="1"/>
  <c r="N46" i="41"/>
  <c r="O46" i="41"/>
  <c r="N45" i="41"/>
  <c r="O45" i="41"/>
  <c r="M44" i="41"/>
  <c r="N44" i="41" s="1"/>
  <c r="O44" i="41" s="1"/>
  <c r="L44" i="41"/>
  <c r="K44" i="41"/>
  <c r="J44" i="41"/>
  <c r="I44" i="41"/>
  <c r="H44" i="41"/>
  <c r="G44" i="41"/>
  <c r="F44" i="41"/>
  <c r="E44" i="41"/>
  <c r="D44" i="41"/>
  <c r="N43" i="41"/>
  <c r="O43" i="41"/>
  <c r="N42" i="41"/>
  <c r="O42" i="41"/>
  <c r="N41" i="41"/>
  <c r="O41" i="41" s="1"/>
  <c r="N40" i="41"/>
  <c r="O40" i="41" s="1"/>
  <c r="N39" i="41"/>
  <c r="O39" i="41" s="1"/>
  <c r="N38" i="41"/>
  <c r="O38" i="41"/>
  <c r="N37" i="41"/>
  <c r="O37" i="41"/>
  <c r="N36" i="41"/>
  <c r="O36" i="4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 s="1"/>
  <c r="N30" i="41"/>
  <c r="O30" i="41"/>
  <c r="N29" i="41"/>
  <c r="O29" i="41"/>
  <c r="N28" i="41"/>
  <c r="O28" i="41"/>
  <c r="N27" i="41"/>
  <c r="O27" i="41" s="1"/>
  <c r="N26" i="41"/>
  <c r="O26" i="41" s="1"/>
  <c r="N25" i="41"/>
  <c r="O25" i="41" s="1"/>
  <c r="N24" i="41"/>
  <c r="O24" i="41"/>
  <c r="N23" i="41"/>
  <c r="O23" i="41"/>
  <c r="N22" i="41"/>
  <c r="O22" i="41"/>
  <c r="M21" i="41"/>
  <c r="L21" i="41"/>
  <c r="K21" i="41"/>
  <c r="J21" i="41"/>
  <c r="I21" i="41"/>
  <c r="H21" i="41"/>
  <c r="G21" i="41"/>
  <c r="F21" i="41"/>
  <c r="F58" i="41" s="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E58" i="41" s="1"/>
  <c r="D15" i="41"/>
  <c r="N15" i="41" s="1"/>
  <c r="O15" i="41" s="1"/>
  <c r="N14" i="41"/>
  <c r="O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/>
  <c r="N6" i="41"/>
  <c r="O6" i="41"/>
  <c r="M5" i="41"/>
  <c r="M58" i="41" s="1"/>
  <c r="L5" i="41"/>
  <c r="K5" i="41"/>
  <c r="K58" i="41" s="1"/>
  <c r="J5" i="41"/>
  <c r="J58" i="41" s="1"/>
  <c r="I5" i="41"/>
  <c r="I58" i="41" s="1"/>
  <c r="H5" i="41"/>
  <c r="H58" i="41" s="1"/>
  <c r="G5" i="41"/>
  <c r="N5" i="41" s="1"/>
  <c r="O5" i="41" s="1"/>
  <c r="F5" i="41"/>
  <c r="E5" i="41"/>
  <c r="D5" i="41"/>
  <c r="N55" i="40"/>
  <c r="O55" i="40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2" i="40" s="1"/>
  <c r="O52" i="40" s="1"/>
  <c r="N51" i="40"/>
  <c r="O51" i="40" s="1"/>
  <c r="N50" i="40"/>
  <c r="O50" i="40" s="1"/>
  <c r="N49" i="40"/>
  <c r="O49" i="40" s="1"/>
  <c r="N48" i="40"/>
  <c r="O48" i="40"/>
  <c r="N47" i="40"/>
  <c r="O47" i="40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M42" i="40"/>
  <c r="M56" i="40" s="1"/>
  <c r="L42" i="40"/>
  <c r="N42" i="40" s="1"/>
  <c r="O42" i="40" s="1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/>
  <c r="N38" i="40"/>
  <c r="O38" i="40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/>
  <c r="N29" i="40"/>
  <c r="O29" i="40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/>
  <c r="N6" i="40"/>
  <c r="O6" i="40" s="1"/>
  <c r="M5" i="40"/>
  <c r="L5" i="40"/>
  <c r="L56" i="40" s="1"/>
  <c r="K5" i="40"/>
  <c r="K56" i="40" s="1"/>
  <c r="J5" i="40"/>
  <c r="I5" i="40"/>
  <c r="I56" i="40" s="1"/>
  <c r="H5" i="40"/>
  <c r="G5" i="40"/>
  <c r="F5" i="40"/>
  <c r="E5" i="40"/>
  <c r="E56" i="40" s="1"/>
  <c r="D5" i="40"/>
  <c r="N5" i="40" s="1"/>
  <c r="O5" i="40" s="1"/>
  <c r="N51" i="39"/>
  <c r="O51" i="39" s="1"/>
  <c r="M50" i="39"/>
  <c r="N50" i="39" s="1"/>
  <c r="O50" i="39" s="1"/>
  <c r="L50" i="39"/>
  <c r="K50" i="39"/>
  <c r="J50" i="39"/>
  <c r="I50" i="39"/>
  <c r="H50" i="39"/>
  <c r="G50" i="39"/>
  <c r="F50" i="39"/>
  <c r="E50" i="39"/>
  <c r="D50" i="39"/>
  <c r="N49" i="39"/>
  <c r="O49" i="39" s="1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 s="1"/>
  <c r="M42" i="39"/>
  <c r="M52" i="39" s="1"/>
  <c r="L42" i="39"/>
  <c r="N42" i="39" s="1"/>
  <c r="O42" i="39" s="1"/>
  <c r="K42" i="39"/>
  <c r="J42" i="39"/>
  <c r="I42" i="39"/>
  <c r="H42" i="39"/>
  <c r="G42" i="39"/>
  <c r="F42" i="39"/>
  <c r="E42" i="39"/>
  <c r="D42" i="39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N30" i="39" s="1"/>
  <c r="O30" i="39" s="1"/>
  <c r="D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D52" i="39" s="1"/>
  <c r="N13" i="39"/>
  <c r="O13" i="39" s="1"/>
  <c r="N12" i="39"/>
  <c r="O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L52" i="39" s="1"/>
  <c r="K5" i="39"/>
  <c r="K52" i="39" s="1"/>
  <c r="J5" i="39"/>
  <c r="J52" i="39" s="1"/>
  <c r="I5" i="39"/>
  <c r="I52" i="39" s="1"/>
  <c r="H5" i="39"/>
  <c r="H52" i="39" s="1"/>
  <c r="G5" i="39"/>
  <c r="G52" i="39" s="1"/>
  <c r="F5" i="39"/>
  <c r="F52" i="39" s="1"/>
  <c r="E5" i="39"/>
  <c r="D5" i="39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/>
  <c r="N56" i="38"/>
  <c r="O56" i="38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8" i="38" s="1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/>
  <c r="N41" i="38"/>
  <c r="O41" i="38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 s="1"/>
  <c r="N19" i="38"/>
  <c r="O19" i="38" s="1"/>
  <c r="M18" i="38"/>
  <c r="M60" i="38" s="1"/>
  <c r="L18" i="38"/>
  <c r="K18" i="38"/>
  <c r="K60" i="38" s="1"/>
  <c r="J18" i="38"/>
  <c r="I18" i="38"/>
  <c r="H18" i="38"/>
  <c r="H60" i="38" s="1"/>
  <c r="G18" i="38"/>
  <c r="F18" i="38"/>
  <c r="N18" i="38" s="1"/>
  <c r="O18" i="38" s="1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I60" i="38" s="1"/>
  <c r="H5" i="38"/>
  <c r="G5" i="38"/>
  <c r="F5" i="38"/>
  <c r="E5" i="38"/>
  <c r="D5" i="38"/>
  <c r="N54" i="37"/>
  <c r="O54" i="37" s="1"/>
  <c r="N53" i="37"/>
  <c r="O53" i="37" s="1"/>
  <c r="M52" i="37"/>
  <c r="L52" i="37"/>
  <c r="K52" i="37"/>
  <c r="N52" i="37" s="1"/>
  <c r="O52" i="37" s="1"/>
  <c r="J52" i="37"/>
  <c r="I52" i="37"/>
  <c r="H52" i="37"/>
  <c r="G52" i="37"/>
  <c r="F52" i="37"/>
  <c r="E52" i="37"/>
  <c r="D52" i="37"/>
  <c r="N51" i="37"/>
  <c r="O51" i="37" s="1"/>
  <c r="N50" i="37"/>
  <c r="O50" i="37" s="1"/>
  <c r="N49" i="37"/>
  <c r="O49" i="37"/>
  <c r="N48" i="37"/>
  <c r="O48" i="37"/>
  <c r="N47" i="37"/>
  <c r="O47" i="37" s="1"/>
  <c r="N46" i="37"/>
  <c r="O46" i="37" s="1"/>
  <c r="N45" i="37"/>
  <c r="O45" i="37" s="1"/>
  <c r="N44" i="37"/>
  <c r="O44" i="37" s="1"/>
  <c r="N43" i="37"/>
  <c r="O43" i="37"/>
  <c r="M42" i="37"/>
  <c r="N42" i="37" s="1"/>
  <c r="O42" i="37" s="1"/>
  <c r="L42" i="37"/>
  <c r="K42" i="37"/>
  <c r="J42" i="37"/>
  <c r="I42" i="37"/>
  <c r="H42" i="37"/>
  <c r="G42" i="37"/>
  <c r="F42" i="37"/>
  <c r="E42" i="37"/>
  <c r="D42" i="37"/>
  <c r="N41" i="37"/>
  <c r="O41" i="37"/>
  <c r="M40" i="37"/>
  <c r="L40" i="37"/>
  <c r="K40" i="37"/>
  <c r="J40" i="37"/>
  <c r="I40" i="37"/>
  <c r="H40" i="37"/>
  <c r="G40" i="37"/>
  <c r="F40" i="37"/>
  <c r="F55" i="37" s="1"/>
  <c r="E40" i="37"/>
  <c r="N40" i="37" s="1"/>
  <c r="O40" i="37" s="1"/>
  <c r="D40" i="37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/>
  <c r="N32" i="37"/>
  <c r="O32" i="37" s="1"/>
  <c r="N31" i="37"/>
  <c r="O31" i="37" s="1"/>
  <c r="M30" i="37"/>
  <c r="L30" i="37"/>
  <c r="K30" i="37"/>
  <c r="J30" i="37"/>
  <c r="I30" i="37"/>
  <c r="H30" i="37"/>
  <c r="H55" i="37" s="1"/>
  <c r="G30" i="37"/>
  <c r="F30" i="37"/>
  <c r="E30" i="37"/>
  <c r="D30" i="37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G55" i="37" s="1"/>
  <c r="F14" i="37"/>
  <c r="E14" i="37"/>
  <c r="D14" i="37"/>
  <c r="N13" i="37"/>
  <c r="O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M55" i="37" s="1"/>
  <c r="L5" i="37"/>
  <c r="K5" i="37"/>
  <c r="J5" i="37"/>
  <c r="J55" i="37" s="1"/>
  <c r="I5" i="37"/>
  <c r="I55" i="37" s="1"/>
  <c r="H5" i="37"/>
  <c r="G5" i="37"/>
  <c r="F5" i="37"/>
  <c r="N5" i="37" s="1"/>
  <c r="O5" i="37" s="1"/>
  <c r="E5" i="37"/>
  <c r="D5" i="37"/>
  <c r="D55" i="37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N49" i="36"/>
  <c r="O49" i="36" s="1"/>
  <c r="N48" i="36"/>
  <c r="O48" i="36"/>
  <c r="N47" i="36"/>
  <c r="O47" i="36"/>
  <c r="N46" i="36"/>
  <c r="O46" i="36" s="1"/>
  <c r="N45" i="36"/>
  <c r="O45" i="36" s="1"/>
  <c r="N44" i="36"/>
  <c r="O44" i="36" s="1"/>
  <c r="M43" i="36"/>
  <c r="L43" i="36"/>
  <c r="L55" i="36" s="1"/>
  <c r="K43" i="36"/>
  <c r="J43" i="36"/>
  <c r="I43" i="36"/>
  <c r="H43" i="36"/>
  <c r="G43" i="36"/>
  <c r="F43" i="36"/>
  <c r="E43" i="36"/>
  <c r="D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M18" i="36"/>
  <c r="M55" i="36" s="1"/>
  <c r="L18" i="36"/>
  <c r="K18" i="36"/>
  <c r="K55" i="36" s="1"/>
  <c r="J18" i="36"/>
  <c r="J55" i="36" s="1"/>
  <c r="I18" i="36"/>
  <c r="I55" i="36" s="1"/>
  <c r="H18" i="36"/>
  <c r="G18" i="36"/>
  <c r="F18" i="36"/>
  <c r="E18" i="36"/>
  <c r="D18" i="36"/>
  <c r="N18" i="36" s="1"/>
  <c r="O18" i="36" s="1"/>
  <c r="N17" i="36"/>
  <c r="O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H55" i="36" s="1"/>
  <c r="G5" i="36"/>
  <c r="G55" i="36" s="1"/>
  <c r="F5" i="36"/>
  <c r="F55" i="36" s="1"/>
  <c r="E5" i="36"/>
  <c r="D5" i="36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K55" i="35" s="1"/>
  <c r="J5" i="35"/>
  <c r="J55" i="35" s="1"/>
  <c r="I5" i="35"/>
  <c r="H5" i="35"/>
  <c r="G5" i="35"/>
  <c r="G55" i="35" s="1"/>
  <c r="F5" i="35"/>
  <c r="E5" i="35"/>
  <c r="D5" i="35"/>
  <c r="N5" i="35" s="1"/>
  <c r="O5" i="35" s="1"/>
  <c r="N57" i="34"/>
  <c r="O57" i="34"/>
  <c r="N56" i="34"/>
  <c r="O56" i="34" s="1"/>
  <c r="M55" i="34"/>
  <c r="L55" i="34"/>
  <c r="K55" i="34"/>
  <c r="J55" i="34"/>
  <c r="I55" i="34"/>
  <c r="H55" i="34"/>
  <c r="G55" i="34"/>
  <c r="F55" i="34"/>
  <c r="E55" i="34"/>
  <c r="D55" i="34"/>
  <c r="N55" i="34" s="1"/>
  <c r="O55" i="34" s="1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3" i="34"/>
  <c r="O43" i="34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G58" i="34" s="1"/>
  <c r="F19" i="34"/>
  <c r="E19" i="34"/>
  <c r="E58" i="34" s="1"/>
  <c r="D19" i="34"/>
  <c r="N18" i="34"/>
  <c r="O18" i="34" s="1"/>
  <c r="N17" i="34"/>
  <c r="O17" i="34" s="1"/>
  <c r="N16" i="34"/>
  <c r="O16" i="34" s="1"/>
  <c r="N15" i="34"/>
  <c r="O15" i="34"/>
  <c r="N14" i="34"/>
  <c r="O14" i="34" s="1"/>
  <c r="M13" i="34"/>
  <c r="M58" i="34" s="1"/>
  <c r="L13" i="34"/>
  <c r="K13" i="34"/>
  <c r="J13" i="34"/>
  <c r="I13" i="34"/>
  <c r="H13" i="34"/>
  <c r="G13" i="34"/>
  <c r="F13" i="34"/>
  <c r="F58" i="34" s="1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58" i="34" s="1"/>
  <c r="K5" i="34"/>
  <c r="J5" i="34"/>
  <c r="I5" i="34"/>
  <c r="H5" i="34"/>
  <c r="G5" i="34"/>
  <c r="F5" i="34"/>
  <c r="E5" i="34"/>
  <c r="D5" i="34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19" i="33"/>
  <c r="O19" i="33" s="1"/>
  <c r="N20" i="33"/>
  <c r="O20" i="33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 s="1"/>
  <c r="N29" i="33"/>
  <c r="O29" i="33" s="1"/>
  <c r="E30" i="33"/>
  <c r="F30" i="33"/>
  <c r="G30" i="33"/>
  <c r="H30" i="33"/>
  <c r="I30" i="33"/>
  <c r="J30" i="33"/>
  <c r="K30" i="33"/>
  <c r="L30" i="33"/>
  <c r="M30" i="33"/>
  <c r="D30" i="33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3" i="33"/>
  <c r="F13" i="33"/>
  <c r="G13" i="33"/>
  <c r="H13" i="33"/>
  <c r="I13" i="33"/>
  <c r="I54" i="33" s="1"/>
  <c r="J13" i="33"/>
  <c r="K13" i="33"/>
  <c r="L13" i="33"/>
  <c r="M13" i="33"/>
  <c r="D13" i="33"/>
  <c r="E5" i="33"/>
  <c r="F5" i="33"/>
  <c r="G5" i="33"/>
  <c r="G54" i="33" s="1"/>
  <c r="H5" i="33"/>
  <c r="I5" i="33"/>
  <c r="J5" i="33"/>
  <c r="K5" i="33"/>
  <c r="L5" i="33"/>
  <c r="M5" i="33"/>
  <c r="D5" i="33"/>
  <c r="N5" i="33" s="1"/>
  <c r="O5" i="33" s="1"/>
  <c r="E52" i="33"/>
  <c r="F52" i="33"/>
  <c r="G52" i="33"/>
  <c r="H52" i="33"/>
  <c r="I52" i="33"/>
  <c r="J52" i="33"/>
  <c r="K52" i="33"/>
  <c r="L52" i="33"/>
  <c r="M52" i="33"/>
  <c r="D52" i="33"/>
  <c r="N53" i="33"/>
  <c r="O53" i="33"/>
  <c r="N44" i="33"/>
  <c r="O44" i="33" s="1"/>
  <c r="N45" i="33"/>
  <c r="O45" i="33"/>
  <c r="N46" i="33"/>
  <c r="O46" i="33" s="1"/>
  <c r="N47" i="33"/>
  <c r="O47" i="33" s="1"/>
  <c r="N48" i="33"/>
  <c r="O48" i="33" s="1"/>
  <c r="N49" i="33"/>
  <c r="O49" i="33"/>
  <c r="N50" i="33"/>
  <c r="O50" i="33"/>
  <c r="N51" i="33"/>
  <c r="O51" i="33"/>
  <c r="N43" i="33"/>
  <c r="O43" i="33" s="1"/>
  <c r="E42" i="33"/>
  <c r="F42" i="33"/>
  <c r="G42" i="33"/>
  <c r="H42" i="33"/>
  <c r="I42" i="33"/>
  <c r="J42" i="33"/>
  <c r="K42" i="33"/>
  <c r="L42" i="33"/>
  <c r="M42" i="33"/>
  <c r="D42" i="33"/>
  <c r="N42" i="33" s="1"/>
  <c r="O42" i="33" s="1"/>
  <c r="E40" i="33"/>
  <c r="F40" i="33"/>
  <c r="G40" i="33"/>
  <c r="H40" i="33"/>
  <c r="I40" i="33"/>
  <c r="J40" i="33"/>
  <c r="K40" i="33"/>
  <c r="L40" i="33"/>
  <c r="M40" i="33"/>
  <c r="D40" i="33"/>
  <c r="N40" i="33" s="1"/>
  <c r="O40" i="33" s="1"/>
  <c r="N41" i="33"/>
  <c r="O41" i="33" s="1"/>
  <c r="N15" i="33"/>
  <c r="O15" i="33" s="1"/>
  <c r="N16" i="33"/>
  <c r="O16" i="33" s="1"/>
  <c r="N17" i="33"/>
  <c r="O17" i="33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6" i="33"/>
  <c r="O6" i="33"/>
  <c r="N14" i="33"/>
  <c r="O14" i="33" s="1"/>
  <c r="E55" i="35"/>
  <c r="I55" i="35"/>
  <c r="N5" i="36"/>
  <c r="O5" i="36" s="1"/>
  <c r="G60" i="38"/>
  <c r="E60" i="38"/>
  <c r="N20" i="39"/>
  <c r="O20" i="39" s="1"/>
  <c r="G56" i="40"/>
  <c r="F56" i="40"/>
  <c r="J56" i="40"/>
  <c r="L58" i="41"/>
  <c r="N44" i="42"/>
  <c r="O44" i="42"/>
  <c r="M57" i="42"/>
  <c r="F57" i="42"/>
  <c r="G57" i="42"/>
  <c r="E56" i="43"/>
  <c r="N47" i="44"/>
  <c r="O47" i="44"/>
  <c r="K61" i="44"/>
  <c r="L61" i="44"/>
  <c r="N5" i="44"/>
  <c r="O5" i="44"/>
  <c r="K61" i="45"/>
  <c r="L61" i="45"/>
  <c r="N36" i="45"/>
  <c r="O36" i="45"/>
  <c r="O54" i="46"/>
  <c r="P54" i="46" s="1"/>
  <c r="O45" i="46"/>
  <c r="P45" i="46" s="1"/>
  <c r="O32" i="46"/>
  <c r="P32" i="46"/>
  <c r="J57" i="46"/>
  <c r="O65" i="48" l="1"/>
  <c r="P65" i="48" s="1"/>
  <c r="O57" i="46"/>
  <c r="P57" i="46" s="1"/>
  <c r="N15" i="45"/>
  <c r="O15" i="45" s="1"/>
  <c r="L55" i="37"/>
  <c r="N30" i="37"/>
  <c r="O30" i="37" s="1"/>
  <c r="D56" i="40"/>
  <c r="N56" i="40" s="1"/>
  <c r="O56" i="40" s="1"/>
  <c r="H55" i="35"/>
  <c r="N5" i="43"/>
  <c r="O5" i="43" s="1"/>
  <c r="D58" i="34"/>
  <c r="N58" i="34" s="1"/>
  <c r="O58" i="34" s="1"/>
  <c r="H58" i="34"/>
  <c r="J61" i="45"/>
  <c r="N35" i="44"/>
  <c r="O35" i="44" s="1"/>
  <c r="N32" i="43"/>
  <c r="O32" i="43" s="1"/>
  <c r="G58" i="41"/>
  <c r="M55" i="35"/>
  <c r="J56" i="43"/>
  <c r="H56" i="40"/>
  <c r="H54" i="33"/>
  <c r="N52" i="36"/>
  <c r="O52" i="36" s="1"/>
  <c r="N14" i="37"/>
  <c r="O14" i="37" s="1"/>
  <c r="N46" i="34"/>
  <c r="O46" i="34" s="1"/>
  <c r="N52" i="33"/>
  <c r="O52" i="33" s="1"/>
  <c r="F60" i="38"/>
  <c r="N14" i="39"/>
  <c r="O14" i="39" s="1"/>
  <c r="L55" i="35"/>
  <c r="N13" i="36"/>
  <c r="O13" i="36" s="1"/>
  <c r="D54" i="33"/>
  <c r="J58" i="34"/>
  <c r="O5" i="46"/>
  <c r="P5" i="46" s="1"/>
  <c r="D55" i="35"/>
  <c r="N55" i="35" s="1"/>
  <c r="O55" i="35" s="1"/>
  <c r="N15" i="42"/>
  <c r="O15" i="42" s="1"/>
  <c r="F55" i="35"/>
  <c r="D55" i="36"/>
  <c r="N55" i="36" s="1"/>
  <c r="O55" i="36" s="1"/>
  <c r="I61" i="44"/>
  <c r="N61" i="44" s="1"/>
  <c r="O61" i="44" s="1"/>
  <c r="N35" i="34"/>
  <c r="O35" i="34" s="1"/>
  <c r="G56" i="43"/>
  <c r="N56" i="43" s="1"/>
  <c r="O56" i="43" s="1"/>
  <c r="E54" i="33"/>
  <c r="I58" i="34"/>
  <c r="N52" i="35"/>
  <c r="O52" i="35" s="1"/>
  <c r="K54" i="33"/>
  <c r="N58" i="44"/>
  <c r="O58" i="44" s="1"/>
  <c r="M54" i="33"/>
  <c r="N58" i="38"/>
  <c r="O58" i="38" s="1"/>
  <c r="E55" i="37"/>
  <c r="N55" i="37" s="1"/>
  <c r="O55" i="37" s="1"/>
  <c r="N30" i="33"/>
  <c r="O30" i="33" s="1"/>
  <c r="N44" i="34"/>
  <c r="O44" i="34" s="1"/>
  <c r="J60" i="38"/>
  <c r="H61" i="45"/>
  <c r="N61" i="45" s="1"/>
  <c r="O61" i="45" s="1"/>
  <c r="K55" i="37"/>
  <c r="N40" i="39"/>
  <c r="O40" i="39" s="1"/>
  <c r="L54" i="33"/>
  <c r="E55" i="36"/>
  <c r="N5" i="34"/>
  <c r="O5" i="34" s="1"/>
  <c r="K58" i="34"/>
  <c r="N19" i="35"/>
  <c r="O19" i="35" s="1"/>
  <c r="J54" i="33"/>
  <c r="N13" i="33"/>
  <c r="O13" i="33" s="1"/>
  <c r="N36" i="38"/>
  <c r="O36" i="38" s="1"/>
  <c r="E52" i="39"/>
  <c r="N52" i="39" s="1"/>
  <c r="O52" i="39" s="1"/>
  <c r="N21" i="41"/>
  <c r="O21" i="41" s="1"/>
  <c r="O62" i="47"/>
  <c r="P62" i="47" s="1"/>
  <c r="N57" i="42"/>
  <c r="O57" i="42" s="1"/>
  <c r="N13" i="35"/>
  <c r="O13" i="35" s="1"/>
  <c r="N13" i="34"/>
  <c r="O13" i="34" s="1"/>
  <c r="N33" i="35"/>
  <c r="O33" i="35" s="1"/>
  <c r="N5" i="38"/>
  <c r="O5" i="38" s="1"/>
  <c r="N19" i="37"/>
  <c r="O19" i="37" s="1"/>
  <c r="D60" i="38"/>
  <c r="N46" i="38"/>
  <c r="O46" i="38" s="1"/>
  <c r="N44" i="40"/>
  <c r="O44" i="40" s="1"/>
  <c r="N5" i="39"/>
  <c r="O5" i="39" s="1"/>
  <c r="N41" i="36"/>
  <c r="O41" i="36" s="1"/>
  <c r="L60" i="38"/>
  <c r="N32" i="36"/>
  <c r="O32" i="36" s="1"/>
  <c r="N43" i="36"/>
  <c r="O43" i="36" s="1"/>
  <c r="D58" i="41"/>
  <c r="F54" i="33"/>
  <c r="N5" i="42"/>
  <c r="O5" i="42" s="1"/>
  <c r="N19" i="34"/>
  <c r="O19" i="34" s="1"/>
  <c r="N43" i="35"/>
  <c r="O43" i="35" s="1"/>
  <c r="N60" i="38" l="1"/>
  <c r="O60" i="38" s="1"/>
  <c r="N54" i="33"/>
  <c r="O54" i="33" s="1"/>
  <c r="N58" i="41"/>
  <c r="O58" i="41" s="1"/>
</calcChain>
</file>

<file path=xl/sharedStrings.xml><?xml version="1.0" encoding="utf-8"?>
<sst xmlns="http://schemas.openxmlformats.org/spreadsheetml/2006/main" count="1181" uniqueCount="170">
  <si>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</si>
  <si>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</si>
  <si>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</si>
  <si>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</si>
  <si>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</si>
  <si>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</si>
  <si>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</si>
  <si>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</si>
  <si>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</si>
  <si>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</si>
  <si>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</si>
  <si>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</si>
  <si>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</si>
  <si>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</si>
  <si>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Propane</t>
  </si>
  <si>
    <t>Communications Services Taxes</t>
  </si>
  <si>
    <t>Permits, Fees, and Special Assessments</t>
  </si>
  <si>
    <t>Franchise Fee - Electricity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</si>
  <si>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</si>
  <si>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</si>
  <si>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</si>
  <si>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</si>
  <si>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</si>
  <si>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Physical Environment - Other Physical Environment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</si>
  <si>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</si>
  <si>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</si>
  <si>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</si>
  <si>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</si>
  <si>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</si>
  <si>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</si>
  <si>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</si>
  <si>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</si>
  <si>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</si>
  <si>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</si>
  <si>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</si>
  <si>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</si>
  <si>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</si>
  <si>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</si>
  <si>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</si>
  <si>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</si>
  <si>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Fire Protection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</si>
  <si>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</si>
  <si>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</si>
  <si>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</si>
  <si>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</si>
  <si>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</si>
  <si>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</si>
  <si>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</si>
  <si>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</si>
  <si>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</si>
  <si>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</si>
  <si>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</si>
  <si>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</si>
  <si>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</si>
  <si>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</si>
  <si>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</si>
  <si>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</si>
  <si>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</si>
  <si>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</si>
  <si>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</si>
  <si>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</si>
  <si>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</si>
  <si>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</si>
  <si>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</si>
  <si>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</si>
  <si>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</si>
  <si>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</si>
  <si>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</si>
  <si>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Sebring Revenues Reported by Account Code and Fund Type</t>
  </si>
  <si>
    <t>Local Fiscal Year Ended September 30, 2010</t>
  </si>
  <si>
    <t>Franchise Fee - Other</t>
  </si>
  <si>
    <t>State Grant - General Government</t>
  </si>
  <si>
    <t>State Grant - Public Safety</t>
  </si>
  <si>
    <t>State Shared Revenues - Physical Environment - Other Physical Environment</t>
  </si>
  <si>
    <t>Grants from Other Local Units - Physical Environment</t>
  </si>
  <si>
    <t>Grants from Other Local Units - Culture / Recreation</t>
  </si>
  <si>
    <t>General Gov't (Not Court-Related) - Administrative Service Fees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</si>
  <si>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</si>
  <si>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</si>
  <si>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</si>
  <si>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</si>
  <si>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</si>
  <si>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2011 Municipal Population:</t>
  </si>
  <si>
    <t>Local Fiscal Year Ended September 30, 2012</t>
  </si>
  <si>
    <t>State Grant - Physical Environment - Water Supply System</t>
  </si>
  <si>
    <t>State Grant - Physical Environment - Sewer / Wastewater</t>
  </si>
  <si>
    <t>Transportation (User Fees) - Other Transportation Charges</t>
  </si>
  <si>
    <t>Proprietary Non-Operating Sources - Other Non-Operating Sources</t>
  </si>
  <si>
    <t>2012 Municipal Population:</t>
  </si>
  <si>
    <t>Local Fiscal Year Ended September 30, 2013</t>
  </si>
  <si>
    <t>Communications Services Taxes (Chapter 202, F.S.)</t>
  </si>
  <si>
    <t>Other General Taxes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</si>
  <si>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</si>
  <si>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</si>
  <si>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</si>
  <si>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</si>
  <si>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</si>
  <si>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Physical Environment - Other Physical Environment Charges</t>
  </si>
  <si>
    <t>Transportation - Other Transportation Charges</t>
  </si>
  <si>
    <t>Interest and Other Earnings - Gain (Loss) on Sale of Investments</t>
  </si>
  <si>
    <t>Sales - Disposition of Fixed Assets</t>
  </si>
  <si>
    <t>Proprietary Non-Operating - Capital Contributions from Other Public Source</t>
  </si>
  <si>
    <t>2013 Municipal Population:</t>
  </si>
  <si>
    <t>Local Fiscal Year Ended September 30, 2008</t>
  </si>
  <si>
    <t>Local Business Tax</t>
  </si>
  <si>
    <t>Permits and Franchise Fees</t>
  </si>
  <si>
    <t>Other Permits and Fees</t>
  </si>
  <si>
    <t>Federal Grant - Physical Environment - Sewer / Wastewater</t>
  </si>
  <si>
    <t>Federal Grant - Culture / Recreation</t>
  </si>
  <si>
    <t>State Shared Revenues - Public Safety - Firefighter Supplemental Compensation</t>
  </si>
  <si>
    <t>2008 Municipal Population:</t>
  </si>
  <si>
    <t>Local Fiscal Year Ended September 30, 2014</t>
  </si>
  <si>
    <t>Local Business Tax (Chapter 205, F.S.)</t>
  </si>
  <si>
    <t>Franchise Fee - Solid Waste</t>
  </si>
  <si>
    <t>Grants from Other Local Units - Economic Environment</t>
  </si>
  <si>
    <t>2014 Municipal Population:</t>
  </si>
  <si>
    <t>Local Fiscal Year Ended September 30, 2015</t>
  </si>
  <si>
    <t>Other Charges for Services</t>
  </si>
  <si>
    <t>Proprietary Non-Operating - Other Grants and Donations</t>
  </si>
  <si>
    <t>2015 Municipal Population:</t>
  </si>
  <si>
    <t>Local Fiscal Year Ended September 30, 2016</t>
  </si>
  <si>
    <t>Second Local Option Fuel Tax (1 to 5 Cents)</t>
  </si>
  <si>
    <t>General Government - Fees Remitted to County from Supervisor of Elections</t>
  </si>
  <si>
    <t>Fines - Local Ordinance Violations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</si>
  <si>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</si>
  <si>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</si>
  <si>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</si>
  <si>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</si>
  <si>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</si>
  <si>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</si>
  <si>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Physical Environment - Water Supply System</t>
  </si>
  <si>
    <t>Federal Grant - Physical Environment - Garbage / Solid Waste</t>
  </si>
  <si>
    <t>General Government - Other General Government Charges and Fees</t>
  </si>
  <si>
    <t>2019 Municipal Population:</t>
  </si>
  <si>
    <t>Local Fiscal Year Ended September 30, 2020</t>
  </si>
  <si>
    <t>Federal Grant - General Government</t>
  </si>
  <si>
    <t>Federal Grant - Transportation - 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</si>
  <si>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</si>
  <si>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</si>
  <si>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</si>
  <si>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</si>
  <si>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</si>
  <si>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</si>
  <si>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</si>
  <si>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</si>
  <si>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</si>
  <si>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</si>
  <si>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</si>
  <si>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</si>
  <si>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</si>
  <si>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Grant - Economic Environment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</si>
  <si>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</si>
  <si>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</si>
  <si>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</si>
  <si>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Proceeds - Debt Proceeds</t>
  </si>
  <si>
    <t>2021 Municipal Population:</t>
  </si>
  <si>
    <t>Local Fiscal Year Ended September 30, 2022</t>
  </si>
  <si>
    <t>State Communications Services Taxes</t>
  </si>
  <si>
    <t>Permits - Other</t>
  </si>
  <si>
    <t>Federal Grant - American Rescue Plan Act Funds</t>
  </si>
  <si>
    <t>State Shared Revenues - Transportation - Fuel Tax Refunds and Credits</t>
  </si>
  <si>
    <t>Court-Related Revenues - Court Service Reimbursement - State Reimbursement</t>
  </si>
  <si>
    <t>2022 Municipal Population:</t>
  </si>
  <si>
    <t>Local Fiscal Year Ended September 30, 2023</t>
  </si>
  <si>
    <t>State Grant - Culture / Recreation</t>
  </si>
  <si>
    <t>State Grant - Other</t>
  </si>
  <si>
    <t>Culture / Recreation - Special Events</t>
  </si>
  <si>
    <t>Court-Ordered Judgments and Fines - As Decided by Circuit Court Civil</t>
  </si>
  <si>
    <t>Proceeds of General Capital Asset Dispositions - Sales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</si>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</sst>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C990-6F48-47F5-A0CA-4DB77793EB65}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139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140</v>
      </c>
      <c r="N4" s="53" t="s">
        <v>9</v>
      </c>
      <c r="O4" s="53" t="s">
        <v>141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142</v>
      </c>
      <c r="B5" s="57"/>
      <c r="C5" s="57"/>
      <c r="D5" s="58">
        <f>SUM(D6:D13)</f>
        <v>7746055</v>
      </c>
      <c r="E5" s="58">
        <f>SUM(E6:E13)</f>
        <v>0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7746055</v>
      </c>
      <c r="P5" s="60">
        <f>(O5/P$67)</f>
        <v>675.21399930264988</v>
      </c>
      <c r="Q5" s="61"/>
    </row>
    <row r="6" spans="1:134">
      <c r="A6" s="63"/>
      <c r="B6" s="64">
        <v>311</v>
      </c>
      <c r="C6" s="65" t="s">
        <v>2</v>
      </c>
      <c r="D6" s="66">
        <v>4851721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4851721</v>
      </c>
      <c r="P6" s="67">
        <f>(O6/P$67)</f>
        <v>422.9184972105997</v>
      </c>
      <c r="Q6" s="68"/>
    </row>
    <row r="7" spans="1:134">
      <c r="A7" s="63"/>
      <c r="B7" s="64">
        <v>312.41000000000003</v>
      </c>
      <c r="C7" s="65" t="s">
        <v>143</v>
      </c>
      <c r="D7" s="66">
        <v>268840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268840</v>
      </c>
      <c r="P7" s="67">
        <f>(O7/P$67)</f>
        <v>23.434449093444908</v>
      </c>
      <c r="Q7" s="68"/>
    </row>
    <row r="8" spans="1:134">
      <c r="A8" s="63"/>
      <c r="B8" s="64">
        <v>312.43</v>
      </c>
      <c r="C8" s="65" t="s">
        <v>144</v>
      </c>
      <c r="D8" s="66">
        <v>192419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192419</v>
      </c>
      <c r="P8" s="67">
        <f>(O8/P$67)</f>
        <v>16.772925383542539</v>
      </c>
      <c r="Q8" s="68"/>
    </row>
    <row r="9" spans="1:134">
      <c r="A9" s="63"/>
      <c r="B9" s="64">
        <v>314.10000000000002</v>
      </c>
      <c r="C9" s="65" t="s">
        <v>12</v>
      </c>
      <c r="D9" s="66">
        <v>1670611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1670611</v>
      </c>
      <c r="P9" s="67">
        <f>(O9/P$67)</f>
        <v>145.62508716875871</v>
      </c>
      <c r="Q9" s="68"/>
    </row>
    <row r="10" spans="1:134">
      <c r="A10" s="63"/>
      <c r="B10" s="64">
        <v>314.3</v>
      </c>
      <c r="C10" s="65" t="s">
        <v>13</v>
      </c>
      <c r="D10" s="66">
        <v>194953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194953</v>
      </c>
      <c r="P10" s="67">
        <f>(O10/P$67)</f>
        <v>16.993811018131101</v>
      </c>
      <c r="Q10" s="68"/>
    </row>
    <row r="11" spans="1:134">
      <c r="A11" s="63"/>
      <c r="B11" s="64">
        <v>314.8</v>
      </c>
      <c r="C11" s="65" t="s">
        <v>14</v>
      </c>
      <c r="D11" s="66">
        <v>40405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40405</v>
      </c>
      <c r="P11" s="67">
        <f>(O11/P$67)</f>
        <v>3.5220536959553694</v>
      </c>
      <c r="Q11" s="68"/>
    </row>
    <row r="12" spans="1:134">
      <c r="A12" s="63"/>
      <c r="B12" s="64">
        <v>315.10000000000002</v>
      </c>
      <c r="C12" s="65" t="s">
        <v>157</v>
      </c>
      <c r="D12" s="66">
        <v>475745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475745</v>
      </c>
      <c r="P12" s="67">
        <f>(O12/P$67)</f>
        <v>41.470101115760109</v>
      </c>
      <c r="Q12" s="68"/>
    </row>
    <row r="13" spans="1:134">
      <c r="A13" s="63"/>
      <c r="B13" s="64">
        <v>316</v>
      </c>
      <c r="C13" s="65" t="s">
        <v>112</v>
      </c>
      <c r="D13" s="66">
        <v>51361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51361</v>
      </c>
      <c r="P13" s="67">
        <f>(O13/P$67)</f>
        <v>4.477074616457462</v>
      </c>
      <c r="Q13" s="68"/>
    </row>
    <row r="14" spans="1:134" ht="15.75">
      <c r="A14" s="69" t="s">
        <v>16</v>
      </c>
      <c r="B14" s="70"/>
      <c r="C14" s="71"/>
      <c r="D14" s="72">
        <f>SUM(D15:D20)</f>
        <v>2850846</v>
      </c>
      <c r="E14" s="72">
        <f>SUM(E15:E20)</f>
        <v>0</v>
      </c>
      <c r="F14" s="72">
        <f>SUM(F15:F20)</f>
        <v>0</v>
      </c>
      <c r="G14" s="72">
        <f>SUM(G15:G20)</f>
        <v>0</v>
      </c>
      <c r="H14" s="72">
        <f>SUM(H15:H20)</f>
        <v>0</v>
      </c>
      <c r="I14" s="72">
        <f>SUM(I15:I20)</f>
        <v>15404</v>
      </c>
      <c r="J14" s="72">
        <f>SUM(J15:J20)</f>
        <v>0</v>
      </c>
      <c r="K14" s="72">
        <f>SUM(K15:K20)</f>
        <v>0</v>
      </c>
      <c r="L14" s="72">
        <f>SUM(L15:L20)</f>
        <v>0</v>
      </c>
      <c r="M14" s="72">
        <f>SUM(M15:M20)</f>
        <v>0</v>
      </c>
      <c r="N14" s="72">
        <f>SUM(N15:N20)</f>
        <v>0</v>
      </c>
      <c r="O14" s="73">
        <f>SUM(D14:N14)</f>
        <v>2866250</v>
      </c>
      <c r="P14" s="74">
        <f>(O14/P$67)</f>
        <v>249.84745467224548</v>
      </c>
      <c r="Q14" s="75"/>
    </row>
    <row r="15" spans="1:134">
      <c r="A15" s="63"/>
      <c r="B15" s="64">
        <v>322</v>
      </c>
      <c r="C15" s="65" t="s">
        <v>147</v>
      </c>
      <c r="D15" s="66">
        <v>333295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333295</v>
      </c>
      <c r="P15" s="67">
        <f>(O15/P$67)</f>
        <v>29.052911436541144</v>
      </c>
      <c r="Q15" s="68"/>
    </row>
    <row r="16" spans="1:134">
      <c r="A16" s="63"/>
      <c r="B16" s="64">
        <v>323.10000000000002</v>
      </c>
      <c r="C16" s="65" t="s">
        <v>17</v>
      </c>
      <c r="D16" s="66">
        <v>1431413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1">SUM(D16:N16)</f>
        <v>1431413</v>
      </c>
      <c r="P16" s="67">
        <f>(O16/P$67)</f>
        <v>124.77449442119944</v>
      </c>
      <c r="Q16" s="68"/>
    </row>
    <row r="17" spans="1:17">
      <c r="A17" s="63"/>
      <c r="B17" s="64">
        <v>323.7</v>
      </c>
      <c r="C17" s="65" t="s">
        <v>113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15404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15404</v>
      </c>
      <c r="P17" s="67">
        <f>(O17/P$67)</f>
        <v>1.342747559274756</v>
      </c>
      <c r="Q17" s="68"/>
    </row>
    <row r="18" spans="1:17">
      <c r="A18" s="63"/>
      <c r="B18" s="64">
        <v>323.89999999999998</v>
      </c>
      <c r="C18" s="65" t="s">
        <v>70</v>
      </c>
      <c r="D18" s="66">
        <v>5000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5000</v>
      </c>
      <c r="P18" s="67">
        <f>(O18/P$67)</f>
        <v>0.43584379358437936</v>
      </c>
      <c r="Q18" s="68"/>
    </row>
    <row r="19" spans="1:17">
      <c r="A19" s="63"/>
      <c r="B19" s="64">
        <v>325.2</v>
      </c>
      <c r="C19" s="65" t="s">
        <v>18</v>
      </c>
      <c r="D19" s="66">
        <v>1069663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1069663</v>
      </c>
      <c r="P19" s="67">
        <f>(O19/P$67)</f>
        <v>93.241195955369591</v>
      </c>
      <c r="Q19" s="68"/>
    </row>
    <row r="20" spans="1:17">
      <c r="A20" s="63"/>
      <c r="B20" s="64">
        <v>329.5</v>
      </c>
      <c r="C20" s="65" t="s">
        <v>148</v>
      </c>
      <c r="D20" s="66">
        <v>11475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11475</v>
      </c>
      <c r="P20" s="67">
        <f>(O20/P$67)</f>
        <v>1.0002615062761506</v>
      </c>
      <c r="Q20" s="68"/>
    </row>
    <row r="21" spans="1:17" ht="15.75">
      <c r="A21" s="69" t="s">
        <v>149</v>
      </c>
      <c r="B21" s="70"/>
      <c r="C21" s="71"/>
      <c r="D21" s="72">
        <f>SUM(D22:D36)</f>
        <v>1599541</v>
      </c>
      <c r="E21" s="72">
        <f>SUM(E22:E36)</f>
        <v>1746200</v>
      </c>
      <c r="F21" s="72">
        <f>SUM(F22:F36)</f>
        <v>0</v>
      </c>
      <c r="G21" s="72">
        <f>SUM(G22:G36)</f>
        <v>0</v>
      </c>
      <c r="H21" s="72">
        <f>SUM(H22:H36)</f>
        <v>0</v>
      </c>
      <c r="I21" s="72">
        <f>SUM(I22:I36)</f>
        <v>66967</v>
      </c>
      <c r="J21" s="72">
        <f>SUM(J22:J36)</f>
        <v>0</v>
      </c>
      <c r="K21" s="72">
        <f>SUM(K22:K36)</f>
        <v>0</v>
      </c>
      <c r="L21" s="72">
        <f>SUM(L22:L36)</f>
        <v>0</v>
      </c>
      <c r="M21" s="72">
        <f>SUM(M22:M36)</f>
        <v>0</v>
      </c>
      <c r="N21" s="72">
        <f>SUM(N22:N36)</f>
        <v>1119514</v>
      </c>
      <c r="O21" s="73">
        <f>SUM(D21:N21)</f>
        <v>4532222</v>
      </c>
      <c r="P21" s="74">
        <f>(O21/P$67)</f>
        <v>395.06816596931662</v>
      </c>
      <c r="Q21" s="75"/>
    </row>
    <row r="22" spans="1:17">
      <c r="A22" s="63"/>
      <c r="B22" s="64">
        <v>331.2</v>
      </c>
      <c r="C22" s="65" t="s">
        <v>20</v>
      </c>
      <c r="D22" s="66">
        <v>5308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5308</v>
      </c>
      <c r="P22" s="67">
        <f>(O22/P$67)</f>
        <v>0.46269177126917715</v>
      </c>
      <c r="Q22" s="68"/>
    </row>
    <row r="23" spans="1:17">
      <c r="A23" s="63"/>
      <c r="B23" s="64">
        <v>331.51</v>
      </c>
      <c r="C23" s="65" t="s">
        <v>159</v>
      </c>
      <c r="D23" s="66">
        <v>7020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32" si="2">SUM(D23:N23)</f>
        <v>7020</v>
      </c>
      <c r="P23" s="67">
        <f>(O23/P$67)</f>
        <v>0.61192468619246865</v>
      </c>
      <c r="Q23" s="68"/>
    </row>
    <row r="24" spans="1:17">
      <c r="A24" s="63"/>
      <c r="B24" s="64">
        <v>334.2</v>
      </c>
      <c r="C24" s="65" t="s">
        <v>72</v>
      </c>
      <c r="D24" s="66">
        <v>2243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2243</v>
      </c>
      <c r="P24" s="67">
        <f>(O24/P$67)</f>
        <v>0.19551952580195259</v>
      </c>
      <c r="Q24" s="68"/>
    </row>
    <row r="25" spans="1:17">
      <c r="A25" s="63"/>
      <c r="B25" s="64">
        <v>334.5</v>
      </c>
      <c r="C25" s="65" t="s">
        <v>150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18000</v>
      </c>
      <c r="O25" s="66">
        <f t="shared" si="2"/>
        <v>18000</v>
      </c>
      <c r="P25" s="67">
        <f>(O25/P$67)</f>
        <v>1.5690376569037656</v>
      </c>
      <c r="Q25" s="68"/>
    </row>
    <row r="26" spans="1:17">
      <c r="A26" s="63"/>
      <c r="B26" s="64">
        <v>334.7</v>
      </c>
      <c r="C26" s="65" t="s">
        <v>164</v>
      </c>
      <c r="D26" s="66">
        <v>93126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93126</v>
      </c>
      <c r="P26" s="67">
        <f>(O26/P$67)</f>
        <v>8.1176778242677816</v>
      </c>
      <c r="Q26" s="68"/>
    </row>
    <row r="27" spans="1:17">
      <c r="A27" s="63"/>
      <c r="B27" s="64">
        <v>334.9</v>
      </c>
      <c r="C27" s="65" t="s">
        <v>165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66967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66967</v>
      </c>
      <c r="P27" s="67">
        <f>(O27/P$67)</f>
        <v>5.8374302649930261</v>
      </c>
      <c r="Q27" s="68"/>
    </row>
    <row r="28" spans="1:17">
      <c r="A28" s="63"/>
      <c r="B28" s="64">
        <v>335.125</v>
      </c>
      <c r="C28" s="65" t="s">
        <v>151</v>
      </c>
      <c r="D28" s="66">
        <v>489205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489205</v>
      </c>
      <c r="P28" s="67">
        <f>(O28/P$67)</f>
        <v>42.643392608089258</v>
      </c>
      <c r="Q28" s="68"/>
    </row>
    <row r="29" spans="1:17">
      <c r="A29" s="63"/>
      <c r="B29" s="64">
        <v>335.14</v>
      </c>
      <c r="C29" s="65" t="s">
        <v>93</v>
      </c>
      <c r="D29" s="66">
        <v>24854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24854</v>
      </c>
      <c r="P29" s="67">
        <f>(O29/P$67)</f>
        <v>2.1664923291492331</v>
      </c>
      <c r="Q29" s="68"/>
    </row>
    <row r="30" spans="1:17">
      <c r="A30" s="63"/>
      <c r="B30" s="64">
        <v>335.15</v>
      </c>
      <c r="C30" s="65" t="s">
        <v>94</v>
      </c>
      <c r="D30" s="66">
        <v>26241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26241</v>
      </c>
      <c r="P30" s="67">
        <f>(O30/P$67)</f>
        <v>2.2873953974895396</v>
      </c>
      <c r="Q30" s="68"/>
    </row>
    <row r="31" spans="1:17">
      <c r="A31" s="63"/>
      <c r="B31" s="64">
        <v>335.18</v>
      </c>
      <c r="C31" s="65" t="s">
        <v>152</v>
      </c>
      <c r="D31" s="66">
        <v>814747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814747</v>
      </c>
      <c r="P31" s="67">
        <f>(O31/P$67)</f>
        <v>71.020484658298471</v>
      </c>
      <c r="Q31" s="68"/>
    </row>
    <row r="32" spans="1:17">
      <c r="A32" s="63"/>
      <c r="B32" s="64">
        <v>335.21</v>
      </c>
      <c r="C32" s="65" t="s">
        <v>109</v>
      </c>
      <c r="D32" s="66">
        <v>3870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3870</v>
      </c>
      <c r="P32" s="67">
        <f>(O32/P$67)</f>
        <v>0.33734309623430964</v>
      </c>
      <c r="Q32" s="68"/>
    </row>
    <row r="33" spans="1:17">
      <c r="A33" s="63"/>
      <c r="B33" s="64">
        <v>335.45</v>
      </c>
      <c r="C33" s="65" t="s">
        <v>160</v>
      </c>
      <c r="D33" s="66">
        <v>15537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5" si="3">SUM(D33:N33)</f>
        <v>15537</v>
      </c>
      <c r="P33" s="67">
        <f>(O33/P$67)</f>
        <v>1.3543410041841004</v>
      </c>
      <c r="Q33" s="68"/>
    </row>
    <row r="34" spans="1:17">
      <c r="A34" s="63"/>
      <c r="B34" s="64">
        <v>337.2</v>
      </c>
      <c r="C34" s="65" t="s">
        <v>30</v>
      </c>
      <c r="D34" s="66">
        <v>7390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7390</v>
      </c>
      <c r="P34" s="67">
        <f>(O34/P$67)</f>
        <v>0.64417712691771267</v>
      </c>
      <c r="Q34" s="68"/>
    </row>
    <row r="35" spans="1:17">
      <c r="A35" s="63"/>
      <c r="B35" s="64">
        <v>337.7</v>
      </c>
      <c r="C35" s="65" t="s">
        <v>75</v>
      </c>
      <c r="D35" s="66">
        <v>110000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110000</v>
      </c>
      <c r="P35" s="67">
        <f>(O35/P$67)</f>
        <v>9.5885634588563455</v>
      </c>
      <c r="Q35" s="68"/>
    </row>
    <row r="36" spans="1:17">
      <c r="A36" s="63"/>
      <c r="B36" s="64">
        <v>338</v>
      </c>
      <c r="C36" s="65" t="s">
        <v>31</v>
      </c>
      <c r="D36" s="66">
        <v>0</v>
      </c>
      <c r="E36" s="66">
        <v>1746200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1101514</v>
      </c>
      <c r="O36" s="66">
        <f>SUM(D36:N36)</f>
        <v>2847714</v>
      </c>
      <c r="P36" s="67">
        <f>(O36/P$67)</f>
        <v>248.23169456066947</v>
      </c>
      <c r="Q36" s="68"/>
    </row>
    <row r="37" spans="1:17" ht="15.75">
      <c r="A37" s="69" t="s">
        <v>36</v>
      </c>
      <c r="B37" s="70"/>
      <c r="C37" s="71"/>
      <c r="D37" s="72">
        <f>SUM(D38:D48)</f>
        <v>319388</v>
      </c>
      <c r="E37" s="72">
        <f>SUM(E38:E48)</f>
        <v>0</v>
      </c>
      <c r="F37" s="72">
        <f>SUM(F38:F48)</f>
        <v>0</v>
      </c>
      <c r="G37" s="72">
        <f>SUM(G38:G48)</f>
        <v>0</v>
      </c>
      <c r="H37" s="72">
        <f>SUM(H38:H48)</f>
        <v>0</v>
      </c>
      <c r="I37" s="72">
        <f>SUM(I38:I48)</f>
        <v>15934588</v>
      </c>
      <c r="J37" s="72">
        <f>SUM(J38:J48)</f>
        <v>5238302</v>
      </c>
      <c r="K37" s="72">
        <f>SUM(K38:K48)</f>
        <v>0</v>
      </c>
      <c r="L37" s="72">
        <f>SUM(L38:L48)</f>
        <v>0</v>
      </c>
      <c r="M37" s="72">
        <f>SUM(M38:M48)</f>
        <v>0</v>
      </c>
      <c r="N37" s="72">
        <f>SUM(N38:N48)</f>
        <v>0</v>
      </c>
      <c r="O37" s="72">
        <f>SUM(D37:N37)</f>
        <v>21492278</v>
      </c>
      <c r="P37" s="74">
        <f>(O37/P$67)</f>
        <v>1873.4551952580196</v>
      </c>
      <c r="Q37" s="75"/>
    </row>
    <row r="38" spans="1:17">
      <c r="A38" s="63"/>
      <c r="B38" s="64">
        <v>341.9</v>
      </c>
      <c r="C38" s="65" t="s">
        <v>132</v>
      </c>
      <c r="D38" s="66">
        <v>15800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ref="O38:O47" si="4">SUM(D38:N38)</f>
        <v>15800</v>
      </c>
      <c r="P38" s="67">
        <f>(O38/P$67)</f>
        <v>1.3772663877266387</v>
      </c>
      <c r="Q38" s="68"/>
    </row>
    <row r="39" spans="1:17">
      <c r="A39" s="63"/>
      <c r="B39" s="64">
        <v>342.1</v>
      </c>
      <c r="C39" s="65" t="s">
        <v>39</v>
      </c>
      <c r="D39" s="66">
        <v>185240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185240</v>
      </c>
      <c r="P39" s="67">
        <f>(O39/P$67)</f>
        <v>16.147140864714085</v>
      </c>
      <c r="Q39" s="68"/>
    </row>
    <row r="40" spans="1:17">
      <c r="A40" s="63"/>
      <c r="B40" s="64">
        <v>342.2</v>
      </c>
      <c r="C40" s="65" t="s">
        <v>40</v>
      </c>
      <c r="D40" s="66">
        <v>42064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42064</v>
      </c>
      <c r="P40" s="67">
        <f>(O40/P$67)</f>
        <v>3.6666666666666665</v>
      </c>
      <c r="Q40" s="68"/>
    </row>
    <row r="41" spans="1:17">
      <c r="A41" s="63"/>
      <c r="B41" s="64">
        <v>343.3</v>
      </c>
      <c r="C41" s="65" t="s">
        <v>42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8195083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8195083</v>
      </c>
      <c r="P41" s="67">
        <f>(O41/P$67)</f>
        <v>714.35521269177127</v>
      </c>
      <c r="Q41" s="68"/>
    </row>
    <row r="42" spans="1:17">
      <c r="A42" s="63"/>
      <c r="B42" s="64">
        <v>343.4</v>
      </c>
      <c r="C42" s="65" t="s">
        <v>43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2546886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2546886</v>
      </c>
      <c r="P42" s="67">
        <f>(O42/P$67)</f>
        <v>222.00889121338912</v>
      </c>
      <c r="Q42" s="68"/>
    </row>
    <row r="43" spans="1:17">
      <c r="A43" s="63"/>
      <c r="B43" s="64">
        <v>343.5</v>
      </c>
      <c r="C43" s="65" t="s">
        <v>44</v>
      </c>
      <c r="D43" s="66">
        <v>0</v>
      </c>
      <c r="E43" s="66">
        <v>0</v>
      </c>
      <c r="F43" s="66">
        <v>0</v>
      </c>
      <c r="G43" s="66">
        <v>0</v>
      </c>
      <c r="H43" s="66">
        <v>0</v>
      </c>
      <c r="I43" s="66">
        <v>4469941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4469941</v>
      </c>
      <c r="P43" s="67">
        <f>(O43/P$67)</f>
        <v>389.63920850767084</v>
      </c>
      <c r="Q43" s="68"/>
    </row>
    <row r="44" spans="1:17">
      <c r="A44" s="63"/>
      <c r="B44" s="64">
        <v>343.8</v>
      </c>
      <c r="C44" s="65" t="s">
        <v>45</v>
      </c>
      <c r="D44" s="66">
        <v>39400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39400</v>
      </c>
      <c r="P44" s="67">
        <f>(O44/P$67)</f>
        <v>3.4344490934449095</v>
      </c>
      <c r="Q44" s="68"/>
    </row>
    <row r="45" spans="1:17">
      <c r="A45" s="63"/>
      <c r="B45" s="64">
        <v>347.2</v>
      </c>
      <c r="C45" s="65" t="s">
        <v>46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722678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722678</v>
      </c>
      <c r="P45" s="67">
        <f>(O45/P$67)</f>
        <v>62.994944211994422</v>
      </c>
      <c r="Q45" s="68"/>
    </row>
    <row r="46" spans="1:17">
      <c r="A46" s="63"/>
      <c r="B46" s="64">
        <v>347.4</v>
      </c>
      <c r="C46" s="65" t="s">
        <v>166</v>
      </c>
      <c r="D46" s="66">
        <v>200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200</v>
      </c>
      <c r="P46" s="67">
        <f>(O46/P$67)</f>
        <v>1.7433751743375175E-2</v>
      </c>
      <c r="Q46" s="68"/>
    </row>
    <row r="47" spans="1:17">
      <c r="A47" s="63"/>
      <c r="B47" s="64">
        <v>347.5</v>
      </c>
      <c r="C47" s="65" t="s">
        <v>47</v>
      </c>
      <c r="D47" s="66">
        <v>32875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32875</v>
      </c>
      <c r="P47" s="67">
        <f>(O47/P$67)</f>
        <v>2.8656729428172945</v>
      </c>
      <c r="Q47" s="68"/>
    </row>
    <row r="48" spans="1:17">
      <c r="A48" s="63"/>
      <c r="B48" s="64">
        <v>349</v>
      </c>
      <c r="C48" s="65" t="s">
        <v>153</v>
      </c>
      <c r="D48" s="66">
        <v>3809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5238302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5242111</v>
      </c>
      <c r="P48" s="67">
        <f>(O48/P$67)</f>
        <v>456.94830892608087</v>
      </c>
      <c r="Q48" s="68"/>
    </row>
    <row r="49" spans="1:17" ht="15.75">
      <c r="A49" s="69" t="s">
        <v>37</v>
      </c>
      <c r="B49" s="70"/>
      <c r="C49" s="71"/>
      <c r="D49" s="72">
        <f>SUM(D50:D52)</f>
        <v>122065</v>
      </c>
      <c r="E49" s="72">
        <f>SUM(E50:E52)</f>
        <v>0</v>
      </c>
      <c r="F49" s="72">
        <f>SUM(F50:F52)</f>
        <v>0</v>
      </c>
      <c r="G49" s="72">
        <f>SUM(G50:G52)</f>
        <v>0</v>
      </c>
      <c r="H49" s="72">
        <f>SUM(H50:H52)</f>
        <v>0</v>
      </c>
      <c r="I49" s="72">
        <f>SUM(I50:I52)</f>
        <v>0</v>
      </c>
      <c r="J49" s="72">
        <f>SUM(J50:J52)</f>
        <v>0</v>
      </c>
      <c r="K49" s="72">
        <f>SUM(K50:K52)</f>
        <v>0</v>
      </c>
      <c r="L49" s="72">
        <f>SUM(L50:L52)</f>
        <v>0</v>
      </c>
      <c r="M49" s="72">
        <f>SUM(M50:M52)</f>
        <v>0</v>
      </c>
      <c r="N49" s="72">
        <f>SUM(N50:N52)</f>
        <v>0</v>
      </c>
      <c r="O49" s="72">
        <f>SUM(D49:N49)</f>
        <v>122065</v>
      </c>
      <c r="P49" s="74">
        <f>(O49/P$67)</f>
        <v>10.640254532775453</v>
      </c>
      <c r="Q49" s="75"/>
    </row>
    <row r="50" spans="1:17">
      <c r="A50" s="76"/>
      <c r="B50" s="77">
        <v>351.4</v>
      </c>
      <c r="C50" s="78" t="s">
        <v>167</v>
      </c>
      <c r="D50" s="66">
        <v>6800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ref="O50:O52" si="5">SUM(D50:N50)</f>
        <v>6800</v>
      </c>
      <c r="P50" s="67">
        <f>(O50/P$67)</f>
        <v>0.59274755927475598</v>
      </c>
      <c r="Q50" s="68"/>
    </row>
    <row r="51" spans="1:17">
      <c r="A51" s="76"/>
      <c r="B51" s="77">
        <v>351.5</v>
      </c>
      <c r="C51" s="78" t="s">
        <v>50</v>
      </c>
      <c r="D51" s="66">
        <v>29821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29821</v>
      </c>
      <c r="P51" s="67">
        <f>(O51/P$67)</f>
        <v>2.5994595536959553</v>
      </c>
      <c r="Q51" s="68"/>
    </row>
    <row r="52" spans="1:17">
      <c r="A52" s="76"/>
      <c r="B52" s="77">
        <v>354</v>
      </c>
      <c r="C52" s="78" t="s">
        <v>123</v>
      </c>
      <c r="D52" s="66">
        <v>85444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85444</v>
      </c>
      <c r="P52" s="67">
        <f>(O52/P$67)</f>
        <v>7.4480474198047419</v>
      </c>
      <c r="Q52" s="68"/>
    </row>
    <row r="53" spans="1:17" ht="15.75">
      <c r="A53" s="69" t="s">
        <v>3</v>
      </c>
      <c r="B53" s="70"/>
      <c r="C53" s="71"/>
      <c r="D53" s="72">
        <f>SUM(D54:D60)</f>
        <v>744051</v>
      </c>
      <c r="E53" s="72">
        <f>SUM(E54:E60)</f>
        <v>270960</v>
      </c>
      <c r="F53" s="72">
        <f>SUM(F54:F60)</f>
        <v>0</v>
      </c>
      <c r="G53" s="72">
        <f>SUM(G54:G60)</f>
        <v>0</v>
      </c>
      <c r="H53" s="72">
        <f>SUM(H54:H60)</f>
        <v>0</v>
      </c>
      <c r="I53" s="72">
        <f>SUM(I54:I60)</f>
        <v>1403173</v>
      </c>
      <c r="J53" s="72">
        <f>SUM(J54:J60)</f>
        <v>86194</v>
      </c>
      <c r="K53" s="72">
        <f>SUM(K54:K60)</f>
        <v>3731228</v>
      </c>
      <c r="L53" s="72">
        <f>SUM(L54:L60)</f>
        <v>0</v>
      </c>
      <c r="M53" s="72">
        <f>SUM(M54:M60)</f>
        <v>0</v>
      </c>
      <c r="N53" s="72">
        <f>SUM(N54:N60)</f>
        <v>213222</v>
      </c>
      <c r="O53" s="72">
        <f>SUM(D53:N53)</f>
        <v>6448828</v>
      </c>
      <c r="P53" s="74">
        <f>(O53/P$67)</f>
        <v>562.13633193863325</v>
      </c>
      <c r="Q53" s="75"/>
    </row>
    <row r="54" spans="1:17">
      <c r="A54" s="63"/>
      <c r="B54" s="64">
        <v>361.1</v>
      </c>
      <c r="C54" s="65" t="s">
        <v>51</v>
      </c>
      <c r="D54" s="66">
        <v>599616</v>
      </c>
      <c r="E54" s="66">
        <v>270960</v>
      </c>
      <c r="F54" s="66">
        <v>0</v>
      </c>
      <c r="G54" s="66">
        <v>0</v>
      </c>
      <c r="H54" s="66">
        <v>0</v>
      </c>
      <c r="I54" s="66">
        <v>613553</v>
      </c>
      <c r="J54" s="66">
        <v>65930</v>
      </c>
      <c r="K54" s="66">
        <v>411466</v>
      </c>
      <c r="L54" s="66">
        <v>0</v>
      </c>
      <c r="M54" s="66">
        <v>0</v>
      </c>
      <c r="N54" s="66">
        <v>166893</v>
      </c>
      <c r="O54" s="66">
        <f>SUM(D54:N54)</f>
        <v>2128418</v>
      </c>
      <c r="P54" s="67">
        <f>(O54/P$67)</f>
        <v>185.5315550906555</v>
      </c>
      <c r="Q54" s="68"/>
    </row>
    <row r="55" spans="1:17">
      <c r="A55" s="63"/>
      <c r="B55" s="64">
        <v>361.2</v>
      </c>
      <c r="C55" s="65" t="s">
        <v>52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383636</v>
      </c>
      <c r="L55" s="66">
        <v>0</v>
      </c>
      <c r="M55" s="66">
        <v>0</v>
      </c>
      <c r="N55" s="66">
        <v>0</v>
      </c>
      <c r="O55" s="66">
        <f t="shared" ref="O55:O64" si="6">SUM(D55:N55)</f>
        <v>383636</v>
      </c>
      <c r="P55" s="67">
        <f>(O55/P$67)</f>
        <v>33.441073919107389</v>
      </c>
      <c r="Q55" s="68"/>
    </row>
    <row r="56" spans="1:17">
      <c r="A56" s="63"/>
      <c r="B56" s="64">
        <v>361.3</v>
      </c>
      <c r="C56" s="65" t="s">
        <v>53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2159344</v>
      </c>
      <c r="L56" s="66">
        <v>0</v>
      </c>
      <c r="M56" s="66">
        <v>0</v>
      </c>
      <c r="N56" s="66">
        <v>46028</v>
      </c>
      <c r="O56" s="66">
        <f t="shared" si="6"/>
        <v>2205372</v>
      </c>
      <c r="P56" s="67">
        <f>(O56/P$67)</f>
        <v>192.23953974895397</v>
      </c>
      <c r="Q56" s="68"/>
    </row>
    <row r="57" spans="1:17">
      <c r="A57" s="63"/>
      <c r="B57" s="64">
        <v>362</v>
      </c>
      <c r="C57" s="65" t="s">
        <v>54</v>
      </c>
      <c r="D57" s="66">
        <v>126283</v>
      </c>
      <c r="E57" s="66">
        <v>0</v>
      </c>
      <c r="F57" s="66">
        <v>0</v>
      </c>
      <c r="G57" s="66">
        <v>0</v>
      </c>
      <c r="H57" s="66">
        <v>0</v>
      </c>
      <c r="I57" s="66">
        <v>39331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165614</v>
      </c>
      <c r="P57" s="67">
        <f>(O57/P$67)</f>
        <v>14.436366806136681</v>
      </c>
      <c r="Q57" s="68"/>
    </row>
    <row r="58" spans="1:17">
      <c r="A58" s="63"/>
      <c r="B58" s="64">
        <v>366</v>
      </c>
      <c r="C58" s="65" t="s">
        <v>56</v>
      </c>
      <c r="D58" s="66">
        <v>17750</v>
      </c>
      <c r="E58" s="66">
        <v>0</v>
      </c>
      <c r="F58" s="66">
        <v>0</v>
      </c>
      <c r="G58" s="66">
        <v>0</v>
      </c>
      <c r="H58" s="66">
        <v>0</v>
      </c>
      <c r="I58" s="66">
        <v>149824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167574</v>
      </c>
      <c r="P58" s="67">
        <f>(O58/P$67)</f>
        <v>14.607217573221757</v>
      </c>
      <c r="Q58" s="68"/>
    </row>
    <row r="59" spans="1:17">
      <c r="A59" s="63"/>
      <c r="B59" s="64">
        <v>368</v>
      </c>
      <c r="C59" s="65" t="s">
        <v>57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708577</v>
      </c>
      <c r="L59" s="66">
        <v>0</v>
      </c>
      <c r="M59" s="66">
        <v>0</v>
      </c>
      <c r="N59" s="66">
        <v>0</v>
      </c>
      <c r="O59" s="66">
        <f t="shared" si="6"/>
        <v>708577</v>
      </c>
      <c r="P59" s="67">
        <f>(O59/P$67)</f>
        <v>61.765777545327758</v>
      </c>
      <c r="Q59" s="68"/>
    </row>
    <row r="60" spans="1:17">
      <c r="A60" s="63"/>
      <c r="B60" s="64">
        <v>369.9</v>
      </c>
      <c r="C60" s="65" t="s">
        <v>59</v>
      </c>
      <c r="D60" s="66">
        <v>402</v>
      </c>
      <c r="E60" s="66">
        <v>0</v>
      </c>
      <c r="F60" s="66">
        <v>0</v>
      </c>
      <c r="G60" s="66">
        <v>0</v>
      </c>
      <c r="H60" s="66">
        <v>0</v>
      </c>
      <c r="I60" s="66">
        <v>600465</v>
      </c>
      <c r="J60" s="66">
        <v>20264</v>
      </c>
      <c r="K60" s="66">
        <v>68205</v>
      </c>
      <c r="L60" s="66">
        <v>0</v>
      </c>
      <c r="M60" s="66">
        <v>0</v>
      </c>
      <c r="N60" s="66">
        <v>301</v>
      </c>
      <c r="O60" s="66">
        <f t="shared" si="6"/>
        <v>689637</v>
      </c>
      <c r="P60" s="67">
        <f>(O60/P$67)</f>
        <v>60.114801255230127</v>
      </c>
      <c r="Q60" s="68"/>
    </row>
    <row r="61" spans="1:17" ht="15.75">
      <c r="A61" s="69" t="s">
        <v>38</v>
      </c>
      <c r="B61" s="70"/>
      <c r="C61" s="71"/>
      <c r="D61" s="72">
        <f>SUM(D62:D64)</f>
        <v>1534025</v>
      </c>
      <c r="E61" s="72">
        <f>SUM(E62:E64)</f>
        <v>0</v>
      </c>
      <c r="F61" s="72">
        <f>SUM(F62:F64)</f>
        <v>0</v>
      </c>
      <c r="G61" s="72">
        <f>SUM(G62:G64)</f>
        <v>0</v>
      </c>
      <c r="H61" s="72">
        <f>SUM(H62:H64)</f>
        <v>0</v>
      </c>
      <c r="I61" s="72">
        <f>SUM(I62:I64)</f>
        <v>333336</v>
      </c>
      <c r="J61" s="72">
        <f>SUM(J62:J64)</f>
        <v>0</v>
      </c>
      <c r="K61" s="72">
        <f>SUM(K62:K64)</f>
        <v>0</v>
      </c>
      <c r="L61" s="72">
        <f>SUM(L62:L64)</f>
        <v>0</v>
      </c>
      <c r="M61" s="72">
        <f>SUM(M62:M64)</f>
        <v>0</v>
      </c>
      <c r="N61" s="72">
        <f>SUM(N62:N64)</f>
        <v>0</v>
      </c>
      <c r="O61" s="72">
        <f t="shared" si="6"/>
        <v>1867361</v>
      </c>
      <c r="P61" s="74">
        <f>(O61/P$67)</f>
        <v>162.77554044630403</v>
      </c>
      <c r="Q61" s="68"/>
    </row>
    <row r="62" spans="1:17">
      <c r="A62" s="63"/>
      <c r="B62" s="64">
        <v>381</v>
      </c>
      <c r="C62" s="65" t="s">
        <v>60</v>
      </c>
      <c r="D62" s="66">
        <v>700000</v>
      </c>
      <c r="E62" s="66">
        <v>0</v>
      </c>
      <c r="F62" s="66">
        <v>0</v>
      </c>
      <c r="G62" s="66">
        <v>0</v>
      </c>
      <c r="H62" s="66">
        <v>0</v>
      </c>
      <c r="I62" s="66">
        <v>128461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828461</v>
      </c>
      <c r="P62" s="67">
        <f>(O62/P$67)</f>
        <v>72.215917015341702</v>
      </c>
      <c r="Q62" s="68"/>
    </row>
    <row r="63" spans="1:17">
      <c r="A63" s="63"/>
      <c r="B63" s="64">
        <v>384</v>
      </c>
      <c r="C63" s="65" t="s">
        <v>154</v>
      </c>
      <c r="D63" s="66">
        <v>787000</v>
      </c>
      <c r="E63" s="66">
        <v>0</v>
      </c>
      <c r="F63" s="66">
        <v>0</v>
      </c>
      <c r="G63" s="66">
        <v>0</v>
      </c>
      <c r="H63" s="66">
        <v>0</v>
      </c>
      <c r="I63" s="66">
        <v>176555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963555</v>
      </c>
      <c r="P63" s="67">
        <f>(O63/P$67)</f>
        <v>83.991893305439334</v>
      </c>
      <c r="Q63" s="68"/>
    </row>
    <row r="64" spans="1:17" ht="15.75" thickBot="1">
      <c r="A64" s="63"/>
      <c r="B64" s="64">
        <v>388.1</v>
      </c>
      <c r="C64" s="65" t="s">
        <v>168</v>
      </c>
      <c r="D64" s="66">
        <v>47025</v>
      </c>
      <c r="E64" s="66">
        <v>0</v>
      </c>
      <c r="F64" s="66">
        <v>0</v>
      </c>
      <c r="G64" s="66">
        <v>0</v>
      </c>
      <c r="H64" s="66">
        <v>0</v>
      </c>
      <c r="I64" s="66">
        <v>28320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75345</v>
      </c>
      <c r="P64" s="67">
        <f>(O64/P$67)</f>
        <v>6.5677301255230125</v>
      </c>
      <c r="Q64" s="68"/>
    </row>
    <row r="65" spans="1:120" ht="16.5" thickBot="1">
      <c r="A65" s="79" t="s">
        <v>48</v>
      </c>
      <c r="B65" s="80"/>
      <c r="C65" s="81"/>
      <c r="D65" s="82">
        <f>SUM(D5,D14,D21,D37,D49,D53,D61)</f>
        <v>14915971</v>
      </c>
      <c r="E65" s="82">
        <f>SUM(E5,E14,E21,E37,E49,E53,E61)</f>
        <v>2017160</v>
      </c>
      <c r="F65" s="82">
        <f>SUM(F5,F14,F21,F37,F49,F53,F61)</f>
        <v>0</v>
      </c>
      <c r="G65" s="82">
        <f>SUM(G5,G14,G21,G37,G49,G53,G61)</f>
        <v>0</v>
      </c>
      <c r="H65" s="82">
        <f>SUM(H5,H14,H21,H37,H49,H53,H61)</f>
        <v>0</v>
      </c>
      <c r="I65" s="82">
        <f>SUM(I5,I14,I21,I37,I49,I53,I61)</f>
        <v>17753468</v>
      </c>
      <c r="J65" s="82">
        <f>SUM(J5,J14,J21,J37,J49,J53,J61)</f>
        <v>5324496</v>
      </c>
      <c r="K65" s="82">
        <f>SUM(K5,K14,K21,K37,K49,K53,K61)</f>
        <v>3731228</v>
      </c>
      <c r="L65" s="82">
        <f>SUM(L5,L14,L21,L37,L49,L53,L61)</f>
        <v>0</v>
      </c>
      <c r="M65" s="82">
        <f>SUM(M5,M14,M21,M37,M49,M53,M61)</f>
        <v>0</v>
      </c>
      <c r="N65" s="82">
        <f>SUM(N5,N14,N21,N37,N49,N53,N61)</f>
        <v>1332736</v>
      </c>
      <c r="O65" s="82">
        <f>SUM(D65:N65)</f>
        <v>45075059</v>
      </c>
      <c r="P65" s="83">
        <f>(O65/P$67)</f>
        <v>3929.1369421199443</v>
      </c>
      <c r="Q65" s="61"/>
      <c r="R65" s="84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</row>
    <row r="66" spans="1:120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8"/>
    </row>
    <row r="67" spans="1:120">
      <c r="A67" s="89"/>
      <c r="B67" s="90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4" t="s">
        <v>169</v>
      </c>
      <c r="N67" s="94"/>
      <c r="O67" s="94"/>
      <c r="P67" s="92">
        <v>11472</v>
      </c>
    </row>
    <row r="68" spans="1:120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98" t="s">
        <v>79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4775749</v>
      </c>
      <c r="E5" s="27">
        <f t="shared" si="0"/>
        <v>930049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5705798</v>
      </c>
      <c r="O5" s="33">
        <f t="shared" ref="O5:O52" si="1">(N5/O$54)</f>
        <v>534.95199699981254</v>
      </c>
      <c r="P5" s="6"/>
    </row>
    <row r="6" spans="1:133">
      <c r="A6" s="12"/>
      <c r="B6" s="25">
        <v>311</v>
      </c>
      <c r="C6" s="20" t="s">
        <v>2</v>
      </c>
      <c r="D6" s="46">
        <v>2622782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2622782</v>
      </c>
      <c r="O6" s="47">
        <f t="shared" si="1"/>
        <v>245.90118132383273</v>
      </c>
      <c r="P6" s="9"/>
    </row>
    <row r="7" spans="1:133">
      <c r="A7" s="12"/>
      <c r="B7" s="25">
        <v>312.41000000000003</v>
      </c>
      <c r="C7" s="20" t="s">
        <v>10</v>
      </c>
      <c r="D7" s="46">
        <v>413338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413338</v>
      </c>
      <c r="O7" s="47">
        <f t="shared" si="1"/>
        <v>38.752859553722111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930049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930049</v>
      </c>
      <c r="O8" s="47">
        <f t="shared" si="1"/>
        <v>87.197543596474773</v>
      </c>
      <c r="P8" s="9"/>
    </row>
    <row r="9" spans="1:133">
      <c r="A9" s="12"/>
      <c r="B9" s="25">
        <v>314.10000000000002</v>
      </c>
      <c r="C9" s="20" t="s">
        <v>12</v>
      </c>
      <c r="D9" s="46">
        <v>1076056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1076056</v>
      </c>
      <c r="O9" s="47">
        <f t="shared" si="1"/>
        <v>100.88655540971311</v>
      </c>
      <c r="P9" s="9"/>
    </row>
    <row r="10" spans="1:133">
      <c r="A10" s="12"/>
      <c r="B10" s="25">
        <v>314.3</v>
      </c>
      <c r="C10" s="20" t="s">
        <v>13</v>
      </c>
      <c r="D10" s="46">
        <v>134316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134316</v>
      </c>
      <c r="O10" s="47">
        <f t="shared" si="1"/>
        <v>12.592912057003563</v>
      </c>
      <c r="P10" s="9"/>
    </row>
    <row r="11" spans="1:133">
      <c r="A11" s="12"/>
      <c r="B11" s="25">
        <v>314.8</v>
      </c>
      <c r="C11" s="20" t="s">
        <v>14</v>
      </c>
      <c r="D11" s="46">
        <v>29752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29752</v>
      </c>
      <c r="O11" s="47">
        <f t="shared" si="1"/>
        <v>2.7894243390211888</v>
      </c>
      <c r="P11" s="9"/>
    </row>
    <row r="12" spans="1:133">
      <c r="A12" s="12"/>
      <c r="B12" s="25">
        <v>315</v>
      </c>
      <c r="C12" s="20" t="s">
        <v>90</v>
      </c>
      <c r="D12" s="46">
        <v>439335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439335</v>
      </c>
      <c r="O12" s="47">
        <f t="shared" si="1"/>
        <v>41.190230639414963</v>
      </c>
      <c r="P12" s="9"/>
    </row>
    <row r="13" spans="1:133">
      <c r="A13" s="12"/>
      <c r="B13" s="25">
        <v>316</v>
      </c>
      <c r="C13" s="20" t="s">
        <v>112</v>
      </c>
      <c r="D13" s="46">
        <v>60170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60170</v>
      </c>
      <c r="O13" s="47">
        <f t="shared" si="1"/>
        <v>5.6412900806300392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1340645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1340645</v>
      </c>
      <c r="O14" s="45">
        <f t="shared" si="1"/>
        <v>125.69332458278643</v>
      </c>
      <c r="P14" s="10"/>
    </row>
    <row r="15" spans="1:133">
      <c r="A15" s="12"/>
      <c r="B15" s="25">
        <v>322</v>
      </c>
      <c r="C15" s="20" t="s">
        <v>0</v>
      </c>
      <c r="D15" s="46">
        <v>113948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113948</v>
      </c>
      <c r="O15" s="47">
        <f t="shared" si="1"/>
        <v>10.683292705794113</v>
      </c>
      <c r="P15" s="9"/>
    </row>
    <row r="16" spans="1:133">
      <c r="A16" s="12"/>
      <c r="B16" s="25">
        <v>323.10000000000002</v>
      </c>
      <c r="C16" s="20" t="s">
        <v>17</v>
      </c>
      <c r="D16" s="46">
        <v>941890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941890</v>
      </c>
      <c r="O16" s="47">
        <f t="shared" si="1"/>
        <v>88.307706731670734</v>
      </c>
      <c r="P16" s="9"/>
    </row>
    <row r="17" spans="1:16">
      <c r="A17" s="12"/>
      <c r="B17" s="25">
        <v>323.7</v>
      </c>
      <c r="C17" s="20" t="s">
        <v>113</v>
      </c>
      <c r="D17" s="46">
        <v>4500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4500</v>
      </c>
      <c r="O17" s="47">
        <f t="shared" si="1"/>
        <v>0.42190136883555224</v>
      </c>
      <c r="P17" s="9"/>
    </row>
    <row r="18" spans="1:16">
      <c r="A18" s="12"/>
      <c r="B18" s="25">
        <v>325.2</v>
      </c>
      <c r="C18" s="20" t="s">
        <v>18</v>
      </c>
      <c r="D18" s="46">
        <v>266807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266807</v>
      </c>
      <c r="O18" s="47">
        <f t="shared" si="1"/>
        <v>25.014719669979375</v>
      </c>
      <c r="P18" s="9"/>
    </row>
    <row r="19" spans="1:16">
      <c r="A19" s="12"/>
      <c r="B19" s="25">
        <v>329</v>
      </c>
      <c r="C19" s="20" t="s">
        <v>19</v>
      </c>
      <c r="D19" s="46">
        <v>13500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13500</v>
      </c>
      <c r="O19" s="47">
        <f t="shared" si="1"/>
        <v>1.2657041065066568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SUM(D21:D29)</f>
        <v>964643</v>
      </c>
      <c r="E20" s="32">
        <f t="shared" si="5"/>
        <v>29953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559995</v>
      </c>
      <c r="N20" s="44">
        <f t="shared" si="4"/>
        <v>1554591</v>
      </c>
      <c r="O20" s="45">
        <f t="shared" si="1"/>
        <v>145.75201575098444</v>
      </c>
      <c r="P20" s="10"/>
    </row>
    <row r="21" spans="1:16">
      <c r="A21" s="12"/>
      <c r="B21" s="25">
        <v>331.2</v>
      </c>
      <c r="C21" s="20" t="s">
        <v>20</v>
      </c>
      <c r="D21" s="46">
        <v>5358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5358</v>
      </c>
      <c r="O21" s="47">
        <f t="shared" si="1"/>
        <v>0.50234389649353084</v>
      </c>
      <c r="P21" s="9"/>
    </row>
    <row r="22" spans="1:16">
      <c r="A22" s="12"/>
      <c r="B22" s="25">
        <v>335.12</v>
      </c>
      <c r="C22" s="20" t="s">
        <v>92</v>
      </c>
      <c r="D22" s="46">
        <v>298047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298047</v>
      </c>
      <c r="O22" s="47">
        <f t="shared" si="1"/>
        <v>27.943652728295518</v>
      </c>
      <c r="P22" s="9"/>
    </row>
    <row r="23" spans="1:16">
      <c r="A23" s="12"/>
      <c r="B23" s="25">
        <v>335.14</v>
      </c>
      <c r="C23" s="20" t="s">
        <v>93</v>
      </c>
      <c r="D23" s="46">
        <v>5928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5928</v>
      </c>
      <c r="O23" s="47">
        <f t="shared" si="1"/>
        <v>0.55578473654603411</v>
      </c>
      <c r="P23" s="9"/>
    </row>
    <row r="24" spans="1:16">
      <c r="A24" s="12"/>
      <c r="B24" s="25">
        <v>335.15</v>
      </c>
      <c r="C24" s="20" t="s">
        <v>94</v>
      </c>
      <c r="D24" s="46">
        <v>21596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21596</v>
      </c>
      <c r="O24" s="47">
        <f t="shared" si="1"/>
        <v>2.0247515469716859</v>
      </c>
      <c r="P24" s="9"/>
    </row>
    <row r="25" spans="1:16">
      <c r="A25" s="12"/>
      <c r="B25" s="25">
        <v>335.18</v>
      </c>
      <c r="C25" s="20" t="s">
        <v>95</v>
      </c>
      <c r="D25" s="46">
        <v>478187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478187</v>
      </c>
      <c r="O25" s="47">
        <f t="shared" si="1"/>
        <v>44.832833302081383</v>
      </c>
      <c r="P25" s="9"/>
    </row>
    <row r="26" spans="1:16">
      <c r="A26" s="12"/>
      <c r="B26" s="25">
        <v>337.2</v>
      </c>
      <c r="C26" s="20" t="s">
        <v>30</v>
      </c>
      <c r="D26" s="46">
        <v>45527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45527</v>
      </c>
      <c r="O26" s="47">
        <f t="shared" si="1"/>
        <v>4.2684230264391525</v>
      </c>
      <c r="P26" s="9"/>
    </row>
    <row r="27" spans="1:16">
      <c r="A27" s="12"/>
      <c r="B27" s="25">
        <v>337.5</v>
      </c>
      <c r="C27" s="20" t="s">
        <v>114</v>
      </c>
      <c r="D27" s="46">
        <v>0</v>
      </c>
      <c r="E27" s="46">
        <v>29953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29953</v>
      </c>
      <c r="O27" s="47">
        <f t="shared" si="1"/>
        <v>2.8082692668291767</v>
      </c>
      <c r="P27" s="9"/>
    </row>
    <row r="28" spans="1:16">
      <c r="A28" s="12"/>
      <c r="B28" s="25">
        <v>337.7</v>
      </c>
      <c r="C28" s="20" t="s">
        <v>75</v>
      </c>
      <c r="D28" s="46">
        <v>110000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110000</v>
      </c>
      <c r="O28" s="47">
        <f t="shared" si="1"/>
        <v>10.313144571535721</v>
      </c>
      <c r="P28" s="9"/>
    </row>
    <row r="29" spans="1:16">
      <c r="A29" s="12"/>
      <c r="B29" s="25">
        <v>338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559995</v>
      </c>
      <c r="N29" s="46">
        <f t="shared" si="4"/>
        <v>559995</v>
      </c>
      <c r="O29" s="47">
        <f t="shared" si="1"/>
        <v>52.502812675792235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SUM(D31:D39)</f>
        <v>159630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10581916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10741546</v>
      </c>
      <c r="O30" s="45">
        <f t="shared" si="1"/>
        <v>1007.0828801800112</v>
      </c>
      <c r="P30" s="10"/>
    </row>
    <row r="31" spans="1:16">
      <c r="A31" s="12"/>
      <c r="B31" s="25">
        <v>341.3</v>
      </c>
      <c r="C31" s="20" t="s">
        <v>96</v>
      </c>
      <c r="D31" s="46">
        <v>606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606</v>
      </c>
      <c r="O31" s="47">
        <f t="shared" si="1"/>
        <v>5.6816051003187699E-2</v>
      </c>
      <c r="P31" s="9"/>
    </row>
    <row r="32" spans="1:16">
      <c r="A32" s="12"/>
      <c r="B32" s="25">
        <v>342.1</v>
      </c>
      <c r="C32" s="20" t="s">
        <v>39</v>
      </c>
      <c r="D32" s="46">
        <v>14485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14485</v>
      </c>
      <c r="O32" s="47">
        <f t="shared" si="1"/>
        <v>1.3580536283517719</v>
      </c>
      <c r="P32" s="9"/>
    </row>
    <row r="33" spans="1:16">
      <c r="A33" s="12"/>
      <c r="B33" s="25">
        <v>342.5</v>
      </c>
      <c r="C33" s="20" t="s">
        <v>41</v>
      </c>
      <c r="D33" s="46">
        <v>28807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28807</v>
      </c>
      <c r="O33" s="47">
        <f t="shared" si="1"/>
        <v>2.7008250515657228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5596465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5596465</v>
      </c>
      <c r="O34" s="47">
        <f t="shared" si="1"/>
        <v>524.70138758672419</v>
      </c>
      <c r="P34" s="9"/>
    </row>
    <row r="35" spans="1:16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1744383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1744383</v>
      </c>
      <c r="O35" s="47">
        <f t="shared" si="1"/>
        <v>163.54612788299269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2741443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2741443</v>
      </c>
      <c r="O36" s="47">
        <f t="shared" si="1"/>
        <v>257.02634539658726</v>
      </c>
      <c r="P36" s="9"/>
    </row>
    <row r="37" spans="1:16">
      <c r="A37" s="12"/>
      <c r="B37" s="25">
        <v>343.8</v>
      </c>
      <c r="C37" s="20" t="s">
        <v>45</v>
      </c>
      <c r="D37" s="46">
        <v>13225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13225</v>
      </c>
      <c r="O37" s="47">
        <f t="shared" si="1"/>
        <v>1.2399212450778174</v>
      </c>
      <c r="P37" s="9"/>
    </row>
    <row r="38" spans="1:16">
      <c r="A38" s="12"/>
      <c r="B38" s="25">
        <v>344.9</v>
      </c>
      <c r="C38" s="20" t="s">
        <v>98</v>
      </c>
      <c r="D38" s="46">
        <v>82022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82022</v>
      </c>
      <c r="O38" s="47">
        <f t="shared" si="1"/>
        <v>7.690043127695481</v>
      </c>
      <c r="P38" s="9"/>
    </row>
    <row r="39" spans="1:16">
      <c r="A39" s="12"/>
      <c r="B39" s="25">
        <v>347.2</v>
      </c>
      <c r="C39" s="20" t="s">
        <v>46</v>
      </c>
      <c r="D39" s="46">
        <v>20485</v>
      </c>
      <c r="E39" s="46">
        <v>0</v>
      </c>
      <c r="F39" s="46">
        <v>0</v>
      </c>
      <c r="G39" s="46">
        <v>0</v>
      </c>
      <c r="H39" s="46">
        <v>0</v>
      </c>
      <c r="I39" s="46">
        <v>499625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520110</v>
      </c>
      <c r="O39" s="47">
        <f t="shared" si="1"/>
        <v>48.763360210013126</v>
      </c>
      <c r="P39" s="9"/>
    </row>
    <row r="40" spans="1:16" ht="15.75">
      <c r="A40" s="29" t="s">
        <v>37</v>
      </c>
      <c r="B40" s="30"/>
      <c r="C40" s="31"/>
      <c r="D40" s="32">
        <f t="shared" ref="D40:M40" si="8">SUM(D41:D41)</f>
        <v>144545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144545</v>
      </c>
      <c r="O40" s="45">
        <f t="shared" si="1"/>
        <v>13.551940746296644</v>
      </c>
      <c r="P40" s="10"/>
    </row>
    <row r="41" spans="1:16">
      <c r="A41" s="13"/>
      <c r="B41" s="39">
        <v>351.5</v>
      </c>
      <c r="C41" s="21" t="s">
        <v>50</v>
      </c>
      <c r="D41" s="46">
        <v>144545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144545</v>
      </c>
      <c r="O41" s="47">
        <f t="shared" si="1"/>
        <v>13.551940746296644</v>
      </c>
      <c r="P41" s="9"/>
    </row>
    <row r="42" spans="1:16" ht="15.75">
      <c r="A42" s="29" t="s">
        <v>3</v>
      </c>
      <c r="B42" s="30"/>
      <c r="C42" s="31"/>
      <c r="D42" s="32">
        <f t="shared" ref="D42:M42" si="9">SUM(D43:D49)</f>
        <v>213393</v>
      </c>
      <c r="E42" s="32">
        <f t="shared" si="9"/>
        <v>747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652557</v>
      </c>
      <c r="J42" s="32">
        <f t="shared" si="9"/>
        <v>0</v>
      </c>
      <c r="K42" s="32">
        <f t="shared" si="9"/>
        <v>3782462</v>
      </c>
      <c r="L42" s="32">
        <f t="shared" si="9"/>
        <v>0</v>
      </c>
      <c r="M42" s="32">
        <f t="shared" si="9"/>
        <v>439</v>
      </c>
      <c r="N42" s="32">
        <f>SUM(D42:M42)</f>
        <v>4649598</v>
      </c>
      <c r="O42" s="45">
        <f t="shared" si="1"/>
        <v>435.92705794112135</v>
      </c>
      <c r="P42" s="10"/>
    </row>
    <row r="43" spans="1:16">
      <c r="A43" s="12"/>
      <c r="B43" s="25">
        <v>361.1</v>
      </c>
      <c r="C43" s="20" t="s">
        <v>51</v>
      </c>
      <c r="D43" s="46">
        <v>16575</v>
      </c>
      <c r="E43" s="46">
        <v>2170</v>
      </c>
      <c r="F43" s="46">
        <v>0</v>
      </c>
      <c r="G43" s="46">
        <v>0</v>
      </c>
      <c r="H43" s="46">
        <v>0</v>
      </c>
      <c r="I43" s="46">
        <v>19113</v>
      </c>
      <c r="J43" s="46">
        <v>0</v>
      </c>
      <c r="K43" s="46">
        <v>402722</v>
      </c>
      <c r="L43" s="46">
        <v>0</v>
      </c>
      <c r="M43" s="46">
        <v>1116</v>
      </c>
      <c r="N43" s="46">
        <f>SUM(D43:M43)</f>
        <v>441696</v>
      </c>
      <c r="O43" s="47">
        <f t="shared" si="1"/>
        <v>41.411588224264015</v>
      </c>
      <c r="P43" s="9"/>
    </row>
    <row r="44" spans="1:16">
      <c r="A44" s="12"/>
      <c r="B44" s="25">
        <v>361.2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239461</v>
      </c>
      <c r="L44" s="46">
        <v>0</v>
      </c>
      <c r="M44" s="46">
        <v>0</v>
      </c>
      <c r="N44" s="46">
        <f t="shared" ref="N44:N49" si="10">SUM(D44:M44)</f>
        <v>239461</v>
      </c>
      <c r="O44" s="47">
        <f t="shared" si="1"/>
        <v>22.450871929495595</v>
      </c>
      <c r="P44" s="9"/>
    </row>
    <row r="45" spans="1:16">
      <c r="A45" s="12"/>
      <c r="B45" s="25">
        <v>361.3</v>
      </c>
      <c r="C45" s="20" t="s">
        <v>53</v>
      </c>
      <c r="D45" s="46">
        <v>-7300</v>
      </c>
      <c r="E45" s="46">
        <v>-1423</v>
      </c>
      <c r="F45" s="46">
        <v>0</v>
      </c>
      <c r="G45" s="46">
        <v>0</v>
      </c>
      <c r="H45" s="46">
        <v>0</v>
      </c>
      <c r="I45" s="46">
        <v>-11011</v>
      </c>
      <c r="J45" s="46">
        <v>0</v>
      </c>
      <c r="K45" s="46">
        <v>1750333</v>
      </c>
      <c r="L45" s="46">
        <v>0</v>
      </c>
      <c r="M45" s="46">
        <v>-677</v>
      </c>
      <c r="N45" s="46">
        <f t="shared" si="10"/>
        <v>1729922</v>
      </c>
      <c r="O45" s="47">
        <f t="shared" si="1"/>
        <v>162.1903243952747</v>
      </c>
      <c r="P45" s="9"/>
    </row>
    <row r="46" spans="1:16">
      <c r="A46" s="12"/>
      <c r="B46" s="25">
        <v>362</v>
      </c>
      <c r="C46" s="20" t="s">
        <v>54</v>
      </c>
      <c r="D46" s="46">
        <v>99282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99282</v>
      </c>
      <c r="O46" s="47">
        <f t="shared" si="1"/>
        <v>9.3082692668291767</v>
      </c>
      <c r="P46" s="9"/>
    </row>
    <row r="47" spans="1:16">
      <c r="A47" s="12"/>
      <c r="B47" s="25">
        <v>366</v>
      </c>
      <c r="C47" s="20" t="s">
        <v>56</v>
      </c>
      <c r="D47" s="46">
        <v>13971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13971</v>
      </c>
      <c r="O47" s="47">
        <f t="shared" si="1"/>
        <v>1.3098631164447778</v>
      </c>
      <c r="P47" s="9"/>
    </row>
    <row r="48" spans="1:16">
      <c r="A48" s="12"/>
      <c r="B48" s="25">
        <v>368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1389946</v>
      </c>
      <c r="L48" s="46">
        <v>0</v>
      </c>
      <c r="M48" s="46">
        <v>0</v>
      </c>
      <c r="N48" s="46">
        <f t="shared" si="10"/>
        <v>1389946</v>
      </c>
      <c r="O48" s="47">
        <f t="shared" si="1"/>
        <v>130.31558222388898</v>
      </c>
      <c r="P48" s="9"/>
    </row>
    <row r="49" spans="1:119">
      <c r="A49" s="12"/>
      <c r="B49" s="25">
        <v>369.9</v>
      </c>
      <c r="C49" s="20" t="s">
        <v>59</v>
      </c>
      <c r="D49" s="46">
        <v>90865</v>
      </c>
      <c r="E49" s="46">
        <v>0</v>
      </c>
      <c r="F49" s="46">
        <v>0</v>
      </c>
      <c r="G49" s="46">
        <v>0</v>
      </c>
      <c r="H49" s="46">
        <v>0</v>
      </c>
      <c r="I49" s="46">
        <v>644455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735320</v>
      </c>
      <c r="O49" s="47">
        <f t="shared" si="1"/>
        <v>68.940558784924065</v>
      </c>
      <c r="P49" s="9"/>
    </row>
    <row r="50" spans="1:119" ht="15.75">
      <c r="A50" s="29" t="s">
        <v>38</v>
      </c>
      <c r="B50" s="30"/>
      <c r="C50" s="31"/>
      <c r="D50" s="32">
        <f t="shared" ref="D50:M50" si="11">SUM(D51:D51)</f>
        <v>1087949</v>
      </c>
      <c r="E50" s="32">
        <f t="shared" si="11"/>
        <v>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160000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5000</v>
      </c>
      <c r="N50" s="32">
        <f>SUM(D50:M50)</f>
        <v>1252949</v>
      </c>
      <c r="O50" s="45">
        <f t="shared" si="1"/>
        <v>117.47131070691918</v>
      </c>
      <c r="P50" s="9"/>
    </row>
    <row r="51" spans="1:119" ht="15.75" thickBot="1">
      <c r="A51" s="12"/>
      <c r="B51" s="25">
        <v>381</v>
      </c>
      <c r="C51" s="20" t="s">
        <v>60</v>
      </c>
      <c r="D51" s="46">
        <v>1087949</v>
      </c>
      <c r="E51" s="46">
        <v>0</v>
      </c>
      <c r="F51" s="46">
        <v>0</v>
      </c>
      <c r="G51" s="46">
        <v>0</v>
      </c>
      <c r="H51" s="46">
        <v>0</v>
      </c>
      <c r="I51" s="46">
        <v>160000</v>
      </c>
      <c r="J51" s="46">
        <v>0</v>
      </c>
      <c r="K51" s="46">
        <v>0</v>
      </c>
      <c r="L51" s="46">
        <v>0</v>
      </c>
      <c r="M51" s="46">
        <v>5000</v>
      </c>
      <c r="N51" s="46">
        <f>SUM(D51:M51)</f>
        <v>1252949</v>
      </c>
      <c r="O51" s="47">
        <f t="shared" si="1"/>
        <v>117.47131070691918</v>
      </c>
      <c r="P51" s="9"/>
    </row>
    <row r="52" spans="1:119" ht="16.5" thickBot="1">
      <c r="A52" s="14" t="s">
        <v>48</v>
      </c>
      <c r="B52" s="23"/>
      <c r="C52" s="22"/>
      <c r="D52" s="15">
        <f t="shared" ref="D52:M52" si="12">SUM(D5,D14,D20,D30,D40,D42,D50)</f>
        <v>8686554</v>
      </c>
      <c r="E52" s="15">
        <f t="shared" si="12"/>
        <v>960749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11394473</v>
      </c>
      <c r="J52" s="15">
        <f t="shared" si="12"/>
        <v>0</v>
      </c>
      <c r="K52" s="15">
        <f t="shared" si="12"/>
        <v>3782462</v>
      </c>
      <c r="L52" s="15">
        <f t="shared" si="12"/>
        <v>0</v>
      </c>
      <c r="M52" s="15">
        <f t="shared" si="12"/>
        <v>565434</v>
      </c>
      <c r="N52" s="15">
        <f>SUM(D52:M52)</f>
        <v>25389672</v>
      </c>
      <c r="O52" s="38">
        <f t="shared" si="1"/>
        <v>2380.4305269079318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115</v>
      </c>
      <c r="M54" s="118"/>
      <c r="N54" s="118"/>
      <c r="O54" s="43">
        <v>10666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4986583</v>
      </c>
      <c r="E5" s="27">
        <f t="shared" si="0"/>
        <v>887081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5873664</v>
      </c>
      <c r="O5" s="33">
        <f t="shared" ref="O5:O36" si="1">(N5/O$57)</f>
        <v>556.16551462929647</v>
      </c>
      <c r="P5" s="6"/>
    </row>
    <row r="6" spans="1:133">
      <c r="A6" s="12"/>
      <c r="B6" s="25">
        <v>311</v>
      </c>
      <c r="C6" s="20" t="s">
        <v>2</v>
      </c>
      <c r="D6" s="46">
        <v>2883379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2883379</v>
      </c>
      <c r="O6" s="47">
        <f t="shared" si="1"/>
        <v>273.02139948868478</v>
      </c>
      <c r="P6" s="9"/>
    </row>
    <row r="7" spans="1:133">
      <c r="A7" s="12"/>
      <c r="B7" s="25">
        <v>312.41000000000003</v>
      </c>
      <c r="C7" s="20" t="s">
        <v>10</v>
      </c>
      <c r="D7" s="46">
        <v>409580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409580</v>
      </c>
      <c r="O7" s="47">
        <f t="shared" si="1"/>
        <v>38.782312281033995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887081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887081</v>
      </c>
      <c r="O8" s="47">
        <f t="shared" si="1"/>
        <v>83.995928415869713</v>
      </c>
      <c r="P8" s="9"/>
    </row>
    <row r="9" spans="1:133">
      <c r="A9" s="12"/>
      <c r="B9" s="25">
        <v>314.10000000000002</v>
      </c>
      <c r="C9" s="20" t="s">
        <v>12</v>
      </c>
      <c r="D9" s="46">
        <v>1001595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1001595</v>
      </c>
      <c r="O9" s="47">
        <f t="shared" si="1"/>
        <v>94.839030394848976</v>
      </c>
      <c r="P9" s="9"/>
    </row>
    <row r="10" spans="1:133">
      <c r="A10" s="12"/>
      <c r="B10" s="25">
        <v>314.3</v>
      </c>
      <c r="C10" s="20" t="s">
        <v>13</v>
      </c>
      <c r="D10" s="46">
        <v>130045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130045</v>
      </c>
      <c r="O10" s="47">
        <f t="shared" si="1"/>
        <v>12.313701354038443</v>
      </c>
      <c r="P10" s="9"/>
    </row>
    <row r="11" spans="1:133">
      <c r="A11" s="12"/>
      <c r="B11" s="25">
        <v>314.8</v>
      </c>
      <c r="C11" s="20" t="s">
        <v>14</v>
      </c>
      <c r="D11" s="46">
        <v>35642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35642</v>
      </c>
      <c r="O11" s="47">
        <f t="shared" si="1"/>
        <v>3.3748698039958338</v>
      </c>
      <c r="P11" s="9"/>
    </row>
    <row r="12" spans="1:133">
      <c r="A12" s="12"/>
      <c r="B12" s="25">
        <v>315</v>
      </c>
      <c r="C12" s="20" t="s">
        <v>90</v>
      </c>
      <c r="D12" s="46">
        <v>511076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511076</v>
      </c>
      <c r="O12" s="47">
        <f t="shared" si="1"/>
        <v>48.392765836568508</v>
      </c>
      <c r="P12" s="9"/>
    </row>
    <row r="13" spans="1:133">
      <c r="A13" s="12"/>
      <c r="B13" s="25">
        <v>319</v>
      </c>
      <c r="C13" s="20" t="s">
        <v>91</v>
      </c>
      <c r="D13" s="46">
        <v>15266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15266</v>
      </c>
      <c r="O13" s="47">
        <f t="shared" si="1"/>
        <v>1.4455070542562258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1230697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1230697</v>
      </c>
      <c r="O14" s="45">
        <f t="shared" si="1"/>
        <v>116.53224126503171</v>
      </c>
      <c r="P14" s="10"/>
    </row>
    <row r="15" spans="1:133">
      <c r="A15" s="12"/>
      <c r="B15" s="25">
        <v>322</v>
      </c>
      <c r="C15" s="20" t="s">
        <v>0</v>
      </c>
      <c r="D15" s="46">
        <v>72912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72912</v>
      </c>
      <c r="O15" s="47">
        <f t="shared" si="1"/>
        <v>6.903891676924534</v>
      </c>
      <c r="P15" s="9"/>
    </row>
    <row r="16" spans="1:133">
      <c r="A16" s="12"/>
      <c r="B16" s="25">
        <v>323.10000000000002</v>
      </c>
      <c r="C16" s="20" t="s">
        <v>17</v>
      </c>
      <c r="D16" s="46">
        <v>874166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874166</v>
      </c>
      <c r="O16" s="47">
        <f t="shared" si="1"/>
        <v>82.773032856737046</v>
      </c>
      <c r="P16" s="9"/>
    </row>
    <row r="17" spans="1:16">
      <c r="A17" s="12"/>
      <c r="B17" s="25">
        <v>325.2</v>
      </c>
      <c r="C17" s="20" t="s">
        <v>18</v>
      </c>
      <c r="D17" s="46">
        <v>266619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266619</v>
      </c>
      <c r="O17" s="47">
        <f t="shared" si="1"/>
        <v>25.245620679859861</v>
      </c>
      <c r="P17" s="9"/>
    </row>
    <row r="18" spans="1:16">
      <c r="A18" s="12"/>
      <c r="B18" s="25">
        <v>329</v>
      </c>
      <c r="C18" s="20" t="s">
        <v>19</v>
      </c>
      <c r="D18" s="46">
        <v>17000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17000</v>
      </c>
      <c r="O18" s="47">
        <f t="shared" si="1"/>
        <v>1.6096960515102736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SUM(D20:D29)</f>
        <v>1031842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8135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734829</v>
      </c>
      <c r="N19" s="44">
        <f t="shared" si="4"/>
        <v>1774806</v>
      </c>
      <c r="O19" s="45">
        <f t="shared" si="1"/>
        <v>168.05283590569076</v>
      </c>
      <c r="P19" s="10"/>
    </row>
    <row r="20" spans="1:16">
      <c r="A20" s="12"/>
      <c r="B20" s="25">
        <v>331.2</v>
      </c>
      <c r="C20" s="20" t="s">
        <v>20</v>
      </c>
      <c r="D20" s="46">
        <v>3256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3256</v>
      </c>
      <c r="O20" s="47">
        <f t="shared" si="1"/>
        <v>0.30830413786573241</v>
      </c>
      <c r="P20" s="9"/>
    </row>
    <row r="21" spans="1:16">
      <c r="A21" s="12"/>
      <c r="B21" s="25">
        <v>334.35</v>
      </c>
      <c r="C21" s="20" t="s">
        <v>85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8135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8135</v>
      </c>
      <c r="O21" s="47">
        <f t="shared" si="1"/>
        <v>0.77028690464918093</v>
      </c>
      <c r="P21" s="9"/>
    </row>
    <row r="22" spans="1:16">
      <c r="A22" s="12"/>
      <c r="B22" s="25">
        <v>335.12</v>
      </c>
      <c r="C22" s="20" t="s">
        <v>92</v>
      </c>
      <c r="D22" s="46">
        <v>296072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296072</v>
      </c>
      <c r="O22" s="47">
        <f t="shared" si="1"/>
        <v>28.034466433102924</v>
      </c>
      <c r="P22" s="9"/>
    </row>
    <row r="23" spans="1:16">
      <c r="A23" s="12"/>
      <c r="B23" s="25">
        <v>335.14</v>
      </c>
      <c r="C23" s="20" t="s">
        <v>93</v>
      </c>
      <c r="D23" s="46">
        <v>4312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4312</v>
      </c>
      <c r="O23" s="47">
        <f t="shared" si="1"/>
        <v>0.40829466906542938</v>
      </c>
      <c r="P23" s="9"/>
    </row>
    <row r="24" spans="1:16">
      <c r="A24" s="12"/>
      <c r="B24" s="25">
        <v>335.15</v>
      </c>
      <c r="C24" s="20" t="s">
        <v>94</v>
      </c>
      <c r="D24" s="46">
        <v>18427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18427</v>
      </c>
      <c r="O24" s="47">
        <f t="shared" si="1"/>
        <v>1.7448158318341067</v>
      </c>
      <c r="P24" s="9"/>
    </row>
    <row r="25" spans="1:16">
      <c r="A25" s="12"/>
      <c r="B25" s="25">
        <v>335.18</v>
      </c>
      <c r="C25" s="20" t="s">
        <v>95</v>
      </c>
      <c r="D25" s="46">
        <v>458496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458496</v>
      </c>
      <c r="O25" s="47">
        <f t="shared" si="1"/>
        <v>43.414070637250262</v>
      </c>
      <c r="P25" s="9"/>
    </row>
    <row r="26" spans="1:16">
      <c r="A26" s="12"/>
      <c r="B26" s="25">
        <v>337.2</v>
      </c>
      <c r="C26" s="20" t="s">
        <v>30</v>
      </c>
      <c r="D26" s="46">
        <v>45373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45373</v>
      </c>
      <c r="O26" s="47">
        <f t="shared" si="1"/>
        <v>4.2962787614809201</v>
      </c>
      <c r="P26" s="9"/>
    </row>
    <row r="27" spans="1:16">
      <c r="A27" s="12"/>
      <c r="B27" s="25">
        <v>337.3</v>
      </c>
      <c r="C27" s="20" t="s">
        <v>74</v>
      </c>
      <c r="D27" s="46">
        <v>928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928</v>
      </c>
      <c r="O27" s="47">
        <f t="shared" si="1"/>
        <v>8.7870466811854939E-2</v>
      </c>
      <c r="P27" s="9"/>
    </row>
    <row r="28" spans="1:16">
      <c r="A28" s="12"/>
      <c r="B28" s="25">
        <v>337.7</v>
      </c>
      <c r="C28" s="20" t="s">
        <v>75</v>
      </c>
      <c r="D28" s="46">
        <v>204978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204978</v>
      </c>
      <c r="O28" s="47">
        <f t="shared" si="1"/>
        <v>19.408957485086638</v>
      </c>
      <c r="P28" s="9"/>
    </row>
    <row r="29" spans="1:16">
      <c r="A29" s="12"/>
      <c r="B29" s="25">
        <v>338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734829</v>
      </c>
      <c r="N29" s="46">
        <f t="shared" si="4"/>
        <v>734829</v>
      </c>
      <c r="O29" s="47">
        <f t="shared" si="1"/>
        <v>69.579490578543698</v>
      </c>
      <c r="P29" s="9"/>
    </row>
    <row r="30" spans="1:16" ht="15.75">
      <c r="A30" s="29" t="s">
        <v>36</v>
      </c>
      <c r="B30" s="30"/>
      <c r="C30" s="31"/>
      <c r="D30" s="32">
        <f t="shared" ref="D30:M30" si="6">SUM(D31:D39)</f>
        <v>130646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10400271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10530917</v>
      </c>
      <c r="O30" s="45">
        <f t="shared" si="1"/>
        <v>997.15150080484807</v>
      </c>
      <c r="P30" s="10"/>
    </row>
    <row r="31" spans="1:16">
      <c r="A31" s="12"/>
      <c r="B31" s="25">
        <v>341.3</v>
      </c>
      <c r="C31" s="20" t="s">
        <v>96</v>
      </c>
      <c r="D31" s="46">
        <v>898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898</v>
      </c>
      <c r="O31" s="47">
        <f t="shared" si="1"/>
        <v>8.5029826720954452E-2</v>
      </c>
      <c r="P31" s="9"/>
    </row>
    <row r="32" spans="1:16">
      <c r="A32" s="12"/>
      <c r="B32" s="25">
        <v>342.1</v>
      </c>
      <c r="C32" s="20" t="s">
        <v>39</v>
      </c>
      <c r="D32" s="46">
        <v>14458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14458</v>
      </c>
      <c r="O32" s="47">
        <f t="shared" si="1"/>
        <v>1.3689991478079728</v>
      </c>
      <c r="P32" s="9"/>
    </row>
    <row r="33" spans="1:16">
      <c r="A33" s="12"/>
      <c r="B33" s="25">
        <v>342.5</v>
      </c>
      <c r="C33" s="20" t="s">
        <v>41</v>
      </c>
      <c r="D33" s="46">
        <v>18221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18221</v>
      </c>
      <c r="O33" s="47">
        <f t="shared" si="1"/>
        <v>1.7253101032099234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5426196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5426196</v>
      </c>
      <c r="O34" s="47">
        <f t="shared" si="1"/>
        <v>513.79566328946123</v>
      </c>
      <c r="P34" s="9"/>
    </row>
    <row r="35" spans="1:16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1730302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1730302</v>
      </c>
      <c r="O35" s="47">
        <f t="shared" si="1"/>
        <v>163.83884101884291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2678275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2678275</v>
      </c>
      <c r="O36" s="47">
        <f t="shared" si="1"/>
        <v>253.60051131521635</v>
      </c>
      <c r="P36" s="9"/>
    </row>
    <row r="37" spans="1:16">
      <c r="A37" s="12"/>
      <c r="B37" s="25">
        <v>343.9</v>
      </c>
      <c r="C37" s="20" t="s">
        <v>97</v>
      </c>
      <c r="D37" s="46">
        <v>13600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13600</v>
      </c>
      <c r="O37" s="47">
        <f t="shared" ref="O37:O55" si="8">(N37/O$57)</f>
        <v>1.287756841208219</v>
      </c>
      <c r="P37" s="9"/>
    </row>
    <row r="38" spans="1:16">
      <c r="A38" s="12"/>
      <c r="B38" s="25">
        <v>344.9</v>
      </c>
      <c r="C38" s="20" t="s">
        <v>98</v>
      </c>
      <c r="D38" s="46">
        <v>65691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65691</v>
      </c>
      <c r="O38" s="47">
        <f t="shared" si="8"/>
        <v>6.220149607044787</v>
      </c>
      <c r="P38" s="9"/>
    </row>
    <row r="39" spans="1:16">
      <c r="A39" s="12"/>
      <c r="B39" s="25">
        <v>347.2</v>
      </c>
      <c r="C39" s="20" t="s">
        <v>46</v>
      </c>
      <c r="D39" s="46">
        <v>17778</v>
      </c>
      <c r="E39" s="46">
        <v>0</v>
      </c>
      <c r="F39" s="46">
        <v>0</v>
      </c>
      <c r="G39" s="46">
        <v>0</v>
      </c>
      <c r="H39" s="46">
        <v>0</v>
      </c>
      <c r="I39" s="46">
        <v>565498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583276</v>
      </c>
      <c r="O39" s="47">
        <f t="shared" si="8"/>
        <v>55.229239655335668</v>
      </c>
      <c r="P39" s="9"/>
    </row>
    <row r="40" spans="1:16" ht="15.75">
      <c r="A40" s="29" t="s">
        <v>37</v>
      </c>
      <c r="B40" s="30"/>
      <c r="C40" s="31"/>
      <c r="D40" s="32">
        <f t="shared" ref="D40:M40" si="9">SUM(D41:D41)</f>
        <v>141107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141107</v>
      </c>
      <c r="O40" s="45">
        <f t="shared" si="8"/>
        <v>13.361140043556482</v>
      </c>
      <c r="P40" s="10"/>
    </row>
    <row r="41" spans="1:16">
      <c r="A41" s="13"/>
      <c r="B41" s="39">
        <v>351.5</v>
      </c>
      <c r="C41" s="21" t="s">
        <v>50</v>
      </c>
      <c r="D41" s="46">
        <v>141107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141107</v>
      </c>
      <c r="O41" s="47">
        <f t="shared" si="8"/>
        <v>13.361140043556482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SUM(D43:D51)</f>
        <v>157515</v>
      </c>
      <c r="E42" s="32">
        <f t="shared" si="10"/>
        <v>5480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643747</v>
      </c>
      <c r="J42" s="32">
        <f t="shared" si="10"/>
        <v>0</v>
      </c>
      <c r="K42" s="32">
        <f t="shared" si="10"/>
        <v>3057040</v>
      </c>
      <c r="L42" s="32">
        <f t="shared" si="10"/>
        <v>0</v>
      </c>
      <c r="M42" s="32">
        <f t="shared" si="10"/>
        <v>9286</v>
      </c>
      <c r="N42" s="32">
        <f>SUM(D42:M42)</f>
        <v>3873068</v>
      </c>
      <c r="O42" s="45">
        <f t="shared" si="8"/>
        <v>366.7330745194584</v>
      </c>
      <c r="P42" s="10"/>
    </row>
    <row r="43" spans="1:16">
      <c r="A43" s="12"/>
      <c r="B43" s="25">
        <v>361.1</v>
      </c>
      <c r="C43" s="20" t="s">
        <v>51</v>
      </c>
      <c r="D43" s="46">
        <v>251059</v>
      </c>
      <c r="E43" s="46">
        <v>2860</v>
      </c>
      <c r="F43" s="46">
        <v>0</v>
      </c>
      <c r="G43" s="46">
        <v>0</v>
      </c>
      <c r="H43" s="46">
        <v>0</v>
      </c>
      <c r="I43" s="46">
        <v>23550</v>
      </c>
      <c r="J43" s="46">
        <v>0</v>
      </c>
      <c r="K43" s="46">
        <v>394409</v>
      </c>
      <c r="L43" s="46">
        <v>0</v>
      </c>
      <c r="M43" s="46">
        <v>2187</v>
      </c>
      <c r="N43" s="46">
        <f>SUM(D43:M43)</f>
        <v>674065</v>
      </c>
      <c r="O43" s="47">
        <f t="shared" si="8"/>
        <v>63.825868762427802</v>
      </c>
      <c r="P43" s="9"/>
    </row>
    <row r="44" spans="1:16">
      <c r="A44" s="12"/>
      <c r="B44" s="25">
        <v>361.2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216359</v>
      </c>
      <c r="L44" s="46">
        <v>0</v>
      </c>
      <c r="M44" s="46">
        <v>0</v>
      </c>
      <c r="N44" s="46">
        <f t="shared" ref="N44:N51" si="11">SUM(D44:M44)</f>
        <v>216359</v>
      </c>
      <c r="O44" s="47">
        <f t="shared" si="8"/>
        <v>20.486601647571252</v>
      </c>
      <c r="P44" s="9"/>
    </row>
    <row r="45" spans="1:16">
      <c r="A45" s="12"/>
      <c r="B45" s="25">
        <v>361.3</v>
      </c>
      <c r="C45" s="20" t="s">
        <v>53</v>
      </c>
      <c r="D45" s="46">
        <v>13436</v>
      </c>
      <c r="E45" s="46">
        <v>2620</v>
      </c>
      <c r="F45" s="46">
        <v>0</v>
      </c>
      <c r="G45" s="46">
        <v>0</v>
      </c>
      <c r="H45" s="46">
        <v>0</v>
      </c>
      <c r="I45" s="46">
        <v>20268</v>
      </c>
      <c r="J45" s="46">
        <v>0</v>
      </c>
      <c r="K45" s="46">
        <v>1309356</v>
      </c>
      <c r="L45" s="46">
        <v>0</v>
      </c>
      <c r="M45" s="46">
        <v>1246</v>
      </c>
      <c r="N45" s="46">
        <f t="shared" si="11"/>
        <v>1346926</v>
      </c>
      <c r="O45" s="47">
        <f t="shared" si="8"/>
        <v>127.53773316920746</v>
      </c>
      <c r="P45" s="9"/>
    </row>
    <row r="46" spans="1:16">
      <c r="A46" s="12"/>
      <c r="B46" s="25">
        <v>361.4</v>
      </c>
      <c r="C46" s="20" t="s">
        <v>99</v>
      </c>
      <c r="D46" s="46">
        <v>-316559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-316559</v>
      </c>
      <c r="O46" s="47">
        <f t="shared" si="8"/>
        <v>-29.974339551178865</v>
      </c>
      <c r="P46" s="9"/>
    </row>
    <row r="47" spans="1:16">
      <c r="A47" s="12"/>
      <c r="B47" s="25">
        <v>362</v>
      </c>
      <c r="C47" s="20" t="s">
        <v>54</v>
      </c>
      <c r="D47" s="46">
        <v>93460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93460</v>
      </c>
      <c r="O47" s="47">
        <f t="shared" si="8"/>
        <v>8.8495407631853045</v>
      </c>
      <c r="P47" s="9"/>
    </row>
    <row r="48" spans="1:16">
      <c r="A48" s="12"/>
      <c r="B48" s="25">
        <v>364</v>
      </c>
      <c r="C48" s="20" t="s">
        <v>100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-5376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-5376</v>
      </c>
      <c r="O48" s="47">
        <f t="shared" si="8"/>
        <v>-0.50904270428936649</v>
      </c>
      <c r="P48" s="9"/>
    </row>
    <row r="49" spans="1:119">
      <c r="A49" s="12"/>
      <c r="B49" s="25">
        <v>366</v>
      </c>
      <c r="C49" s="20" t="s">
        <v>56</v>
      </c>
      <c r="D49" s="46">
        <v>28514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28514</v>
      </c>
      <c r="O49" s="47">
        <f t="shared" si="8"/>
        <v>2.6999337183978791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1136916</v>
      </c>
      <c r="L50" s="46">
        <v>0</v>
      </c>
      <c r="M50" s="46">
        <v>0</v>
      </c>
      <c r="N50" s="46">
        <f t="shared" si="11"/>
        <v>1136916</v>
      </c>
      <c r="O50" s="47">
        <f t="shared" si="8"/>
        <v>107.65230565287378</v>
      </c>
      <c r="P50" s="9"/>
    </row>
    <row r="51" spans="1:119">
      <c r="A51" s="12"/>
      <c r="B51" s="25">
        <v>369.9</v>
      </c>
      <c r="C51" s="20" t="s">
        <v>59</v>
      </c>
      <c r="D51" s="46">
        <v>87605</v>
      </c>
      <c r="E51" s="46">
        <v>0</v>
      </c>
      <c r="F51" s="46">
        <v>0</v>
      </c>
      <c r="G51" s="46">
        <v>0</v>
      </c>
      <c r="H51" s="46">
        <v>0</v>
      </c>
      <c r="I51" s="46">
        <v>605305</v>
      </c>
      <c r="J51" s="46">
        <v>0</v>
      </c>
      <c r="K51" s="46">
        <v>0</v>
      </c>
      <c r="L51" s="46">
        <v>0</v>
      </c>
      <c r="M51" s="46">
        <v>5853</v>
      </c>
      <c r="N51" s="46">
        <f t="shared" si="11"/>
        <v>698763</v>
      </c>
      <c r="O51" s="47">
        <f t="shared" si="8"/>
        <v>66.164473061263138</v>
      </c>
      <c r="P51" s="9"/>
    </row>
    <row r="52" spans="1:119" ht="15.75">
      <c r="A52" s="29" t="s">
        <v>38</v>
      </c>
      <c r="B52" s="30"/>
      <c r="C52" s="31"/>
      <c r="D52" s="32">
        <f t="shared" ref="D52:M52" si="12">SUM(D53:D54)</f>
        <v>821514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166200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5000</v>
      </c>
      <c r="N52" s="32">
        <f>SUM(D52:M52)</f>
        <v>992714</v>
      </c>
      <c r="O52" s="45">
        <f t="shared" si="8"/>
        <v>93.998106239939403</v>
      </c>
      <c r="P52" s="9"/>
    </row>
    <row r="53" spans="1:119">
      <c r="A53" s="12"/>
      <c r="B53" s="25">
        <v>381</v>
      </c>
      <c r="C53" s="20" t="s">
        <v>60</v>
      </c>
      <c r="D53" s="46">
        <v>821514</v>
      </c>
      <c r="E53" s="46">
        <v>0</v>
      </c>
      <c r="F53" s="46">
        <v>0</v>
      </c>
      <c r="G53" s="46">
        <v>0</v>
      </c>
      <c r="H53" s="46">
        <v>0</v>
      </c>
      <c r="I53" s="46">
        <v>100000</v>
      </c>
      <c r="J53" s="46">
        <v>0</v>
      </c>
      <c r="K53" s="46">
        <v>0</v>
      </c>
      <c r="L53" s="46">
        <v>0</v>
      </c>
      <c r="M53" s="46">
        <v>5000</v>
      </c>
      <c r="N53" s="46">
        <f>SUM(D53:M53)</f>
        <v>926514</v>
      </c>
      <c r="O53" s="47">
        <f t="shared" si="8"/>
        <v>87.729760439352333</v>
      </c>
      <c r="P53" s="9"/>
    </row>
    <row r="54" spans="1:119" ht="15.75" thickBot="1">
      <c r="A54" s="12"/>
      <c r="B54" s="25">
        <v>389.7</v>
      </c>
      <c r="C54" s="20" t="s">
        <v>101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66200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66200</v>
      </c>
      <c r="O54" s="47">
        <f t="shared" si="8"/>
        <v>6.268345800587066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3">SUM(D5,D14,D19,D30,D40,D42,D52)</f>
        <v>8499904</v>
      </c>
      <c r="E55" s="15">
        <f t="shared" si="13"/>
        <v>892561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11218353</v>
      </c>
      <c r="J55" s="15">
        <f t="shared" si="13"/>
        <v>0</v>
      </c>
      <c r="K55" s="15">
        <f t="shared" si="13"/>
        <v>3057040</v>
      </c>
      <c r="L55" s="15">
        <f t="shared" si="13"/>
        <v>0</v>
      </c>
      <c r="M55" s="15">
        <f t="shared" si="13"/>
        <v>749115</v>
      </c>
      <c r="N55" s="15">
        <f>SUM(D55:M55)</f>
        <v>24416973</v>
      </c>
      <c r="O55" s="38">
        <f t="shared" si="8"/>
        <v>2311.9944134078214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102</v>
      </c>
      <c r="M57" s="118"/>
      <c r="N57" s="118"/>
      <c r="O57" s="43">
        <v>10561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5117974</v>
      </c>
      <c r="E5" s="27">
        <f t="shared" si="0"/>
        <v>848426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5966400</v>
      </c>
      <c r="O5" s="33">
        <f t="shared" ref="O5:O36" si="1">(N5/O$57)</f>
        <v>565</v>
      </c>
      <c r="P5" s="6"/>
    </row>
    <row r="6" spans="1:133">
      <c r="A6" s="12"/>
      <c r="B6" s="25">
        <v>311</v>
      </c>
      <c r="C6" s="20" t="s">
        <v>2</v>
      </c>
      <c r="D6" s="46">
        <v>3070964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3070964</v>
      </c>
      <c r="O6" s="47">
        <f t="shared" si="1"/>
        <v>290.81098484848485</v>
      </c>
      <c r="P6" s="9"/>
    </row>
    <row r="7" spans="1:133">
      <c r="A7" s="12"/>
      <c r="B7" s="25">
        <v>312.41000000000003</v>
      </c>
      <c r="C7" s="20" t="s">
        <v>10</v>
      </c>
      <c r="D7" s="46">
        <v>432842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432842</v>
      </c>
      <c r="O7" s="47">
        <f t="shared" si="1"/>
        <v>40.988825757575761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848426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848426</v>
      </c>
      <c r="O8" s="47">
        <f t="shared" si="1"/>
        <v>80.343371212121212</v>
      </c>
      <c r="P8" s="9"/>
    </row>
    <row r="9" spans="1:133">
      <c r="A9" s="12"/>
      <c r="B9" s="25">
        <v>314.10000000000002</v>
      </c>
      <c r="C9" s="20" t="s">
        <v>12</v>
      </c>
      <c r="D9" s="46">
        <v>967356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967356</v>
      </c>
      <c r="O9" s="47">
        <f t="shared" si="1"/>
        <v>91.605681818181822</v>
      </c>
      <c r="P9" s="9"/>
    </row>
    <row r="10" spans="1:133">
      <c r="A10" s="12"/>
      <c r="B10" s="25">
        <v>314.3</v>
      </c>
      <c r="C10" s="20" t="s">
        <v>13</v>
      </c>
      <c r="D10" s="46">
        <v>132764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132764</v>
      </c>
      <c r="O10" s="47">
        <f t="shared" si="1"/>
        <v>12.572348484848485</v>
      </c>
      <c r="P10" s="9"/>
    </row>
    <row r="11" spans="1:133">
      <c r="A11" s="12"/>
      <c r="B11" s="25">
        <v>314.8</v>
      </c>
      <c r="C11" s="20" t="s">
        <v>14</v>
      </c>
      <c r="D11" s="46">
        <v>47857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47857</v>
      </c>
      <c r="O11" s="47">
        <f t="shared" si="1"/>
        <v>4.5319128787878791</v>
      </c>
      <c r="P11" s="9"/>
    </row>
    <row r="12" spans="1:133">
      <c r="A12" s="12"/>
      <c r="B12" s="25">
        <v>315</v>
      </c>
      <c r="C12" s="20" t="s">
        <v>15</v>
      </c>
      <c r="D12" s="46">
        <v>466191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466191</v>
      </c>
      <c r="O12" s="47">
        <f t="shared" si="1"/>
        <v>44.146875000000001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1310303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1310303</v>
      </c>
      <c r="O13" s="45">
        <f t="shared" si="1"/>
        <v>124.08172348484848</v>
      </c>
      <c r="P13" s="10"/>
    </row>
    <row r="14" spans="1:133">
      <c r="A14" s="12"/>
      <c r="B14" s="25">
        <v>322</v>
      </c>
      <c r="C14" s="20" t="s">
        <v>0</v>
      </c>
      <c r="D14" s="46">
        <v>97891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97891</v>
      </c>
      <c r="O14" s="47">
        <f t="shared" si="1"/>
        <v>9.2699810606060602</v>
      </c>
      <c r="P14" s="9"/>
    </row>
    <row r="15" spans="1:133">
      <c r="A15" s="12"/>
      <c r="B15" s="25">
        <v>323.10000000000002</v>
      </c>
      <c r="C15" s="20" t="s">
        <v>17</v>
      </c>
      <c r="D15" s="46">
        <v>944095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944095</v>
      </c>
      <c r="O15" s="47">
        <f t="shared" si="1"/>
        <v>89.402935606060609</v>
      </c>
      <c r="P15" s="9"/>
    </row>
    <row r="16" spans="1:133">
      <c r="A16" s="12"/>
      <c r="B16" s="25">
        <v>325.2</v>
      </c>
      <c r="C16" s="20" t="s">
        <v>18</v>
      </c>
      <c r="D16" s="46">
        <v>188612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188612</v>
      </c>
      <c r="O16" s="47">
        <f t="shared" si="1"/>
        <v>17.860984848484847</v>
      </c>
      <c r="P16" s="9"/>
    </row>
    <row r="17" spans="1:16">
      <c r="A17" s="12"/>
      <c r="B17" s="25">
        <v>329</v>
      </c>
      <c r="C17" s="20" t="s">
        <v>19</v>
      </c>
      <c r="D17" s="46">
        <v>79705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79705</v>
      </c>
      <c r="O17" s="47">
        <f t="shared" si="1"/>
        <v>7.5478219696969697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SUM(D19:D31)</f>
        <v>1094611</v>
      </c>
      <c r="E18" s="32">
        <f t="shared" si="5"/>
        <v>376101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1722608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789342</v>
      </c>
      <c r="N18" s="44">
        <f t="shared" si="4"/>
        <v>3982662</v>
      </c>
      <c r="O18" s="45">
        <f t="shared" si="1"/>
        <v>377.14602272727274</v>
      </c>
      <c r="P18" s="10"/>
    </row>
    <row r="19" spans="1:16">
      <c r="A19" s="12"/>
      <c r="B19" s="25">
        <v>331.2</v>
      </c>
      <c r="C19" s="20" t="s">
        <v>20</v>
      </c>
      <c r="D19" s="46">
        <v>5086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5086</v>
      </c>
      <c r="O19" s="47">
        <f t="shared" si="1"/>
        <v>0.48162878787878788</v>
      </c>
      <c r="P19" s="9"/>
    </row>
    <row r="20" spans="1:16">
      <c r="A20" s="12"/>
      <c r="B20" s="25">
        <v>331.39</v>
      </c>
      <c r="C20" s="20" t="s">
        <v>23</v>
      </c>
      <c r="D20" s="46">
        <v>0</v>
      </c>
      <c r="E20" s="46">
        <v>376101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376101</v>
      </c>
      <c r="O20" s="47">
        <f t="shared" si="1"/>
        <v>35.615625000000001</v>
      </c>
      <c r="P20" s="9"/>
    </row>
    <row r="21" spans="1:16">
      <c r="A21" s="12"/>
      <c r="B21" s="25">
        <v>334.2</v>
      </c>
      <c r="C21" s="20" t="s">
        <v>72</v>
      </c>
      <c r="D21" s="46">
        <v>118108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118108</v>
      </c>
      <c r="O21" s="47">
        <f t="shared" si="1"/>
        <v>11.184469696969696</v>
      </c>
      <c r="P21" s="9"/>
    </row>
    <row r="22" spans="1:16">
      <c r="A22" s="12"/>
      <c r="B22" s="25">
        <v>334.31</v>
      </c>
      <c r="C22" s="20" t="s">
        <v>84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1574182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1574182</v>
      </c>
      <c r="O22" s="47">
        <f t="shared" si="1"/>
        <v>149.07026515151514</v>
      </c>
      <c r="P22" s="9"/>
    </row>
    <row r="23" spans="1:16">
      <c r="A23" s="12"/>
      <c r="B23" s="25">
        <v>334.35</v>
      </c>
      <c r="C23" s="20" t="s">
        <v>85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148426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148426</v>
      </c>
      <c r="O23" s="47">
        <f t="shared" si="1"/>
        <v>14.055492424242424</v>
      </c>
      <c r="P23" s="9"/>
    </row>
    <row r="24" spans="1:16">
      <c r="A24" s="12"/>
      <c r="B24" s="25">
        <v>335.12</v>
      </c>
      <c r="C24" s="20" t="s">
        <v>25</v>
      </c>
      <c r="D24" s="46">
        <v>294689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294689</v>
      </c>
      <c r="O24" s="47">
        <f t="shared" si="1"/>
        <v>27.906155303030303</v>
      </c>
      <c r="P24" s="9"/>
    </row>
    <row r="25" spans="1:16">
      <c r="A25" s="12"/>
      <c r="B25" s="25">
        <v>335.14</v>
      </c>
      <c r="C25" s="20" t="s">
        <v>26</v>
      </c>
      <c r="D25" s="46">
        <v>3191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3191</v>
      </c>
      <c r="O25" s="47">
        <f t="shared" si="1"/>
        <v>0.30217803030303031</v>
      </c>
      <c r="P25" s="9"/>
    </row>
    <row r="26" spans="1:16">
      <c r="A26" s="12"/>
      <c r="B26" s="25">
        <v>335.15</v>
      </c>
      <c r="C26" s="20" t="s">
        <v>27</v>
      </c>
      <c r="D26" s="46">
        <v>17029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17029</v>
      </c>
      <c r="O26" s="47">
        <f t="shared" si="1"/>
        <v>1.6125946969696969</v>
      </c>
      <c r="P26" s="9"/>
    </row>
    <row r="27" spans="1:16">
      <c r="A27" s="12"/>
      <c r="B27" s="25">
        <v>335.18</v>
      </c>
      <c r="C27" s="20" t="s">
        <v>28</v>
      </c>
      <c r="D27" s="46">
        <v>441022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441022</v>
      </c>
      <c r="O27" s="47">
        <f t="shared" si="1"/>
        <v>41.763446969696972</v>
      </c>
      <c r="P27" s="9"/>
    </row>
    <row r="28" spans="1:16">
      <c r="A28" s="12"/>
      <c r="B28" s="25">
        <v>337.2</v>
      </c>
      <c r="C28" s="20" t="s">
        <v>30</v>
      </c>
      <c r="D28" s="46">
        <v>47321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47321</v>
      </c>
      <c r="O28" s="47">
        <f t="shared" si="1"/>
        <v>4.4811553030303033</v>
      </c>
      <c r="P28" s="9"/>
    </row>
    <row r="29" spans="1:16">
      <c r="A29" s="12"/>
      <c r="B29" s="25">
        <v>337.3</v>
      </c>
      <c r="C29" s="20" t="s">
        <v>74</v>
      </c>
      <c r="D29" s="46">
        <v>3633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3633</v>
      </c>
      <c r="O29" s="47">
        <f t="shared" si="1"/>
        <v>0.34403409090909093</v>
      </c>
      <c r="P29" s="9"/>
    </row>
    <row r="30" spans="1:16">
      <c r="A30" s="12"/>
      <c r="B30" s="25">
        <v>337.7</v>
      </c>
      <c r="C30" s="20" t="s">
        <v>75</v>
      </c>
      <c r="D30" s="46">
        <v>164532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164532</v>
      </c>
      <c r="O30" s="47">
        <f t="shared" si="1"/>
        <v>15.580681818181818</v>
      </c>
      <c r="P30" s="9"/>
    </row>
    <row r="31" spans="1:16">
      <c r="A31" s="12"/>
      <c r="B31" s="25">
        <v>338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789342</v>
      </c>
      <c r="N31" s="46">
        <f t="shared" si="4"/>
        <v>789342</v>
      </c>
      <c r="O31" s="47">
        <f t="shared" si="1"/>
        <v>74.748295454545456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SUM(D33:D40)</f>
        <v>136368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10512315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10648683</v>
      </c>
      <c r="O32" s="45">
        <f t="shared" si="1"/>
        <v>1008.3980113636363</v>
      </c>
      <c r="P32" s="10"/>
    </row>
    <row r="33" spans="1:16">
      <c r="A33" s="12"/>
      <c r="B33" s="25">
        <v>341.3</v>
      </c>
      <c r="C33" s="20" t="s">
        <v>76</v>
      </c>
      <c r="D33" s="46">
        <v>511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511</v>
      </c>
      <c r="O33" s="47">
        <f t="shared" si="1"/>
        <v>4.8390151515151518E-2</v>
      </c>
      <c r="P33" s="9"/>
    </row>
    <row r="34" spans="1:16">
      <c r="A34" s="12"/>
      <c r="B34" s="25">
        <v>342.1</v>
      </c>
      <c r="C34" s="20" t="s">
        <v>39</v>
      </c>
      <c r="D34" s="46">
        <v>19758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19758</v>
      </c>
      <c r="O34" s="47">
        <f t="shared" si="1"/>
        <v>1.8710227272727273</v>
      </c>
      <c r="P34" s="9"/>
    </row>
    <row r="35" spans="1:16">
      <c r="A35" s="12"/>
      <c r="B35" s="25">
        <v>342.5</v>
      </c>
      <c r="C35" s="20" t="s">
        <v>41</v>
      </c>
      <c r="D35" s="46">
        <v>31837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31837</v>
      </c>
      <c r="O35" s="47">
        <f t="shared" si="1"/>
        <v>3.014867424242424</v>
      </c>
      <c r="P35" s="9"/>
    </row>
    <row r="36" spans="1:16">
      <c r="A36" s="12"/>
      <c r="B36" s="25">
        <v>343.3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5589433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5589433</v>
      </c>
      <c r="O36" s="47">
        <f t="shared" si="1"/>
        <v>529.30236742424245</v>
      </c>
      <c r="P36" s="9"/>
    </row>
    <row r="37" spans="1:16">
      <c r="A37" s="12"/>
      <c r="B37" s="25">
        <v>343.4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1748488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1748488</v>
      </c>
      <c r="O37" s="47">
        <f t="shared" ref="O37:O55" si="8">(N37/O$57)</f>
        <v>165.57651515151514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2660058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2660058</v>
      </c>
      <c r="O38" s="47">
        <f t="shared" si="8"/>
        <v>251.89943181818182</v>
      </c>
      <c r="P38" s="9"/>
    </row>
    <row r="39" spans="1:16">
      <c r="A39" s="12"/>
      <c r="B39" s="25">
        <v>344.9</v>
      </c>
      <c r="C39" s="20" t="s">
        <v>86</v>
      </c>
      <c r="D39" s="46">
        <v>62721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62721</v>
      </c>
      <c r="O39" s="47">
        <f t="shared" si="8"/>
        <v>5.9394886363636363</v>
      </c>
      <c r="P39" s="9"/>
    </row>
    <row r="40" spans="1:16">
      <c r="A40" s="12"/>
      <c r="B40" s="25">
        <v>347.2</v>
      </c>
      <c r="C40" s="20" t="s">
        <v>46</v>
      </c>
      <c r="D40" s="46">
        <v>21541</v>
      </c>
      <c r="E40" s="46">
        <v>0</v>
      </c>
      <c r="F40" s="46">
        <v>0</v>
      </c>
      <c r="G40" s="46">
        <v>0</v>
      </c>
      <c r="H40" s="46">
        <v>0</v>
      </c>
      <c r="I40" s="46">
        <v>514336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535877</v>
      </c>
      <c r="O40" s="47">
        <f t="shared" si="8"/>
        <v>50.745928030303027</v>
      </c>
      <c r="P40" s="9"/>
    </row>
    <row r="41" spans="1:16" ht="15.75">
      <c r="A41" s="29" t="s">
        <v>37</v>
      </c>
      <c r="B41" s="30"/>
      <c r="C41" s="31"/>
      <c r="D41" s="32">
        <f t="shared" ref="D41:M41" si="9">SUM(D42:D42)</f>
        <v>91749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91749</v>
      </c>
      <c r="O41" s="45">
        <f t="shared" si="8"/>
        <v>8.688352272727272</v>
      </c>
      <c r="P41" s="10"/>
    </row>
    <row r="42" spans="1:16">
      <c r="A42" s="13"/>
      <c r="B42" s="39">
        <v>351.5</v>
      </c>
      <c r="C42" s="21" t="s">
        <v>50</v>
      </c>
      <c r="D42" s="46">
        <v>91749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91749</v>
      </c>
      <c r="O42" s="47">
        <f t="shared" si="8"/>
        <v>8.688352272727272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SUM(D44:D51)</f>
        <v>333521</v>
      </c>
      <c r="E43" s="32">
        <f t="shared" si="10"/>
        <v>9327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779948</v>
      </c>
      <c r="J43" s="32">
        <f t="shared" si="10"/>
        <v>0</v>
      </c>
      <c r="K43" s="32">
        <f t="shared" si="10"/>
        <v>5223537</v>
      </c>
      <c r="L43" s="32">
        <f t="shared" si="10"/>
        <v>0</v>
      </c>
      <c r="M43" s="32">
        <f t="shared" si="10"/>
        <v>14186</v>
      </c>
      <c r="N43" s="32">
        <f>SUM(D43:M43)</f>
        <v>6360519</v>
      </c>
      <c r="O43" s="45">
        <f t="shared" si="8"/>
        <v>602.32187499999998</v>
      </c>
      <c r="P43" s="10"/>
    </row>
    <row r="44" spans="1:16">
      <c r="A44" s="12"/>
      <c r="B44" s="25">
        <v>361.1</v>
      </c>
      <c r="C44" s="20" t="s">
        <v>51</v>
      </c>
      <c r="D44" s="46">
        <v>62395</v>
      </c>
      <c r="E44" s="46">
        <v>9327</v>
      </c>
      <c r="F44" s="46">
        <v>0</v>
      </c>
      <c r="G44" s="46">
        <v>0</v>
      </c>
      <c r="H44" s="46">
        <v>0</v>
      </c>
      <c r="I44" s="46">
        <v>82061</v>
      </c>
      <c r="J44" s="46">
        <v>0</v>
      </c>
      <c r="K44" s="46">
        <v>406020</v>
      </c>
      <c r="L44" s="46">
        <v>0</v>
      </c>
      <c r="M44" s="46">
        <v>5636</v>
      </c>
      <c r="N44" s="46">
        <f>SUM(D44:M44)</f>
        <v>565439</v>
      </c>
      <c r="O44" s="47">
        <f t="shared" si="8"/>
        <v>53.54535984848485</v>
      </c>
      <c r="P44" s="9"/>
    </row>
    <row r="45" spans="1:16">
      <c r="A45" s="12"/>
      <c r="B45" s="25">
        <v>361.2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254305</v>
      </c>
      <c r="L45" s="46">
        <v>0</v>
      </c>
      <c r="M45" s="46">
        <v>0</v>
      </c>
      <c r="N45" s="46">
        <f t="shared" ref="N45:N51" si="11">SUM(D45:M45)</f>
        <v>254305</v>
      </c>
      <c r="O45" s="47">
        <f t="shared" si="8"/>
        <v>24.081912878787879</v>
      </c>
      <c r="P45" s="9"/>
    </row>
    <row r="46" spans="1:16">
      <c r="A46" s="12"/>
      <c r="B46" s="25">
        <v>361.3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3535235</v>
      </c>
      <c r="L46" s="46">
        <v>0</v>
      </c>
      <c r="M46" s="46">
        <v>0</v>
      </c>
      <c r="N46" s="46">
        <f t="shared" si="11"/>
        <v>3535235</v>
      </c>
      <c r="O46" s="47">
        <f t="shared" si="8"/>
        <v>334.77604166666669</v>
      </c>
      <c r="P46" s="9"/>
    </row>
    <row r="47" spans="1:16">
      <c r="A47" s="12"/>
      <c r="B47" s="25">
        <v>362</v>
      </c>
      <c r="C47" s="20" t="s">
        <v>54</v>
      </c>
      <c r="D47" s="46">
        <v>87666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87666</v>
      </c>
      <c r="O47" s="47">
        <f t="shared" si="8"/>
        <v>8.3017045454545446</v>
      </c>
      <c r="P47" s="9"/>
    </row>
    <row r="48" spans="1:16">
      <c r="A48" s="12"/>
      <c r="B48" s="25">
        <v>364</v>
      </c>
      <c r="C48" s="20" t="s">
        <v>55</v>
      </c>
      <c r="D48" s="46">
        <v>26067</v>
      </c>
      <c r="E48" s="46">
        <v>0</v>
      </c>
      <c r="F48" s="46">
        <v>0</v>
      </c>
      <c r="G48" s="46">
        <v>0</v>
      </c>
      <c r="H48" s="46">
        <v>0</v>
      </c>
      <c r="I48" s="46">
        <v>24001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50068</v>
      </c>
      <c r="O48" s="47">
        <f t="shared" si="8"/>
        <v>4.7412878787878787</v>
      </c>
      <c r="P48" s="9"/>
    </row>
    <row r="49" spans="1:119">
      <c r="A49" s="12"/>
      <c r="B49" s="25">
        <v>366</v>
      </c>
      <c r="C49" s="20" t="s">
        <v>56</v>
      </c>
      <c r="D49" s="46">
        <v>54532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54532</v>
      </c>
      <c r="O49" s="47">
        <f t="shared" si="8"/>
        <v>5.1640151515151516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1027977</v>
      </c>
      <c r="L50" s="46">
        <v>0</v>
      </c>
      <c r="M50" s="46">
        <v>0</v>
      </c>
      <c r="N50" s="46">
        <f t="shared" si="11"/>
        <v>1027977</v>
      </c>
      <c r="O50" s="47">
        <f t="shared" si="8"/>
        <v>97.346306818181816</v>
      </c>
      <c r="P50" s="9"/>
    </row>
    <row r="51" spans="1:119">
      <c r="A51" s="12"/>
      <c r="B51" s="25">
        <v>369.9</v>
      </c>
      <c r="C51" s="20" t="s">
        <v>59</v>
      </c>
      <c r="D51" s="46">
        <v>102861</v>
      </c>
      <c r="E51" s="46">
        <v>0</v>
      </c>
      <c r="F51" s="46">
        <v>0</v>
      </c>
      <c r="G51" s="46">
        <v>0</v>
      </c>
      <c r="H51" s="46">
        <v>0</v>
      </c>
      <c r="I51" s="46">
        <v>673886</v>
      </c>
      <c r="J51" s="46">
        <v>0</v>
      </c>
      <c r="K51" s="46">
        <v>0</v>
      </c>
      <c r="L51" s="46">
        <v>0</v>
      </c>
      <c r="M51" s="46">
        <v>8550</v>
      </c>
      <c r="N51" s="46">
        <f t="shared" si="11"/>
        <v>785297</v>
      </c>
      <c r="O51" s="47">
        <f t="shared" si="8"/>
        <v>74.365246212121207</v>
      </c>
      <c r="P51" s="9"/>
    </row>
    <row r="52" spans="1:119" ht="15.75">
      <c r="A52" s="29" t="s">
        <v>38</v>
      </c>
      <c r="B52" s="30"/>
      <c r="C52" s="31"/>
      <c r="D52" s="32">
        <f t="shared" ref="D52:M52" si="12">SUM(D53:D54)</f>
        <v>732438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965116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116062</v>
      </c>
      <c r="N52" s="32">
        <f>SUM(D52:M52)</f>
        <v>1813616</v>
      </c>
      <c r="O52" s="45">
        <f t="shared" si="8"/>
        <v>171.7439393939394</v>
      </c>
      <c r="P52" s="9"/>
    </row>
    <row r="53" spans="1:119">
      <c r="A53" s="12"/>
      <c r="B53" s="25">
        <v>381</v>
      </c>
      <c r="C53" s="20" t="s">
        <v>60</v>
      </c>
      <c r="D53" s="46">
        <v>732438</v>
      </c>
      <c r="E53" s="46">
        <v>0</v>
      </c>
      <c r="F53" s="46">
        <v>0</v>
      </c>
      <c r="G53" s="46">
        <v>0</v>
      </c>
      <c r="H53" s="46">
        <v>0</v>
      </c>
      <c r="I53" s="46">
        <v>242500</v>
      </c>
      <c r="J53" s="46">
        <v>0</v>
      </c>
      <c r="K53" s="46">
        <v>0</v>
      </c>
      <c r="L53" s="46">
        <v>0</v>
      </c>
      <c r="M53" s="46">
        <v>116062</v>
      </c>
      <c r="N53" s="46">
        <f>SUM(D53:M53)</f>
        <v>1091000</v>
      </c>
      <c r="O53" s="47">
        <f t="shared" si="8"/>
        <v>103.31439393939394</v>
      </c>
      <c r="P53" s="9"/>
    </row>
    <row r="54" spans="1:119" ht="15.75" thickBot="1">
      <c r="A54" s="12"/>
      <c r="B54" s="25">
        <v>389.9</v>
      </c>
      <c r="C54" s="20" t="s">
        <v>87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722616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722616</v>
      </c>
      <c r="O54" s="47">
        <f t="shared" si="8"/>
        <v>68.429545454545448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3">SUM(D5,D13,D18,D32,D41,D43,D52)</f>
        <v>8816964</v>
      </c>
      <c r="E55" s="15">
        <f t="shared" si="13"/>
        <v>1233854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13979987</v>
      </c>
      <c r="J55" s="15">
        <f t="shared" si="13"/>
        <v>0</v>
      </c>
      <c r="K55" s="15">
        <f t="shared" si="13"/>
        <v>5223537</v>
      </c>
      <c r="L55" s="15">
        <f t="shared" si="13"/>
        <v>0</v>
      </c>
      <c r="M55" s="15">
        <f t="shared" si="13"/>
        <v>919590</v>
      </c>
      <c r="N55" s="15">
        <f>SUM(D55:M55)</f>
        <v>30173932</v>
      </c>
      <c r="O55" s="38">
        <f t="shared" si="8"/>
        <v>2857.3799242424243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88</v>
      </c>
      <c r="M57" s="118"/>
      <c r="N57" s="118"/>
      <c r="O57" s="43">
        <v>10560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5261594</v>
      </c>
      <c r="E5" s="27">
        <f t="shared" si="0"/>
        <v>814440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6076034</v>
      </c>
      <c r="O5" s="33">
        <f t="shared" ref="O5:O36" si="1">(N5/O$57)</f>
        <v>576.47381404174575</v>
      </c>
      <c r="P5" s="6"/>
    </row>
    <row r="6" spans="1:133">
      <c r="A6" s="12"/>
      <c r="B6" s="25">
        <v>311</v>
      </c>
      <c r="C6" s="20" t="s">
        <v>2</v>
      </c>
      <c r="D6" s="46">
        <v>3169364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3169364</v>
      </c>
      <c r="O6" s="47">
        <f t="shared" si="1"/>
        <v>300.69867172675521</v>
      </c>
      <c r="P6" s="9"/>
    </row>
    <row r="7" spans="1:133">
      <c r="A7" s="12"/>
      <c r="B7" s="25">
        <v>312.10000000000002</v>
      </c>
      <c r="C7" s="20" t="s">
        <v>81</v>
      </c>
      <c r="D7" s="46">
        <v>410559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410559</v>
      </c>
      <c r="O7" s="47">
        <f t="shared" si="1"/>
        <v>38.952466793168881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814440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814440</v>
      </c>
      <c r="O8" s="47">
        <f t="shared" si="1"/>
        <v>77.271347248576845</v>
      </c>
      <c r="P8" s="9"/>
    </row>
    <row r="9" spans="1:133">
      <c r="A9" s="12"/>
      <c r="B9" s="25">
        <v>314.10000000000002</v>
      </c>
      <c r="C9" s="20" t="s">
        <v>12</v>
      </c>
      <c r="D9" s="46">
        <v>1034196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1034196</v>
      </c>
      <c r="O9" s="47">
        <f t="shared" si="1"/>
        <v>98.121062618595829</v>
      </c>
      <c r="P9" s="9"/>
    </row>
    <row r="10" spans="1:133">
      <c r="A10" s="12"/>
      <c r="B10" s="25">
        <v>314.3</v>
      </c>
      <c r="C10" s="20" t="s">
        <v>13</v>
      </c>
      <c r="D10" s="46">
        <v>136156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136156</v>
      </c>
      <c r="O10" s="47">
        <f t="shared" si="1"/>
        <v>12.918026565464896</v>
      </c>
      <c r="P10" s="9"/>
    </row>
    <row r="11" spans="1:133">
      <c r="A11" s="12"/>
      <c r="B11" s="25">
        <v>314.8</v>
      </c>
      <c r="C11" s="20" t="s">
        <v>14</v>
      </c>
      <c r="D11" s="46">
        <v>56636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56636</v>
      </c>
      <c r="O11" s="47">
        <f t="shared" si="1"/>
        <v>5.373434535104364</v>
      </c>
      <c r="P11" s="9"/>
    </row>
    <row r="12" spans="1:133">
      <c r="A12" s="12"/>
      <c r="B12" s="25">
        <v>315</v>
      </c>
      <c r="C12" s="20" t="s">
        <v>15</v>
      </c>
      <c r="D12" s="46">
        <v>454683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454683</v>
      </c>
      <c r="O12" s="47">
        <f t="shared" si="1"/>
        <v>43.138804554079698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1297235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1297235</v>
      </c>
      <c r="O13" s="45">
        <f t="shared" si="1"/>
        <v>123.07732447817837</v>
      </c>
      <c r="P13" s="10"/>
    </row>
    <row r="14" spans="1:133">
      <c r="A14" s="12"/>
      <c r="B14" s="25">
        <v>322</v>
      </c>
      <c r="C14" s="20" t="s">
        <v>0</v>
      </c>
      <c r="D14" s="46">
        <v>80222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80222</v>
      </c>
      <c r="O14" s="47">
        <f t="shared" si="1"/>
        <v>7.6111954459203037</v>
      </c>
      <c r="P14" s="9"/>
    </row>
    <row r="15" spans="1:133">
      <c r="A15" s="12"/>
      <c r="B15" s="25">
        <v>323.10000000000002</v>
      </c>
      <c r="C15" s="20" t="s">
        <v>17</v>
      </c>
      <c r="D15" s="46">
        <v>979805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979805</v>
      </c>
      <c r="O15" s="47">
        <f t="shared" si="1"/>
        <v>92.960626185958247</v>
      </c>
      <c r="P15" s="9"/>
    </row>
    <row r="16" spans="1:133">
      <c r="A16" s="12"/>
      <c r="B16" s="25">
        <v>323.89999999999998</v>
      </c>
      <c r="C16" s="20" t="s">
        <v>70</v>
      </c>
      <c r="D16" s="46">
        <v>6000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6000</v>
      </c>
      <c r="O16" s="47">
        <f t="shared" si="1"/>
        <v>0.56925996204933582</v>
      </c>
      <c r="P16" s="9"/>
    </row>
    <row r="17" spans="1:16">
      <c r="A17" s="12"/>
      <c r="B17" s="25">
        <v>325.2</v>
      </c>
      <c r="C17" s="20" t="s">
        <v>18</v>
      </c>
      <c r="D17" s="46">
        <v>142086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142086</v>
      </c>
      <c r="O17" s="47">
        <f t="shared" si="1"/>
        <v>13.480645161290322</v>
      </c>
      <c r="P17" s="9"/>
    </row>
    <row r="18" spans="1:16">
      <c r="A18" s="12"/>
      <c r="B18" s="25">
        <v>329</v>
      </c>
      <c r="C18" s="20" t="s">
        <v>19</v>
      </c>
      <c r="D18" s="46">
        <v>89122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89122</v>
      </c>
      <c r="O18" s="47">
        <f t="shared" si="1"/>
        <v>8.4555977229601513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SUM(D20:D32)</f>
        <v>1004240</v>
      </c>
      <c r="E19" s="32">
        <f t="shared" si="5"/>
        <v>441340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501415</v>
      </c>
      <c r="N19" s="44">
        <f t="shared" si="4"/>
        <v>1946995</v>
      </c>
      <c r="O19" s="45">
        <f t="shared" si="1"/>
        <v>184.72438330170777</v>
      </c>
      <c r="P19" s="10"/>
    </row>
    <row r="20" spans="1:16">
      <c r="A20" s="12"/>
      <c r="B20" s="25">
        <v>331.2</v>
      </c>
      <c r="C20" s="20" t="s">
        <v>20</v>
      </c>
      <c r="D20" s="46">
        <v>3619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3619</v>
      </c>
      <c r="O20" s="47">
        <f t="shared" si="1"/>
        <v>0.3433586337760911</v>
      </c>
      <c r="P20" s="9"/>
    </row>
    <row r="21" spans="1:16">
      <c r="A21" s="12"/>
      <c r="B21" s="25">
        <v>331.39</v>
      </c>
      <c r="C21" s="20" t="s">
        <v>23</v>
      </c>
      <c r="D21" s="46">
        <v>0</v>
      </c>
      <c r="E21" s="46">
        <v>246187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246187</v>
      </c>
      <c r="O21" s="47">
        <f t="shared" si="1"/>
        <v>23.35740037950664</v>
      </c>
      <c r="P21" s="9"/>
    </row>
    <row r="22" spans="1:16">
      <c r="A22" s="12"/>
      <c r="B22" s="25">
        <v>331.5</v>
      </c>
      <c r="C22" s="20" t="s">
        <v>22</v>
      </c>
      <c r="D22" s="46">
        <v>0</v>
      </c>
      <c r="E22" s="46">
        <v>195153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195153</v>
      </c>
      <c r="O22" s="47">
        <f t="shared" si="1"/>
        <v>18.515464895635674</v>
      </c>
      <c r="P22" s="9"/>
    </row>
    <row r="23" spans="1:16">
      <c r="A23" s="12"/>
      <c r="B23" s="25">
        <v>334.2</v>
      </c>
      <c r="C23" s="20" t="s">
        <v>72</v>
      </c>
      <c r="D23" s="46">
        <v>5597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5597</v>
      </c>
      <c r="O23" s="47">
        <f t="shared" si="1"/>
        <v>0.53102466793168879</v>
      </c>
      <c r="P23" s="9"/>
    </row>
    <row r="24" spans="1:16">
      <c r="A24" s="12"/>
      <c r="B24" s="25">
        <v>335.12</v>
      </c>
      <c r="C24" s="20" t="s">
        <v>25</v>
      </c>
      <c r="D24" s="46">
        <v>293957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293957</v>
      </c>
      <c r="O24" s="47">
        <f t="shared" si="1"/>
        <v>27.889658444022771</v>
      </c>
      <c r="P24" s="9"/>
    </row>
    <row r="25" spans="1:16">
      <c r="A25" s="12"/>
      <c r="B25" s="25">
        <v>335.14</v>
      </c>
      <c r="C25" s="20" t="s">
        <v>26</v>
      </c>
      <c r="D25" s="46">
        <v>4424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4424</v>
      </c>
      <c r="O25" s="47">
        <f t="shared" si="1"/>
        <v>0.41973434535104365</v>
      </c>
      <c r="P25" s="9"/>
    </row>
    <row r="26" spans="1:16">
      <c r="A26" s="12"/>
      <c r="B26" s="25">
        <v>335.15</v>
      </c>
      <c r="C26" s="20" t="s">
        <v>27</v>
      </c>
      <c r="D26" s="46">
        <v>17886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17886</v>
      </c>
      <c r="O26" s="47">
        <f t="shared" si="1"/>
        <v>1.6969639468690703</v>
      </c>
      <c r="P26" s="9"/>
    </row>
    <row r="27" spans="1:16">
      <c r="A27" s="12"/>
      <c r="B27" s="25">
        <v>335.18</v>
      </c>
      <c r="C27" s="20" t="s">
        <v>28</v>
      </c>
      <c r="D27" s="46">
        <v>424916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424916</v>
      </c>
      <c r="O27" s="47">
        <f t="shared" si="1"/>
        <v>40.314611005692598</v>
      </c>
      <c r="P27" s="9"/>
    </row>
    <row r="28" spans="1:16">
      <c r="A28" s="12"/>
      <c r="B28" s="25">
        <v>335.39</v>
      </c>
      <c r="C28" s="20" t="s">
        <v>73</v>
      </c>
      <c r="D28" s="46">
        <v>11770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11770</v>
      </c>
      <c r="O28" s="47">
        <f t="shared" si="1"/>
        <v>1.1166982922201139</v>
      </c>
      <c r="P28" s="9"/>
    </row>
    <row r="29" spans="1:16">
      <c r="A29" s="12"/>
      <c r="B29" s="25">
        <v>335.49</v>
      </c>
      <c r="C29" s="20" t="s">
        <v>29</v>
      </c>
      <c r="D29" s="46">
        <v>14043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14043</v>
      </c>
      <c r="O29" s="47">
        <f t="shared" si="1"/>
        <v>1.3323529411764705</v>
      </c>
      <c r="P29" s="9"/>
    </row>
    <row r="30" spans="1:16">
      <c r="A30" s="12"/>
      <c r="B30" s="25">
        <v>337.3</v>
      </c>
      <c r="C30" s="20" t="s">
        <v>74</v>
      </c>
      <c r="D30" s="46">
        <v>13403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13403</v>
      </c>
      <c r="O30" s="47">
        <f t="shared" si="1"/>
        <v>1.2716318785578749</v>
      </c>
      <c r="P30" s="9"/>
    </row>
    <row r="31" spans="1:16">
      <c r="A31" s="12"/>
      <c r="B31" s="25">
        <v>337.7</v>
      </c>
      <c r="C31" s="20" t="s">
        <v>75</v>
      </c>
      <c r="D31" s="46">
        <v>214625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214625</v>
      </c>
      <c r="O31" s="47">
        <f t="shared" si="1"/>
        <v>20.362903225806452</v>
      </c>
      <c r="P31" s="9"/>
    </row>
    <row r="32" spans="1:16">
      <c r="A32" s="12"/>
      <c r="B32" s="25">
        <v>338</v>
      </c>
      <c r="C32" s="20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501415</v>
      </c>
      <c r="N32" s="46">
        <f>SUM(D32:M32)</f>
        <v>501415</v>
      </c>
      <c r="O32" s="47">
        <f t="shared" si="1"/>
        <v>47.572580645161288</v>
      </c>
      <c r="P32" s="9"/>
    </row>
    <row r="33" spans="1:16" ht="15.75">
      <c r="A33" s="29" t="s">
        <v>36</v>
      </c>
      <c r="B33" s="30"/>
      <c r="C33" s="31"/>
      <c r="D33" s="32">
        <f t="shared" ref="D33:M33" si="7">SUM(D34:D40)</f>
        <v>99568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10612811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10712379</v>
      </c>
      <c r="O33" s="45">
        <f t="shared" si="1"/>
        <v>1016.3547438330171</v>
      </c>
      <c r="P33" s="10"/>
    </row>
    <row r="34" spans="1:16">
      <c r="A34" s="12"/>
      <c r="B34" s="25">
        <v>341.3</v>
      </c>
      <c r="C34" s="20" t="s">
        <v>76</v>
      </c>
      <c r="D34" s="46">
        <v>669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669</v>
      </c>
      <c r="O34" s="47">
        <f t="shared" si="1"/>
        <v>6.3472485768500952E-2</v>
      </c>
      <c r="P34" s="9"/>
    </row>
    <row r="35" spans="1:16">
      <c r="A35" s="12"/>
      <c r="B35" s="25">
        <v>342.1</v>
      </c>
      <c r="C35" s="20" t="s">
        <v>39</v>
      </c>
      <c r="D35" s="46">
        <v>50069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50069</v>
      </c>
      <c r="O35" s="47">
        <f t="shared" si="1"/>
        <v>4.7503795066413659</v>
      </c>
      <c r="P35" s="9"/>
    </row>
    <row r="36" spans="1:16">
      <c r="A36" s="12"/>
      <c r="B36" s="25">
        <v>342.5</v>
      </c>
      <c r="C36" s="20" t="s">
        <v>41</v>
      </c>
      <c r="D36" s="46">
        <v>31404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31404</v>
      </c>
      <c r="O36" s="47">
        <f t="shared" si="1"/>
        <v>2.9795066413662239</v>
      </c>
      <c r="P36" s="9"/>
    </row>
    <row r="37" spans="1:16">
      <c r="A37" s="12"/>
      <c r="B37" s="25">
        <v>343.3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5656178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5656178</v>
      </c>
      <c r="O37" s="47">
        <f t="shared" ref="O37:O55" si="9">(N37/O$57)</f>
        <v>536.63927893738139</v>
      </c>
      <c r="P37" s="9"/>
    </row>
    <row r="38" spans="1:16">
      <c r="A38" s="12"/>
      <c r="B38" s="25">
        <v>343.4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1779507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1779507</v>
      </c>
      <c r="O38" s="47">
        <f t="shared" si="9"/>
        <v>168.83368121442126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2666497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2666497</v>
      </c>
      <c r="O39" s="47">
        <f t="shared" si="9"/>
        <v>252.988330170778</v>
      </c>
      <c r="P39" s="9"/>
    </row>
    <row r="40" spans="1:16">
      <c r="A40" s="12"/>
      <c r="B40" s="25">
        <v>347.2</v>
      </c>
      <c r="C40" s="20" t="s">
        <v>46</v>
      </c>
      <c r="D40" s="46">
        <v>17426</v>
      </c>
      <c r="E40" s="46">
        <v>0</v>
      </c>
      <c r="F40" s="46">
        <v>0</v>
      </c>
      <c r="G40" s="46">
        <v>0</v>
      </c>
      <c r="H40" s="46">
        <v>0</v>
      </c>
      <c r="I40" s="46">
        <v>510629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528055</v>
      </c>
      <c r="O40" s="47">
        <f t="shared" si="9"/>
        <v>50.100094876660343</v>
      </c>
      <c r="P40" s="9"/>
    </row>
    <row r="41" spans="1:16" ht="15.75">
      <c r="A41" s="29" t="s">
        <v>37</v>
      </c>
      <c r="B41" s="30"/>
      <c r="C41" s="31"/>
      <c r="D41" s="32">
        <f t="shared" ref="D41:M41" si="10">SUM(D42:D42)</f>
        <v>146707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>SUM(D41:M41)</f>
        <v>146707</v>
      </c>
      <c r="O41" s="45">
        <f t="shared" si="9"/>
        <v>13.919070208728654</v>
      </c>
      <c r="P41" s="10"/>
    </row>
    <row r="42" spans="1:16">
      <c r="A42" s="13"/>
      <c r="B42" s="39">
        <v>351.5</v>
      </c>
      <c r="C42" s="21" t="s">
        <v>50</v>
      </c>
      <c r="D42" s="46">
        <v>146707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146707</v>
      </c>
      <c r="O42" s="47">
        <f t="shared" si="9"/>
        <v>13.919070208728654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SUM(D44:D51)</f>
        <v>229916</v>
      </c>
      <c r="E43" s="32">
        <f t="shared" si="11"/>
        <v>34360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847090</v>
      </c>
      <c r="J43" s="32">
        <f t="shared" si="11"/>
        <v>0</v>
      </c>
      <c r="K43" s="32">
        <f t="shared" si="11"/>
        <v>1210490</v>
      </c>
      <c r="L43" s="32">
        <f t="shared" si="11"/>
        <v>0</v>
      </c>
      <c r="M43" s="32">
        <f t="shared" si="11"/>
        <v>10970</v>
      </c>
      <c r="N43" s="32">
        <f>SUM(D43:M43)</f>
        <v>2332826</v>
      </c>
      <c r="O43" s="45">
        <f t="shared" si="9"/>
        <v>221.33074003795068</v>
      </c>
      <c r="P43" s="10"/>
    </row>
    <row r="44" spans="1:16">
      <c r="A44" s="12"/>
      <c r="B44" s="25">
        <v>361.1</v>
      </c>
      <c r="C44" s="20" t="s">
        <v>51</v>
      </c>
      <c r="D44" s="46">
        <v>180898</v>
      </c>
      <c r="E44" s="46">
        <v>5488</v>
      </c>
      <c r="F44" s="46">
        <v>0</v>
      </c>
      <c r="G44" s="46">
        <v>0</v>
      </c>
      <c r="H44" s="46">
        <v>0</v>
      </c>
      <c r="I44" s="46">
        <v>49496</v>
      </c>
      <c r="J44" s="46">
        <v>0</v>
      </c>
      <c r="K44" s="46">
        <v>354946</v>
      </c>
      <c r="L44" s="46">
        <v>0</v>
      </c>
      <c r="M44" s="46">
        <v>3570</v>
      </c>
      <c r="N44" s="46">
        <f>SUM(D44:M44)</f>
        <v>594398</v>
      </c>
      <c r="O44" s="47">
        <f t="shared" si="9"/>
        <v>56.394497153700186</v>
      </c>
      <c r="P44" s="9"/>
    </row>
    <row r="45" spans="1:16">
      <c r="A45" s="12"/>
      <c r="B45" s="25">
        <v>361.2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298039</v>
      </c>
      <c r="L45" s="46">
        <v>0</v>
      </c>
      <c r="M45" s="46">
        <v>0</v>
      </c>
      <c r="N45" s="46">
        <f t="shared" ref="N45:N51" si="12">SUM(D45:M45)</f>
        <v>298039</v>
      </c>
      <c r="O45" s="47">
        <f t="shared" si="9"/>
        <v>28.276944971537002</v>
      </c>
      <c r="P45" s="9"/>
    </row>
    <row r="46" spans="1:16">
      <c r="A46" s="12"/>
      <c r="B46" s="25">
        <v>361.3</v>
      </c>
      <c r="C46" s="20" t="s">
        <v>53</v>
      </c>
      <c r="D46" s="46">
        <v>-179162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-686930</v>
      </c>
      <c r="L46" s="46">
        <v>0</v>
      </c>
      <c r="M46" s="46">
        <v>0</v>
      </c>
      <c r="N46" s="46">
        <f t="shared" si="12"/>
        <v>-866092</v>
      </c>
      <c r="O46" s="47">
        <f t="shared" si="9"/>
        <v>-82.171916508538899</v>
      </c>
      <c r="P46" s="9"/>
    </row>
    <row r="47" spans="1:16">
      <c r="A47" s="12"/>
      <c r="B47" s="25">
        <v>362</v>
      </c>
      <c r="C47" s="20" t="s">
        <v>54</v>
      </c>
      <c r="D47" s="46">
        <v>84586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84586</v>
      </c>
      <c r="O47" s="47">
        <f t="shared" si="9"/>
        <v>8.025237191650854</v>
      </c>
      <c r="P47" s="9"/>
    </row>
    <row r="48" spans="1:16">
      <c r="A48" s="12"/>
      <c r="B48" s="25">
        <v>364</v>
      </c>
      <c r="C48" s="20" t="s">
        <v>55</v>
      </c>
      <c r="D48" s="46">
        <v>40047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40047</v>
      </c>
      <c r="O48" s="47">
        <f t="shared" si="9"/>
        <v>3.799525616698292</v>
      </c>
      <c r="P48" s="9"/>
    </row>
    <row r="49" spans="1:119">
      <c r="A49" s="12"/>
      <c r="B49" s="25">
        <v>366</v>
      </c>
      <c r="C49" s="20" t="s">
        <v>56</v>
      </c>
      <c r="D49" s="46">
        <v>66490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66490</v>
      </c>
      <c r="O49" s="47">
        <f t="shared" si="9"/>
        <v>6.3083491461100571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1244435</v>
      </c>
      <c r="L50" s="46">
        <v>0</v>
      </c>
      <c r="M50" s="46">
        <v>0</v>
      </c>
      <c r="N50" s="46">
        <f t="shared" si="12"/>
        <v>1244435</v>
      </c>
      <c r="O50" s="47">
        <f t="shared" si="9"/>
        <v>118.06783681214421</v>
      </c>
      <c r="P50" s="9"/>
    </row>
    <row r="51" spans="1:119">
      <c r="A51" s="12"/>
      <c r="B51" s="25">
        <v>369.9</v>
      </c>
      <c r="C51" s="20" t="s">
        <v>59</v>
      </c>
      <c r="D51" s="46">
        <v>37057</v>
      </c>
      <c r="E51" s="46">
        <v>28872</v>
      </c>
      <c r="F51" s="46">
        <v>0</v>
      </c>
      <c r="G51" s="46">
        <v>0</v>
      </c>
      <c r="H51" s="46">
        <v>0</v>
      </c>
      <c r="I51" s="46">
        <v>797594</v>
      </c>
      <c r="J51" s="46">
        <v>0</v>
      </c>
      <c r="K51" s="46">
        <v>0</v>
      </c>
      <c r="L51" s="46">
        <v>0</v>
      </c>
      <c r="M51" s="46">
        <v>7400</v>
      </c>
      <c r="N51" s="46">
        <f t="shared" si="12"/>
        <v>870923</v>
      </c>
      <c r="O51" s="47">
        <f t="shared" si="9"/>
        <v>82.630265654648952</v>
      </c>
      <c r="P51" s="9"/>
    </row>
    <row r="52" spans="1:119" ht="15.75">
      <c r="A52" s="29" t="s">
        <v>38</v>
      </c>
      <c r="B52" s="30"/>
      <c r="C52" s="31"/>
      <c r="D52" s="32">
        <f t="shared" ref="D52:M52" si="13">SUM(D53:D54)</f>
        <v>202418</v>
      </c>
      <c r="E52" s="32">
        <f t="shared" si="13"/>
        <v>91240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309950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5000</v>
      </c>
      <c r="N52" s="32">
        <f>SUM(D52:M52)</f>
        <v>608608</v>
      </c>
      <c r="O52" s="45">
        <f t="shared" si="9"/>
        <v>57.7426944971537</v>
      </c>
      <c r="P52" s="9"/>
    </row>
    <row r="53" spans="1:119">
      <c r="A53" s="12"/>
      <c r="B53" s="25">
        <v>381</v>
      </c>
      <c r="C53" s="20" t="s">
        <v>60</v>
      </c>
      <c r="D53" s="46">
        <v>202418</v>
      </c>
      <c r="E53" s="46">
        <v>91240</v>
      </c>
      <c r="F53" s="46">
        <v>0</v>
      </c>
      <c r="G53" s="46">
        <v>0</v>
      </c>
      <c r="H53" s="46">
        <v>0</v>
      </c>
      <c r="I53" s="46">
        <v>100000</v>
      </c>
      <c r="J53" s="46">
        <v>0</v>
      </c>
      <c r="K53" s="46">
        <v>0</v>
      </c>
      <c r="L53" s="46">
        <v>0</v>
      </c>
      <c r="M53" s="46">
        <v>5000</v>
      </c>
      <c r="N53" s="46">
        <f>SUM(D53:M53)</f>
        <v>398658</v>
      </c>
      <c r="O53" s="47">
        <f t="shared" si="9"/>
        <v>37.82333965844402</v>
      </c>
      <c r="P53" s="9"/>
    </row>
    <row r="54" spans="1:119" ht="15.75" thickBot="1">
      <c r="A54" s="12"/>
      <c r="B54" s="25">
        <v>389.4</v>
      </c>
      <c r="C54" s="20" t="s">
        <v>77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209950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209950</v>
      </c>
      <c r="O54" s="47">
        <f t="shared" si="9"/>
        <v>19.919354838709676</v>
      </c>
      <c r="P54" s="9"/>
    </row>
    <row r="55" spans="1:119" ht="16.5" thickBot="1">
      <c r="A55" s="14" t="s">
        <v>48</v>
      </c>
      <c r="B55" s="23"/>
      <c r="C55" s="22"/>
      <c r="D55" s="15">
        <f t="shared" ref="D55:M55" si="14">SUM(D5,D13,D19,D33,D41,D43,D52)</f>
        <v>8241678</v>
      </c>
      <c r="E55" s="15">
        <f t="shared" si="14"/>
        <v>1381380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11769851</v>
      </c>
      <c r="J55" s="15">
        <f t="shared" si="14"/>
        <v>0</v>
      </c>
      <c r="K55" s="15">
        <f t="shared" si="14"/>
        <v>1210490</v>
      </c>
      <c r="L55" s="15">
        <f t="shared" si="14"/>
        <v>0</v>
      </c>
      <c r="M55" s="15">
        <f t="shared" si="14"/>
        <v>517385</v>
      </c>
      <c r="N55" s="15">
        <f>SUM(D55:M55)</f>
        <v>23120784</v>
      </c>
      <c r="O55" s="38">
        <f t="shared" si="9"/>
        <v>2193.6227703984819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82</v>
      </c>
      <c r="M57" s="118"/>
      <c r="N57" s="118"/>
      <c r="O57" s="43">
        <v>10540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2"/>
  <sheetViews>
    <sheetView workbookViewId="0">
      <selection sqref="A1:IV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5878743</v>
      </c>
      <c r="E5" s="27">
        <f t="shared" si="0"/>
        <v>798297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6677040</v>
      </c>
      <c r="O5" s="33">
        <f t="shared" ref="O5:O36" si="1">(N5/O$60)</f>
        <v>636.4541035173005</v>
      </c>
      <c r="P5" s="6"/>
    </row>
    <row r="6" spans="1:133">
      <c r="A6" s="12"/>
      <c r="B6" s="25">
        <v>311</v>
      </c>
      <c r="C6" s="20" t="s">
        <v>2</v>
      </c>
      <c r="D6" s="46">
        <v>3741238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3741238</v>
      </c>
      <c r="O6" s="47">
        <f t="shared" si="1"/>
        <v>356.61405013821371</v>
      </c>
      <c r="P6" s="9"/>
    </row>
    <row r="7" spans="1:133">
      <c r="A7" s="12"/>
      <c r="B7" s="25">
        <v>312.41000000000003</v>
      </c>
      <c r="C7" s="20" t="s">
        <v>10</v>
      </c>
      <c r="D7" s="46">
        <v>405170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405170</v>
      </c>
      <c r="O7" s="47">
        <f t="shared" si="1"/>
        <v>38.620722524068249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798297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798297</v>
      </c>
      <c r="O8" s="47">
        <f t="shared" si="1"/>
        <v>76.093508721761509</v>
      </c>
      <c r="P8" s="9"/>
    </row>
    <row r="9" spans="1:133">
      <c r="A9" s="12"/>
      <c r="B9" s="25">
        <v>314.10000000000002</v>
      </c>
      <c r="C9" s="20" t="s">
        <v>12</v>
      </c>
      <c r="D9" s="46">
        <v>1091650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1091650</v>
      </c>
      <c r="O9" s="47">
        <f t="shared" si="1"/>
        <v>104.05585740158232</v>
      </c>
      <c r="P9" s="9"/>
    </row>
    <row r="10" spans="1:133">
      <c r="A10" s="12"/>
      <c r="B10" s="25">
        <v>314.3</v>
      </c>
      <c r="C10" s="20" t="s">
        <v>13</v>
      </c>
      <c r="D10" s="46">
        <v>134283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134283</v>
      </c>
      <c r="O10" s="47">
        <f t="shared" si="1"/>
        <v>12.79982842436374</v>
      </c>
      <c r="P10" s="9"/>
    </row>
    <row r="11" spans="1:133">
      <c r="A11" s="12"/>
      <c r="B11" s="25">
        <v>314.8</v>
      </c>
      <c r="C11" s="20" t="s">
        <v>14</v>
      </c>
      <c r="D11" s="46">
        <v>23716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23716</v>
      </c>
      <c r="O11" s="47">
        <f t="shared" si="1"/>
        <v>2.2606043275188257</v>
      </c>
      <c r="P11" s="9"/>
    </row>
    <row r="12" spans="1:133">
      <c r="A12" s="12"/>
      <c r="B12" s="25">
        <v>315</v>
      </c>
      <c r="C12" s="20" t="s">
        <v>15</v>
      </c>
      <c r="D12" s="46">
        <v>482686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482686</v>
      </c>
      <c r="O12" s="47">
        <f t="shared" si="1"/>
        <v>46.0095319797922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1268430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1268430</v>
      </c>
      <c r="O13" s="45">
        <f t="shared" si="1"/>
        <v>120.90649127823849</v>
      </c>
      <c r="P13" s="10"/>
    </row>
    <row r="14" spans="1:133">
      <c r="A14" s="12"/>
      <c r="B14" s="25">
        <v>322</v>
      </c>
      <c r="C14" s="20" t="s">
        <v>0</v>
      </c>
      <c r="D14" s="46">
        <v>118126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118126</v>
      </c>
      <c r="O14" s="47">
        <f t="shared" si="1"/>
        <v>11.259746449337527</v>
      </c>
      <c r="P14" s="9"/>
    </row>
    <row r="15" spans="1:133">
      <c r="A15" s="12"/>
      <c r="B15" s="25">
        <v>323.10000000000002</v>
      </c>
      <c r="C15" s="20" t="s">
        <v>17</v>
      </c>
      <c r="D15" s="46">
        <v>1052651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1052651</v>
      </c>
      <c r="O15" s="47">
        <f t="shared" si="1"/>
        <v>100.33848060242113</v>
      </c>
      <c r="P15" s="9"/>
    </row>
    <row r="16" spans="1:133">
      <c r="A16" s="12"/>
      <c r="B16" s="25">
        <v>323.89999999999998</v>
      </c>
      <c r="C16" s="20" t="s">
        <v>70</v>
      </c>
      <c r="D16" s="46">
        <v>4500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4500</v>
      </c>
      <c r="O16" s="47">
        <f t="shared" si="1"/>
        <v>0.42893909064912783</v>
      </c>
      <c r="P16" s="9"/>
    </row>
    <row r="17" spans="1:16">
      <c r="A17" s="12"/>
      <c r="B17" s="25">
        <v>325.2</v>
      </c>
      <c r="C17" s="20" t="s">
        <v>18</v>
      </c>
      <c r="D17" s="46">
        <v>90203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90203</v>
      </c>
      <c r="O17" s="47">
        <f t="shared" si="1"/>
        <v>8.5981317319607289</v>
      </c>
      <c r="P17" s="9"/>
    </row>
    <row r="18" spans="1:16">
      <c r="A18" s="12"/>
      <c r="B18" s="25">
        <v>329</v>
      </c>
      <c r="C18" s="20" t="s">
        <v>19</v>
      </c>
      <c r="D18" s="46">
        <v>2950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2950</v>
      </c>
      <c r="O18" s="47">
        <f t="shared" si="1"/>
        <v>0.28119340386998382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SUM(D20:D34)</f>
        <v>1167478</v>
      </c>
      <c r="E19" s="32">
        <f t="shared" si="5"/>
        <v>293362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939872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732047</v>
      </c>
      <c r="N19" s="44">
        <f t="shared" si="4"/>
        <v>3132759</v>
      </c>
      <c r="O19" s="45">
        <f t="shared" si="1"/>
        <v>298.61395481841578</v>
      </c>
      <c r="P19" s="10"/>
    </row>
    <row r="20" spans="1:16">
      <c r="A20" s="12"/>
      <c r="B20" s="25">
        <v>331.2</v>
      </c>
      <c r="C20" s="20" t="s">
        <v>20</v>
      </c>
      <c r="D20" s="46">
        <v>12740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12740</v>
      </c>
      <c r="O20" s="47">
        <f t="shared" si="1"/>
        <v>1.2143742255266419</v>
      </c>
      <c r="P20" s="9"/>
    </row>
    <row r="21" spans="1:16">
      <c r="A21" s="12"/>
      <c r="B21" s="25">
        <v>331.39</v>
      </c>
      <c r="C21" s="20" t="s">
        <v>23</v>
      </c>
      <c r="D21" s="46">
        <v>0</v>
      </c>
      <c r="E21" s="46">
        <v>106086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106086</v>
      </c>
      <c r="O21" s="47">
        <f t="shared" si="1"/>
        <v>10.112096082356306</v>
      </c>
      <c r="P21" s="9"/>
    </row>
    <row r="22" spans="1:16">
      <c r="A22" s="12"/>
      <c r="B22" s="25">
        <v>331.5</v>
      </c>
      <c r="C22" s="20" t="s">
        <v>22</v>
      </c>
      <c r="D22" s="46">
        <v>0</v>
      </c>
      <c r="E22" s="46">
        <v>187276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187276</v>
      </c>
      <c r="O22" s="47">
        <f t="shared" si="1"/>
        <v>17.851110475645793</v>
      </c>
      <c r="P22" s="9"/>
    </row>
    <row r="23" spans="1:16">
      <c r="A23" s="12"/>
      <c r="B23" s="25">
        <v>334.1</v>
      </c>
      <c r="C23" s="20" t="s">
        <v>71</v>
      </c>
      <c r="D23" s="46">
        <v>24210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24210</v>
      </c>
      <c r="O23" s="47">
        <f t="shared" si="1"/>
        <v>2.3076923076923075</v>
      </c>
      <c r="P23" s="9"/>
    </row>
    <row r="24" spans="1:16">
      <c r="A24" s="12"/>
      <c r="B24" s="25">
        <v>334.2</v>
      </c>
      <c r="C24" s="20" t="s">
        <v>72</v>
      </c>
      <c r="D24" s="46">
        <v>57189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57189</v>
      </c>
      <c r="O24" s="47">
        <f t="shared" si="1"/>
        <v>5.4512439233628829</v>
      </c>
      <c r="P24" s="9"/>
    </row>
    <row r="25" spans="1:16">
      <c r="A25" s="12"/>
      <c r="B25" s="25">
        <v>334.39</v>
      </c>
      <c r="C25" s="20" t="s">
        <v>24</v>
      </c>
      <c r="D25" s="46">
        <v>58980</v>
      </c>
      <c r="E25" s="46">
        <v>0</v>
      </c>
      <c r="F25" s="46">
        <v>0</v>
      </c>
      <c r="G25" s="46">
        <v>0</v>
      </c>
      <c r="H25" s="46">
        <v>0</v>
      </c>
      <c r="I25" s="46">
        <v>939872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998852</v>
      </c>
      <c r="O25" s="47">
        <f t="shared" si="1"/>
        <v>95.210370794013912</v>
      </c>
      <c r="P25" s="9"/>
    </row>
    <row r="26" spans="1:16">
      <c r="A26" s="12"/>
      <c r="B26" s="25">
        <v>335.12</v>
      </c>
      <c r="C26" s="20" t="s">
        <v>25</v>
      </c>
      <c r="D26" s="46">
        <v>293315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293315</v>
      </c>
      <c r="O26" s="47">
        <f t="shared" si="1"/>
        <v>27.958726527499763</v>
      </c>
      <c r="P26" s="9"/>
    </row>
    <row r="27" spans="1:16">
      <c r="A27" s="12"/>
      <c r="B27" s="25">
        <v>335.14</v>
      </c>
      <c r="C27" s="20" t="s">
        <v>26</v>
      </c>
      <c r="D27" s="46">
        <v>4197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4197</v>
      </c>
      <c r="O27" s="47">
        <f t="shared" si="1"/>
        <v>0.40005719187875322</v>
      </c>
      <c r="P27" s="9"/>
    </row>
    <row r="28" spans="1:16">
      <c r="A28" s="12"/>
      <c r="B28" s="25">
        <v>335.15</v>
      </c>
      <c r="C28" s="20" t="s">
        <v>27</v>
      </c>
      <c r="D28" s="46">
        <v>21049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21049</v>
      </c>
      <c r="O28" s="47">
        <f t="shared" si="1"/>
        <v>2.006386426460776</v>
      </c>
      <c r="P28" s="9"/>
    </row>
    <row r="29" spans="1:16">
      <c r="A29" s="12"/>
      <c r="B29" s="25">
        <v>335.18</v>
      </c>
      <c r="C29" s="20" t="s">
        <v>28</v>
      </c>
      <c r="D29" s="46">
        <v>422076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422076</v>
      </c>
      <c r="O29" s="47">
        <f t="shared" si="1"/>
        <v>40.232199027738062</v>
      </c>
      <c r="P29" s="9"/>
    </row>
    <row r="30" spans="1:16">
      <c r="A30" s="12"/>
      <c r="B30" s="25">
        <v>335.39</v>
      </c>
      <c r="C30" s="20" t="s">
        <v>73</v>
      </c>
      <c r="D30" s="46">
        <v>7751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7751</v>
      </c>
      <c r="O30" s="47">
        <f t="shared" si="1"/>
        <v>0.73882375369364217</v>
      </c>
      <c r="P30" s="9"/>
    </row>
    <row r="31" spans="1:16">
      <c r="A31" s="12"/>
      <c r="B31" s="25">
        <v>335.49</v>
      </c>
      <c r="C31" s="20" t="s">
        <v>29</v>
      </c>
      <c r="D31" s="46">
        <v>6604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6604</v>
      </c>
      <c r="O31" s="47">
        <f t="shared" si="1"/>
        <v>0.62949194547707554</v>
      </c>
      <c r="P31" s="9"/>
    </row>
    <row r="32" spans="1:16">
      <c r="A32" s="12"/>
      <c r="B32" s="25">
        <v>337.3</v>
      </c>
      <c r="C32" s="20" t="s">
        <v>74</v>
      </c>
      <c r="D32" s="46">
        <v>4791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4791</v>
      </c>
      <c r="O32" s="47">
        <f t="shared" si="1"/>
        <v>0.45667715184443808</v>
      </c>
      <c r="P32" s="9"/>
    </row>
    <row r="33" spans="1:16">
      <c r="A33" s="12"/>
      <c r="B33" s="25">
        <v>337.7</v>
      </c>
      <c r="C33" s="20" t="s">
        <v>75</v>
      </c>
      <c r="D33" s="46">
        <v>254576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254576</v>
      </c>
      <c r="O33" s="47">
        <f t="shared" si="1"/>
        <v>24.266132875798302</v>
      </c>
      <c r="P33" s="9"/>
    </row>
    <row r="34" spans="1:16">
      <c r="A34" s="12"/>
      <c r="B34" s="25">
        <v>338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732047</v>
      </c>
      <c r="N34" s="46">
        <f>SUM(D34:M34)</f>
        <v>732047</v>
      </c>
      <c r="O34" s="47">
        <f t="shared" si="1"/>
        <v>69.778572109427131</v>
      </c>
      <c r="P34" s="9"/>
    </row>
    <row r="35" spans="1:16" ht="15.75">
      <c r="A35" s="29" t="s">
        <v>36</v>
      </c>
      <c r="B35" s="30"/>
      <c r="C35" s="31"/>
      <c r="D35" s="32">
        <f t="shared" ref="D35:M35" si="7">SUM(D36:D43)</f>
        <v>146514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10398086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10544600</v>
      </c>
      <c r="O35" s="45">
        <f t="shared" si="1"/>
        <v>1005.1091411686207</v>
      </c>
      <c r="P35" s="10"/>
    </row>
    <row r="36" spans="1:16">
      <c r="A36" s="12"/>
      <c r="B36" s="25">
        <v>341.3</v>
      </c>
      <c r="C36" s="20" t="s">
        <v>76</v>
      </c>
      <c r="D36" s="46">
        <v>601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8">SUM(D36:M36)</f>
        <v>601</v>
      </c>
      <c r="O36" s="47">
        <f t="shared" si="1"/>
        <v>5.7287198551139069E-2</v>
      </c>
      <c r="P36" s="9"/>
    </row>
    <row r="37" spans="1:16">
      <c r="A37" s="12"/>
      <c r="B37" s="25">
        <v>342.1</v>
      </c>
      <c r="C37" s="20" t="s">
        <v>39</v>
      </c>
      <c r="D37" s="46">
        <v>45969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45969</v>
      </c>
      <c r="O37" s="47">
        <f t="shared" ref="O37:O58" si="9">(N37/O$60)</f>
        <v>4.3817557906777234</v>
      </c>
      <c r="P37" s="9"/>
    </row>
    <row r="38" spans="1:16">
      <c r="A38" s="12"/>
      <c r="B38" s="25">
        <v>342.2</v>
      </c>
      <c r="C38" s="20" t="s">
        <v>40</v>
      </c>
      <c r="D38" s="46">
        <v>36862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36862</v>
      </c>
      <c r="O38" s="47">
        <f t="shared" si="9"/>
        <v>3.513678391001811</v>
      </c>
      <c r="P38" s="9"/>
    </row>
    <row r="39" spans="1:16">
      <c r="A39" s="12"/>
      <c r="B39" s="25">
        <v>342.5</v>
      </c>
      <c r="C39" s="20" t="s">
        <v>41</v>
      </c>
      <c r="D39" s="46">
        <v>63082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63082</v>
      </c>
      <c r="O39" s="47">
        <f t="shared" si="9"/>
        <v>6.0129634925173958</v>
      </c>
      <c r="P39" s="9"/>
    </row>
    <row r="40" spans="1:16">
      <c r="A40" s="12"/>
      <c r="B40" s="25">
        <v>343.3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5566972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5566972</v>
      </c>
      <c r="O40" s="47">
        <f t="shared" si="9"/>
        <v>530.64264607759037</v>
      </c>
      <c r="P40" s="9"/>
    </row>
    <row r="41" spans="1:16">
      <c r="A41" s="12"/>
      <c r="B41" s="25">
        <v>343.4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1805260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1805260</v>
      </c>
      <c r="O41" s="47">
        <f t="shared" si="9"/>
        <v>172.077018396721</v>
      </c>
      <c r="P41" s="9"/>
    </row>
    <row r="42" spans="1:16">
      <c r="A42" s="12"/>
      <c r="B42" s="25">
        <v>343.5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2491214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2491214</v>
      </c>
      <c r="O42" s="47">
        <f t="shared" si="9"/>
        <v>237.46201506052807</v>
      </c>
      <c r="P42" s="9"/>
    </row>
    <row r="43" spans="1:16">
      <c r="A43" s="12"/>
      <c r="B43" s="25">
        <v>347.2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534640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534640</v>
      </c>
      <c r="O43" s="47">
        <f t="shared" si="9"/>
        <v>50.961776761033263</v>
      </c>
      <c r="P43" s="9"/>
    </row>
    <row r="44" spans="1:16" ht="15.75">
      <c r="A44" s="29" t="s">
        <v>37</v>
      </c>
      <c r="B44" s="30"/>
      <c r="C44" s="31"/>
      <c r="D44" s="32">
        <f t="shared" ref="D44:M44" si="10">SUM(D45:D45)</f>
        <v>142804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142804</v>
      </c>
      <c r="O44" s="45">
        <f t="shared" si="9"/>
        <v>13.612048422457345</v>
      </c>
      <c r="P44" s="10"/>
    </row>
    <row r="45" spans="1:16">
      <c r="A45" s="13"/>
      <c r="B45" s="39">
        <v>351.5</v>
      </c>
      <c r="C45" s="21" t="s">
        <v>50</v>
      </c>
      <c r="D45" s="46">
        <v>142804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142804</v>
      </c>
      <c r="O45" s="47">
        <f t="shared" si="9"/>
        <v>13.612048422457345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310144</v>
      </c>
      <c r="E46" s="32">
        <f t="shared" si="11"/>
        <v>30473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788364</v>
      </c>
      <c r="J46" s="32">
        <f t="shared" si="11"/>
        <v>0</v>
      </c>
      <c r="K46" s="32">
        <f t="shared" si="11"/>
        <v>2818560</v>
      </c>
      <c r="L46" s="32">
        <f t="shared" si="11"/>
        <v>0</v>
      </c>
      <c r="M46" s="32">
        <f t="shared" si="11"/>
        <v>-11678</v>
      </c>
      <c r="N46" s="32">
        <f>SUM(D46:M46)</f>
        <v>3935863</v>
      </c>
      <c r="O46" s="45">
        <f t="shared" si="9"/>
        <v>375.1656658087885</v>
      </c>
      <c r="P46" s="10"/>
    </row>
    <row r="47" spans="1:16">
      <c r="A47" s="12"/>
      <c r="B47" s="25">
        <v>361.1</v>
      </c>
      <c r="C47" s="20" t="s">
        <v>51</v>
      </c>
      <c r="D47" s="46">
        <v>127382</v>
      </c>
      <c r="E47" s="46">
        <v>24165</v>
      </c>
      <c r="F47" s="46">
        <v>0</v>
      </c>
      <c r="G47" s="46">
        <v>0</v>
      </c>
      <c r="H47" s="46">
        <v>0</v>
      </c>
      <c r="I47" s="46">
        <v>108019</v>
      </c>
      <c r="J47" s="46">
        <v>0</v>
      </c>
      <c r="K47" s="46">
        <v>316513</v>
      </c>
      <c r="L47" s="46">
        <v>0</v>
      </c>
      <c r="M47" s="46">
        <v>3484</v>
      </c>
      <c r="N47" s="46">
        <f>SUM(D47:M47)</f>
        <v>579563</v>
      </c>
      <c r="O47" s="47">
        <f t="shared" si="9"/>
        <v>55.243828043084548</v>
      </c>
      <c r="P47" s="9"/>
    </row>
    <row r="48" spans="1:16">
      <c r="A48" s="12"/>
      <c r="B48" s="25">
        <v>361.2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223664</v>
      </c>
      <c r="L48" s="46">
        <v>0</v>
      </c>
      <c r="M48" s="46">
        <v>0</v>
      </c>
      <c r="N48" s="46">
        <f t="shared" ref="N48:N54" si="12">SUM(D48:M48)</f>
        <v>223664</v>
      </c>
      <c r="O48" s="47">
        <f t="shared" si="9"/>
        <v>21.31960728243256</v>
      </c>
      <c r="P48" s="9"/>
    </row>
    <row r="49" spans="1:119">
      <c r="A49" s="12"/>
      <c r="B49" s="25">
        <v>361.3</v>
      </c>
      <c r="C49" s="20" t="s">
        <v>53</v>
      </c>
      <c r="D49" s="46">
        <v>-41118</v>
      </c>
      <c r="E49" s="46">
        <v>-1877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1103414</v>
      </c>
      <c r="L49" s="46">
        <v>0</v>
      </c>
      <c r="M49" s="46">
        <v>-25564</v>
      </c>
      <c r="N49" s="46">
        <f t="shared" si="12"/>
        <v>1034855</v>
      </c>
      <c r="O49" s="47">
        <f t="shared" si="9"/>
        <v>98.642169478600707</v>
      </c>
      <c r="P49" s="9"/>
    </row>
    <row r="50" spans="1:119">
      <c r="A50" s="12"/>
      <c r="B50" s="25">
        <v>362</v>
      </c>
      <c r="C50" s="20" t="s">
        <v>54</v>
      </c>
      <c r="D50" s="46">
        <v>88388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88388</v>
      </c>
      <c r="O50" s="47">
        <f t="shared" si="9"/>
        <v>8.4251262987322466</v>
      </c>
      <c r="P50" s="9"/>
    </row>
    <row r="51" spans="1:119">
      <c r="A51" s="12"/>
      <c r="B51" s="25">
        <v>364</v>
      </c>
      <c r="C51" s="20" t="s">
        <v>55</v>
      </c>
      <c r="D51" s="46">
        <v>9582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5420</v>
      </c>
      <c r="N51" s="46">
        <f t="shared" si="12"/>
        <v>15002</v>
      </c>
      <c r="O51" s="47">
        <f t="shared" si="9"/>
        <v>1.4299876084262702</v>
      </c>
      <c r="P51" s="9"/>
    </row>
    <row r="52" spans="1:119">
      <c r="A52" s="12"/>
      <c r="B52" s="25">
        <v>366</v>
      </c>
      <c r="C52" s="20" t="s">
        <v>56</v>
      </c>
      <c r="D52" s="46">
        <v>70240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70240</v>
      </c>
      <c r="O52" s="47">
        <f t="shared" si="9"/>
        <v>6.6952626060432756</v>
      </c>
      <c r="P52" s="9"/>
    </row>
    <row r="53" spans="1:119">
      <c r="A53" s="12"/>
      <c r="B53" s="25">
        <v>368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1174969</v>
      </c>
      <c r="L53" s="46">
        <v>0</v>
      </c>
      <c r="M53" s="46">
        <v>0</v>
      </c>
      <c r="N53" s="46">
        <f t="shared" si="12"/>
        <v>1174969</v>
      </c>
      <c r="O53" s="47">
        <f t="shared" si="9"/>
        <v>111.99780764464779</v>
      </c>
      <c r="P53" s="9"/>
    </row>
    <row r="54" spans="1:119">
      <c r="A54" s="12"/>
      <c r="B54" s="25">
        <v>369.9</v>
      </c>
      <c r="C54" s="20" t="s">
        <v>59</v>
      </c>
      <c r="D54" s="46">
        <v>55670</v>
      </c>
      <c r="E54" s="46">
        <v>8185</v>
      </c>
      <c r="F54" s="46">
        <v>0</v>
      </c>
      <c r="G54" s="46">
        <v>0</v>
      </c>
      <c r="H54" s="46">
        <v>0</v>
      </c>
      <c r="I54" s="46">
        <v>680345</v>
      </c>
      <c r="J54" s="46">
        <v>0</v>
      </c>
      <c r="K54" s="46">
        <v>0</v>
      </c>
      <c r="L54" s="46">
        <v>0</v>
      </c>
      <c r="M54" s="46">
        <v>4982</v>
      </c>
      <c r="N54" s="46">
        <f t="shared" si="12"/>
        <v>749182</v>
      </c>
      <c r="O54" s="47">
        <f t="shared" si="9"/>
        <v>71.411876846821087</v>
      </c>
      <c r="P54" s="9"/>
    </row>
    <row r="55" spans="1:119" ht="15.75">
      <c r="A55" s="29" t="s">
        <v>38</v>
      </c>
      <c r="B55" s="30"/>
      <c r="C55" s="31"/>
      <c r="D55" s="32">
        <f t="shared" ref="D55:M55" si="13">SUM(D56:D57)</f>
        <v>887418</v>
      </c>
      <c r="E55" s="32">
        <f t="shared" si="13"/>
        <v>250000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300000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5000</v>
      </c>
      <c r="N55" s="32">
        <f>SUM(D55:M55)</f>
        <v>1442418</v>
      </c>
      <c r="O55" s="45">
        <f t="shared" si="9"/>
        <v>137.49099227909636</v>
      </c>
      <c r="P55" s="9"/>
    </row>
    <row r="56" spans="1:119">
      <c r="A56" s="12"/>
      <c r="B56" s="25">
        <v>381</v>
      </c>
      <c r="C56" s="20" t="s">
        <v>60</v>
      </c>
      <c r="D56" s="46">
        <v>887418</v>
      </c>
      <c r="E56" s="46">
        <v>250000</v>
      </c>
      <c r="F56" s="46">
        <v>0</v>
      </c>
      <c r="G56" s="46">
        <v>0</v>
      </c>
      <c r="H56" s="46">
        <v>0</v>
      </c>
      <c r="I56" s="46">
        <v>100000</v>
      </c>
      <c r="J56" s="46">
        <v>0</v>
      </c>
      <c r="K56" s="46">
        <v>0</v>
      </c>
      <c r="L56" s="46">
        <v>0</v>
      </c>
      <c r="M56" s="46">
        <v>5000</v>
      </c>
      <c r="N56" s="46">
        <f>SUM(D56:M56)</f>
        <v>1242418</v>
      </c>
      <c r="O56" s="47">
        <f t="shared" si="9"/>
        <v>118.42703269469068</v>
      </c>
      <c r="P56" s="9"/>
    </row>
    <row r="57" spans="1:119" ht="15.75" thickBot="1">
      <c r="A57" s="12"/>
      <c r="B57" s="25">
        <v>389.4</v>
      </c>
      <c r="C57" s="20" t="s">
        <v>77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200000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200000</v>
      </c>
      <c r="O57" s="47">
        <f t="shared" si="9"/>
        <v>19.06395958440568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4">SUM(D5,D13,D19,D35,D44,D46,D55)</f>
        <v>9801531</v>
      </c>
      <c r="E58" s="15">
        <f t="shared" si="14"/>
        <v>1372132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12426322</v>
      </c>
      <c r="J58" s="15">
        <f t="shared" si="14"/>
        <v>0</v>
      </c>
      <c r="K58" s="15">
        <f t="shared" si="14"/>
        <v>2818560</v>
      </c>
      <c r="L58" s="15">
        <f t="shared" si="14"/>
        <v>0</v>
      </c>
      <c r="M58" s="15">
        <f t="shared" si="14"/>
        <v>725369</v>
      </c>
      <c r="N58" s="15">
        <f>SUM(D58:M58)</f>
        <v>27143914</v>
      </c>
      <c r="O58" s="38">
        <f t="shared" si="9"/>
        <v>2587.3523972929179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78</v>
      </c>
      <c r="M60" s="118"/>
      <c r="N60" s="118"/>
      <c r="O60" s="43">
        <v>10491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thickBot="1">
      <c r="A62" s="120" t="s">
        <v>79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L60:N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5815021</v>
      </c>
      <c r="E5" s="27">
        <f t="shared" si="0"/>
        <v>824455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6639476</v>
      </c>
      <c r="O5" s="33">
        <f t="shared" ref="O5:O36" si="1">(N5/O$56)</f>
        <v>641.86736272235112</v>
      </c>
      <c r="P5" s="6"/>
    </row>
    <row r="6" spans="1:133">
      <c r="A6" s="12"/>
      <c r="B6" s="25">
        <v>311</v>
      </c>
      <c r="C6" s="20" t="s">
        <v>2</v>
      </c>
      <c r="D6" s="46">
        <v>3756549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3756549</v>
      </c>
      <c r="O6" s="47">
        <f t="shared" si="1"/>
        <v>363.16212296983758</v>
      </c>
      <c r="P6" s="9"/>
    </row>
    <row r="7" spans="1:133">
      <c r="A7" s="12"/>
      <c r="B7" s="25">
        <v>312.41000000000003</v>
      </c>
      <c r="C7" s="20" t="s">
        <v>10</v>
      </c>
      <c r="D7" s="46">
        <v>425969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425969</v>
      </c>
      <c r="O7" s="47">
        <f t="shared" si="1"/>
        <v>41.180297757153909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824455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824455</v>
      </c>
      <c r="O8" s="47">
        <f t="shared" si="1"/>
        <v>79.703692962103631</v>
      </c>
      <c r="P8" s="9"/>
    </row>
    <row r="9" spans="1:133">
      <c r="A9" s="12"/>
      <c r="B9" s="25">
        <v>314.10000000000002</v>
      </c>
      <c r="C9" s="20" t="s">
        <v>12</v>
      </c>
      <c r="D9" s="46">
        <v>931699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931699</v>
      </c>
      <c r="O9" s="47">
        <f t="shared" si="1"/>
        <v>90.071442382057228</v>
      </c>
      <c r="P9" s="9"/>
    </row>
    <row r="10" spans="1:133">
      <c r="A10" s="12"/>
      <c r="B10" s="25">
        <v>314.3</v>
      </c>
      <c r="C10" s="20" t="s">
        <v>13</v>
      </c>
      <c r="D10" s="46">
        <v>138861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138861</v>
      </c>
      <c r="O10" s="47">
        <f t="shared" si="1"/>
        <v>13.424303944315545</v>
      </c>
      <c r="P10" s="9"/>
    </row>
    <row r="11" spans="1:133">
      <c r="A11" s="12"/>
      <c r="B11" s="25">
        <v>314.8</v>
      </c>
      <c r="C11" s="20" t="s">
        <v>14</v>
      </c>
      <c r="D11" s="46">
        <v>17631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17631</v>
      </c>
      <c r="O11" s="47">
        <f t="shared" si="1"/>
        <v>1.7044663573085848</v>
      </c>
      <c r="P11" s="9"/>
    </row>
    <row r="12" spans="1:133">
      <c r="A12" s="12"/>
      <c r="B12" s="25">
        <v>315</v>
      </c>
      <c r="C12" s="20" t="s">
        <v>15</v>
      </c>
      <c r="D12" s="46">
        <v>544312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544312</v>
      </c>
      <c r="O12" s="47">
        <f t="shared" si="1"/>
        <v>52.621036349574631</v>
      </c>
      <c r="P12" s="9"/>
    </row>
    <row r="13" spans="1:133" ht="15.75">
      <c r="A13" s="29" t="s">
        <v>16</v>
      </c>
      <c r="B13" s="30"/>
      <c r="C13" s="31"/>
      <c r="D13" s="32">
        <f>SUM(D14:D17)</f>
        <v>1185031</v>
      </c>
      <c r="E13" s="32">
        <f t="shared" ref="E13:M13" si="3">SUM(E14:E17)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1185031</v>
      </c>
      <c r="O13" s="45">
        <f t="shared" si="1"/>
        <v>114.56216163959783</v>
      </c>
      <c r="P13" s="10"/>
    </row>
    <row r="14" spans="1:133">
      <c r="A14" s="12"/>
      <c r="B14" s="25">
        <v>322</v>
      </c>
      <c r="C14" s="20" t="s">
        <v>0</v>
      </c>
      <c r="D14" s="46">
        <v>95045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95045</v>
      </c>
      <c r="O14" s="47">
        <f t="shared" si="1"/>
        <v>9.1884184068058783</v>
      </c>
      <c r="P14" s="9"/>
    </row>
    <row r="15" spans="1:133">
      <c r="A15" s="12"/>
      <c r="B15" s="25">
        <v>323.10000000000002</v>
      </c>
      <c r="C15" s="20" t="s">
        <v>17</v>
      </c>
      <c r="D15" s="46">
        <v>996516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996516</v>
      </c>
      <c r="O15" s="47">
        <f t="shared" si="1"/>
        <v>96.337587006960561</v>
      </c>
      <c r="P15" s="9"/>
    </row>
    <row r="16" spans="1:133">
      <c r="A16" s="12"/>
      <c r="B16" s="25">
        <v>325.2</v>
      </c>
      <c r="C16" s="20" t="s">
        <v>18</v>
      </c>
      <c r="D16" s="46">
        <v>69732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69732</v>
      </c>
      <c r="O16" s="47">
        <f t="shared" si="1"/>
        <v>6.7412993039443156</v>
      </c>
      <c r="P16" s="9"/>
    </row>
    <row r="17" spans="1:16">
      <c r="A17" s="12"/>
      <c r="B17" s="25">
        <v>329</v>
      </c>
      <c r="C17" s="20" t="s">
        <v>19</v>
      </c>
      <c r="D17" s="46">
        <v>23738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23738</v>
      </c>
      <c r="O17" s="47">
        <f t="shared" si="1"/>
        <v>2.2948569218870842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SUM(D19:D29)</f>
        <v>1079535</v>
      </c>
      <c r="E18" s="32">
        <f t="shared" si="5"/>
        <v>100423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159152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827956</v>
      </c>
      <c r="N18" s="44">
        <f t="shared" si="4"/>
        <v>2167066</v>
      </c>
      <c r="O18" s="45">
        <f t="shared" si="1"/>
        <v>209.49980665119875</v>
      </c>
      <c r="P18" s="10"/>
    </row>
    <row r="19" spans="1:16">
      <c r="A19" s="12"/>
      <c r="B19" s="25">
        <v>331.2</v>
      </c>
      <c r="C19" s="20" t="s">
        <v>20</v>
      </c>
      <c r="D19" s="46">
        <v>11927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6">SUM(D19:M19)</f>
        <v>11927</v>
      </c>
      <c r="O19" s="47">
        <f t="shared" si="1"/>
        <v>1.1530355761794278</v>
      </c>
      <c r="P19" s="9"/>
    </row>
    <row r="20" spans="1:16">
      <c r="A20" s="12"/>
      <c r="B20" s="25">
        <v>331.39</v>
      </c>
      <c r="C20" s="20" t="s">
        <v>23</v>
      </c>
      <c r="D20" s="46">
        <v>6009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6009</v>
      </c>
      <c r="O20" s="47">
        <f t="shared" si="1"/>
        <v>0.58091647331786544</v>
      </c>
      <c r="P20" s="9"/>
    </row>
    <row r="21" spans="1:16">
      <c r="A21" s="12"/>
      <c r="B21" s="25">
        <v>331.5</v>
      </c>
      <c r="C21" s="20" t="s">
        <v>22</v>
      </c>
      <c r="D21" s="46">
        <v>0</v>
      </c>
      <c r="E21" s="46">
        <v>100423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100423</v>
      </c>
      <c r="O21" s="47">
        <f t="shared" si="1"/>
        <v>9.7083333333333339</v>
      </c>
      <c r="P21" s="9"/>
    </row>
    <row r="22" spans="1:16">
      <c r="A22" s="12"/>
      <c r="B22" s="25">
        <v>334.39</v>
      </c>
      <c r="C22" s="20" t="s">
        <v>24</v>
      </c>
      <c r="D22" s="46">
        <v>173956</v>
      </c>
      <c r="E22" s="46">
        <v>0</v>
      </c>
      <c r="F22" s="46">
        <v>0</v>
      </c>
      <c r="G22" s="46">
        <v>0</v>
      </c>
      <c r="H22" s="46">
        <v>0</v>
      </c>
      <c r="I22" s="46">
        <v>159152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333108</v>
      </c>
      <c r="O22" s="47">
        <f t="shared" si="1"/>
        <v>32.203016241299302</v>
      </c>
      <c r="P22" s="9"/>
    </row>
    <row r="23" spans="1:16">
      <c r="A23" s="12"/>
      <c r="B23" s="25">
        <v>335.12</v>
      </c>
      <c r="C23" s="20" t="s">
        <v>25</v>
      </c>
      <c r="D23" s="46">
        <v>294243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294243</v>
      </c>
      <c r="O23" s="47">
        <f t="shared" si="1"/>
        <v>28.445765661252899</v>
      </c>
      <c r="P23" s="9"/>
    </row>
    <row r="24" spans="1:16">
      <c r="A24" s="12"/>
      <c r="B24" s="25">
        <v>335.14</v>
      </c>
      <c r="C24" s="20" t="s">
        <v>26</v>
      </c>
      <c r="D24" s="46">
        <v>4423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4423</v>
      </c>
      <c r="O24" s="47">
        <f t="shared" si="1"/>
        <v>0.42759087393658157</v>
      </c>
      <c r="P24" s="9"/>
    </row>
    <row r="25" spans="1:16">
      <c r="A25" s="12"/>
      <c r="B25" s="25">
        <v>335.15</v>
      </c>
      <c r="C25" s="20" t="s">
        <v>27</v>
      </c>
      <c r="D25" s="46">
        <v>18625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18625</v>
      </c>
      <c r="O25" s="47">
        <f t="shared" si="1"/>
        <v>1.8005607115235887</v>
      </c>
      <c r="P25" s="9"/>
    </row>
    <row r="26" spans="1:16">
      <c r="A26" s="12"/>
      <c r="B26" s="25">
        <v>335.18</v>
      </c>
      <c r="C26" s="20" t="s">
        <v>28</v>
      </c>
      <c r="D26" s="46">
        <v>433420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433420</v>
      </c>
      <c r="O26" s="47">
        <f t="shared" si="1"/>
        <v>41.900618716163962</v>
      </c>
      <c r="P26" s="9"/>
    </row>
    <row r="27" spans="1:16">
      <c r="A27" s="12"/>
      <c r="B27" s="25">
        <v>335.49</v>
      </c>
      <c r="C27" s="20" t="s">
        <v>29</v>
      </c>
      <c r="D27" s="46">
        <v>101806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101806</v>
      </c>
      <c r="O27" s="47">
        <f t="shared" si="1"/>
        <v>9.8420340293890174</v>
      </c>
      <c r="P27" s="9"/>
    </row>
    <row r="28" spans="1:16">
      <c r="A28" s="12"/>
      <c r="B28" s="25">
        <v>337.2</v>
      </c>
      <c r="C28" s="20" t="s">
        <v>30</v>
      </c>
      <c r="D28" s="46">
        <v>35126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35126</v>
      </c>
      <c r="O28" s="47">
        <f t="shared" si="1"/>
        <v>3.395784996133024</v>
      </c>
      <c r="P28" s="9"/>
    </row>
    <row r="29" spans="1:16">
      <c r="A29" s="12"/>
      <c r="B29" s="25">
        <v>338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827956</v>
      </c>
      <c r="N29" s="46">
        <f>SUM(D29:M29)</f>
        <v>827956</v>
      </c>
      <c r="O29" s="47">
        <f t="shared" si="1"/>
        <v>80.04215003866976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SUM(D31:D39)</f>
        <v>375560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9904533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10280093</v>
      </c>
      <c r="O30" s="45">
        <f t="shared" si="1"/>
        <v>993.82182907965966</v>
      </c>
      <c r="P30" s="10"/>
    </row>
    <row r="31" spans="1:16">
      <c r="A31" s="12"/>
      <c r="B31" s="25">
        <v>342.1</v>
      </c>
      <c r="C31" s="20" t="s">
        <v>39</v>
      </c>
      <c r="D31" s="46">
        <v>7985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8">SUM(D31:M31)</f>
        <v>7985</v>
      </c>
      <c r="O31" s="47">
        <f t="shared" si="1"/>
        <v>0.77194508894044855</v>
      </c>
      <c r="P31" s="9"/>
    </row>
    <row r="32" spans="1:16">
      <c r="A32" s="12"/>
      <c r="B32" s="25">
        <v>342.2</v>
      </c>
      <c r="C32" s="20" t="s">
        <v>40</v>
      </c>
      <c r="D32" s="46">
        <v>34130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34130</v>
      </c>
      <c r="O32" s="47">
        <f t="shared" si="1"/>
        <v>3.2994972931167825</v>
      </c>
      <c r="P32" s="9"/>
    </row>
    <row r="33" spans="1:16">
      <c r="A33" s="12"/>
      <c r="B33" s="25">
        <v>342.5</v>
      </c>
      <c r="C33" s="20" t="s">
        <v>41</v>
      </c>
      <c r="D33" s="46">
        <v>66350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66350</v>
      </c>
      <c r="O33" s="47">
        <f t="shared" si="1"/>
        <v>6.4143464810518172</v>
      </c>
      <c r="P33" s="9"/>
    </row>
    <row r="34" spans="1:16">
      <c r="A34" s="12"/>
      <c r="B34" s="25">
        <v>343.3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5348086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5348086</v>
      </c>
      <c r="O34" s="47">
        <f t="shared" si="1"/>
        <v>517.0230085073473</v>
      </c>
      <c r="P34" s="9"/>
    </row>
    <row r="35" spans="1:16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1776042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1776042</v>
      </c>
      <c r="O35" s="47">
        <f t="shared" si="1"/>
        <v>171.6977958236659</v>
      </c>
      <c r="P35" s="9"/>
    </row>
    <row r="36" spans="1:16">
      <c r="A36" s="12"/>
      <c r="B36" s="25">
        <v>343.5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2270597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2270597</v>
      </c>
      <c r="O36" s="47">
        <f t="shared" si="1"/>
        <v>219.50860402165506</v>
      </c>
      <c r="P36" s="9"/>
    </row>
    <row r="37" spans="1:16">
      <c r="A37" s="12"/>
      <c r="B37" s="25">
        <v>343.8</v>
      </c>
      <c r="C37" s="20" t="s">
        <v>45</v>
      </c>
      <c r="D37" s="46">
        <v>1590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1590</v>
      </c>
      <c r="O37" s="47">
        <f t="shared" ref="O37:O54" si="9">(N37/O$56)</f>
        <v>0.15371229698375871</v>
      </c>
      <c r="P37" s="9"/>
    </row>
    <row r="38" spans="1:16">
      <c r="A38" s="12"/>
      <c r="B38" s="25">
        <v>347.2</v>
      </c>
      <c r="C38" s="20" t="s">
        <v>46</v>
      </c>
      <c r="D38" s="46">
        <v>252842</v>
      </c>
      <c r="E38" s="46">
        <v>0</v>
      </c>
      <c r="F38" s="46">
        <v>0</v>
      </c>
      <c r="G38" s="46">
        <v>0</v>
      </c>
      <c r="H38" s="46">
        <v>0</v>
      </c>
      <c r="I38" s="46">
        <v>509808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762650</v>
      </c>
      <c r="O38" s="47">
        <f t="shared" si="9"/>
        <v>73.72873163186388</v>
      </c>
      <c r="P38" s="9"/>
    </row>
    <row r="39" spans="1:16">
      <c r="A39" s="12"/>
      <c r="B39" s="25">
        <v>347.5</v>
      </c>
      <c r="C39" s="20" t="s">
        <v>47</v>
      </c>
      <c r="D39" s="46">
        <v>12663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12663</v>
      </c>
      <c r="O39" s="47">
        <f t="shared" si="9"/>
        <v>1.2241879350348028</v>
      </c>
      <c r="P39" s="9"/>
    </row>
    <row r="40" spans="1:16" ht="15.75">
      <c r="A40" s="29" t="s">
        <v>37</v>
      </c>
      <c r="B40" s="30"/>
      <c r="C40" s="31"/>
      <c r="D40" s="32">
        <f t="shared" ref="D40:M40" si="10">SUM(D41:D41)</f>
        <v>199066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>SUM(D40:M40)</f>
        <v>199066</v>
      </c>
      <c r="O40" s="45">
        <f t="shared" si="9"/>
        <v>19.24458623356535</v>
      </c>
      <c r="P40" s="10"/>
    </row>
    <row r="41" spans="1:16">
      <c r="A41" s="13"/>
      <c r="B41" s="39">
        <v>351.5</v>
      </c>
      <c r="C41" s="21" t="s">
        <v>50</v>
      </c>
      <c r="D41" s="46">
        <v>199066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199066</v>
      </c>
      <c r="O41" s="47">
        <f t="shared" si="9"/>
        <v>19.24458623356535</v>
      </c>
      <c r="P41" s="9"/>
    </row>
    <row r="42" spans="1:16" ht="15.75">
      <c r="A42" s="29" t="s">
        <v>3</v>
      </c>
      <c r="B42" s="30"/>
      <c r="C42" s="31"/>
      <c r="D42" s="32">
        <f t="shared" ref="D42:M42" si="11">SUM(D43:D51)</f>
        <v>378250</v>
      </c>
      <c r="E42" s="32">
        <f t="shared" si="11"/>
        <v>3009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824322</v>
      </c>
      <c r="J42" s="32">
        <f t="shared" si="11"/>
        <v>0</v>
      </c>
      <c r="K42" s="32">
        <f t="shared" si="11"/>
        <v>1257843</v>
      </c>
      <c r="L42" s="32">
        <f t="shared" si="11"/>
        <v>0</v>
      </c>
      <c r="M42" s="32">
        <f t="shared" si="11"/>
        <v>8995</v>
      </c>
      <c r="N42" s="32">
        <f>SUM(D42:M42)</f>
        <v>2472419</v>
      </c>
      <c r="O42" s="45">
        <f t="shared" si="9"/>
        <v>239.01962490332559</v>
      </c>
      <c r="P42" s="10"/>
    </row>
    <row r="43" spans="1:16">
      <c r="A43" s="12"/>
      <c r="B43" s="25">
        <v>361.1</v>
      </c>
      <c r="C43" s="20" t="s">
        <v>51</v>
      </c>
      <c r="D43" s="46">
        <v>152010</v>
      </c>
      <c r="E43" s="46">
        <v>14946</v>
      </c>
      <c r="F43" s="46">
        <v>0</v>
      </c>
      <c r="G43" s="46">
        <v>0</v>
      </c>
      <c r="H43" s="46">
        <v>0</v>
      </c>
      <c r="I43" s="46">
        <v>13391</v>
      </c>
      <c r="J43" s="46">
        <v>0</v>
      </c>
      <c r="K43" s="46">
        <v>355663</v>
      </c>
      <c r="L43" s="46">
        <v>0</v>
      </c>
      <c r="M43" s="46">
        <v>8315</v>
      </c>
      <c r="N43" s="46">
        <f>SUM(D43:M43)</f>
        <v>544325</v>
      </c>
      <c r="O43" s="47">
        <f t="shared" si="9"/>
        <v>52.622293116782679</v>
      </c>
      <c r="P43" s="9"/>
    </row>
    <row r="44" spans="1:16">
      <c r="A44" s="12"/>
      <c r="B44" s="25">
        <v>361.2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172789</v>
      </c>
      <c r="L44" s="46">
        <v>0</v>
      </c>
      <c r="M44" s="46">
        <v>0</v>
      </c>
      <c r="N44" s="46">
        <f t="shared" ref="N44:N51" si="12">SUM(D44:M44)</f>
        <v>172789</v>
      </c>
      <c r="O44" s="47">
        <f t="shared" si="9"/>
        <v>16.704273008507347</v>
      </c>
      <c r="P44" s="9"/>
    </row>
    <row r="45" spans="1:16">
      <c r="A45" s="12"/>
      <c r="B45" s="25">
        <v>361.3</v>
      </c>
      <c r="C45" s="20" t="s">
        <v>53</v>
      </c>
      <c r="D45" s="46">
        <v>-129102</v>
      </c>
      <c r="E45" s="46">
        <v>-11937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-376268</v>
      </c>
      <c r="L45" s="46">
        <v>0</v>
      </c>
      <c r="M45" s="46">
        <v>-5675</v>
      </c>
      <c r="N45" s="46">
        <f t="shared" si="12"/>
        <v>-522982</v>
      </c>
      <c r="O45" s="47">
        <f t="shared" si="9"/>
        <v>-50.558971384377415</v>
      </c>
      <c r="P45" s="9"/>
    </row>
    <row r="46" spans="1:16">
      <c r="A46" s="12"/>
      <c r="B46" s="25">
        <v>362</v>
      </c>
      <c r="C46" s="20" t="s">
        <v>54</v>
      </c>
      <c r="D46" s="46">
        <v>67772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67772</v>
      </c>
      <c r="O46" s="47">
        <f t="shared" si="9"/>
        <v>6.5518174787316319</v>
      </c>
      <c r="P46" s="9"/>
    </row>
    <row r="47" spans="1:16">
      <c r="A47" s="12"/>
      <c r="B47" s="25">
        <v>364</v>
      </c>
      <c r="C47" s="20" t="s">
        <v>55</v>
      </c>
      <c r="D47" s="46">
        <v>28568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28568</v>
      </c>
      <c r="O47" s="47">
        <f t="shared" si="9"/>
        <v>2.7617942768754835</v>
      </c>
      <c r="P47" s="9"/>
    </row>
    <row r="48" spans="1:16">
      <c r="A48" s="12"/>
      <c r="B48" s="25">
        <v>366</v>
      </c>
      <c r="C48" s="20" t="s">
        <v>56</v>
      </c>
      <c r="D48" s="46">
        <v>21660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21660</v>
      </c>
      <c r="O48" s="47">
        <f t="shared" si="9"/>
        <v>2.0939675174013921</v>
      </c>
      <c r="P48" s="9"/>
    </row>
    <row r="49" spans="1:119">
      <c r="A49" s="12"/>
      <c r="B49" s="25">
        <v>368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1105659</v>
      </c>
      <c r="L49" s="46">
        <v>0</v>
      </c>
      <c r="M49" s="46">
        <v>0</v>
      </c>
      <c r="N49" s="46">
        <f t="shared" si="12"/>
        <v>1105659</v>
      </c>
      <c r="O49" s="47">
        <f t="shared" si="9"/>
        <v>106.88892111368909</v>
      </c>
      <c r="P49" s="9"/>
    </row>
    <row r="50" spans="1:119">
      <c r="A50" s="12"/>
      <c r="B50" s="25">
        <v>369.3</v>
      </c>
      <c r="C50" s="20" t="s">
        <v>58</v>
      </c>
      <c r="D50" s="46">
        <v>214263</v>
      </c>
      <c r="E50" s="46">
        <v>0</v>
      </c>
      <c r="F50" s="46">
        <v>0</v>
      </c>
      <c r="G50" s="46">
        <v>0</v>
      </c>
      <c r="H50" s="46">
        <v>0</v>
      </c>
      <c r="I50" s="46">
        <v>25430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239693</v>
      </c>
      <c r="O50" s="47">
        <f t="shared" si="9"/>
        <v>23.172177107501934</v>
      </c>
      <c r="P50" s="9"/>
    </row>
    <row r="51" spans="1:119">
      <c r="A51" s="12"/>
      <c r="B51" s="25">
        <v>369.9</v>
      </c>
      <c r="C51" s="20" t="s">
        <v>59</v>
      </c>
      <c r="D51" s="46">
        <v>23079</v>
      </c>
      <c r="E51" s="46">
        <v>0</v>
      </c>
      <c r="F51" s="46">
        <v>0</v>
      </c>
      <c r="G51" s="46">
        <v>0</v>
      </c>
      <c r="H51" s="46">
        <v>0</v>
      </c>
      <c r="I51" s="46">
        <v>785501</v>
      </c>
      <c r="J51" s="46">
        <v>0</v>
      </c>
      <c r="K51" s="46">
        <v>0</v>
      </c>
      <c r="L51" s="46">
        <v>0</v>
      </c>
      <c r="M51" s="46">
        <v>6355</v>
      </c>
      <c r="N51" s="46">
        <f t="shared" si="12"/>
        <v>814935</v>
      </c>
      <c r="O51" s="47">
        <f t="shared" si="9"/>
        <v>78.783352668213453</v>
      </c>
      <c r="P51" s="9"/>
    </row>
    <row r="52" spans="1:119" ht="15.75">
      <c r="A52" s="29" t="s">
        <v>38</v>
      </c>
      <c r="B52" s="30"/>
      <c r="C52" s="31"/>
      <c r="D52" s="32">
        <f t="shared" ref="D52:M52" si="13">SUM(D53:D53)</f>
        <v>640498</v>
      </c>
      <c r="E52" s="32">
        <f t="shared" si="13"/>
        <v>33355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507800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5000</v>
      </c>
      <c r="N52" s="32">
        <f>SUM(D52:M52)</f>
        <v>1186653</v>
      </c>
      <c r="O52" s="45">
        <f t="shared" si="9"/>
        <v>114.7189675174014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640498</v>
      </c>
      <c r="E53" s="46">
        <v>33355</v>
      </c>
      <c r="F53" s="46">
        <v>0</v>
      </c>
      <c r="G53" s="46">
        <v>0</v>
      </c>
      <c r="H53" s="46">
        <v>0</v>
      </c>
      <c r="I53" s="46">
        <v>507800</v>
      </c>
      <c r="J53" s="46">
        <v>0</v>
      </c>
      <c r="K53" s="46">
        <v>0</v>
      </c>
      <c r="L53" s="46">
        <v>0</v>
      </c>
      <c r="M53" s="46">
        <v>5000</v>
      </c>
      <c r="N53" s="46">
        <f>SUM(D53:M53)</f>
        <v>1186653</v>
      </c>
      <c r="O53" s="47">
        <f t="shared" si="9"/>
        <v>114.7189675174014</v>
      </c>
      <c r="P53" s="9"/>
    </row>
    <row r="54" spans="1:119" ht="16.5" thickBot="1">
      <c r="A54" s="14" t="s">
        <v>48</v>
      </c>
      <c r="B54" s="23"/>
      <c r="C54" s="22"/>
      <c r="D54" s="15">
        <f t="shared" ref="D54:M54" si="14">SUM(D5,D13,D18,D30,D40,D42,D52)</f>
        <v>9672961</v>
      </c>
      <c r="E54" s="15">
        <f t="shared" si="14"/>
        <v>961242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11395807</v>
      </c>
      <c r="J54" s="15">
        <f t="shared" si="14"/>
        <v>0</v>
      </c>
      <c r="K54" s="15">
        <f t="shared" si="14"/>
        <v>1257843</v>
      </c>
      <c r="L54" s="15">
        <f t="shared" si="14"/>
        <v>0</v>
      </c>
      <c r="M54" s="15">
        <f t="shared" si="14"/>
        <v>841951</v>
      </c>
      <c r="N54" s="15">
        <f>SUM(D54:M54)</f>
        <v>24129804</v>
      </c>
      <c r="O54" s="38">
        <f t="shared" si="9"/>
        <v>2332.7343387470996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67</v>
      </c>
      <c r="M56" s="118"/>
      <c r="N56" s="118"/>
      <c r="O56" s="43">
        <v>10344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79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6023749</v>
      </c>
      <c r="E5" s="27">
        <f t="shared" si="0"/>
        <v>946281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6970030</v>
      </c>
      <c r="O5" s="33">
        <f t="shared" ref="O5:O36" si="1">(N5/O$62)</f>
        <v>669.42278140606993</v>
      </c>
      <c r="P5" s="6"/>
    </row>
    <row r="6" spans="1:133">
      <c r="A6" s="12"/>
      <c r="B6" s="25">
        <v>311</v>
      </c>
      <c r="C6" s="20" t="s">
        <v>2</v>
      </c>
      <c r="D6" s="46">
        <v>3948400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3948400</v>
      </c>
      <c r="O6" s="47">
        <f t="shared" si="1"/>
        <v>379.21628889742607</v>
      </c>
      <c r="P6" s="9"/>
    </row>
    <row r="7" spans="1:133">
      <c r="A7" s="12"/>
      <c r="B7" s="25">
        <v>312.41000000000003</v>
      </c>
      <c r="C7" s="20" t="s">
        <v>10</v>
      </c>
      <c r="D7" s="46">
        <v>414422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414422</v>
      </c>
      <c r="O7" s="47">
        <f t="shared" si="1"/>
        <v>39.802343449865539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946281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946281</v>
      </c>
      <c r="O8" s="47">
        <f t="shared" si="1"/>
        <v>90.883691893968503</v>
      </c>
      <c r="P8" s="9"/>
    </row>
    <row r="9" spans="1:133">
      <c r="A9" s="12"/>
      <c r="B9" s="25">
        <v>314.10000000000002</v>
      </c>
      <c r="C9" s="20" t="s">
        <v>12</v>
      </c>
      <c r="D9" s="46">
        <v>846562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846562</v>
      </c>
      <c r="O9" s="47">
        <f t="shared" si="1"/>
        <v>81.306377257011135</v>
      </c>
      <c r="P9" s="9"/>
    </row>
    <row r="10" spans="1:133">
      <c r="A10" s="12"/>
      <c r="B10" s="25">
        <v>314.3</v>
      </c>
      <c r="C10" s="20" t="s">
        <v>13</v>
      </c>
      <c r="D10" s="46">
        <v>143739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143739</v>
      </c>
      <c r="O10" s="47">
        <f t="shared" si="1"/>
        <v>13.805128697656549</v>
      </c>
      <c r="P10" s="9"/>
    </row>
    <row r="11" spans="1:133">
      <c r="A11" s="12"/>
      <c r="B11" s="25">
        <v>314.8</v>
      </c>
      <c r="C11" s="20" t="s">
        <v>14</v>
      </c>
      <c r="D11" s="46">
        <v>13933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13933</v>
      </c>
      <c r="O11" s="47">
        <f t="shared" si="1"/>
        <v>1.3381674990395698</v>
      </c>
      <c r="P11" s="9"/>
    </row>
    <row r="12" spans="1:133">
      <c r="A12" s="12"/>
      <c r="B12" s="25">
        <v>315</v>
      </c>
      <c r="C12" s="20" t="s">
        <v>15</v>
      </c>
      <c r="D12" s="46">
        <v>587104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587104</v>
      </c>
      <c r="O12" s="47">
        <f t="shared" si="1"/>
        <v>56.387245485977715</v>
      </c>
      <c r="P12" s="9"/>
    </row>
    <row r="13" spans="1:133">
      <c r="A13" s="12"/>
      <c r="B13" s="25">
        <v>316</v>
      </c>
      <c r="C13" s="20" t="s">
        <v>104</v>
      </c>
      <c r="D13" s="46">
        <v>69589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69589</v>
      </c>
      <c r="O13" s="47">
        <f t="shared" si="1"/>
        <v>6.6835382251248561</v>
      </c>
      <c r="P13" s="9"/>
    </row>
    <row r="14" spans="1:133" ht="15.75">
      <c r="A14" s="29" t="s">
        <v>105</v>
      </c>
      <c r="B14" s="30"/>
      <c r="C14" s="31"/>
      <c r="D14" s="32">
        <f t="shared" ref="D14:M14" si="3">SUM(D15:D17)</f>
        <v>1030193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1030193</v>
      </c>
      <c r="O14" s="45">
        <f t="shared" si="1"/>
        <v>98.942854398770649</v>
      </c>
      <c r="P14" s="10"/>
    </row>
    <row r="15" spans="1:133">
      <c r="A15" s="12"/>
      <c r="B15" s="25">
        <v>322</v>
      </c>
      <c r="C15" s="20" t="s">
        <v>0</v>
      </c>
      <c r="D15" s="46">
        <v>162950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162950</v>
      </c>
      <c r="O15" s="47">
        <f t="shared" si="1"/>
        <v>15.650211294660007</v>
      </c>
      <c r="P15" s="9"/>
    </row>
    <row r="16" spans="1:133">
      <c r="A16" s="12"/>
      <c r="B16" s="25">
        <v>323.10000000000002</v>
      </c>
      <c r="C16" s="20" t="s">
        <v>17</v>
      </c>
      <c r="D16" s="46">
        <v>845665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845665</v>
      </c>
      <c r="O16" s="47">
        <f t="shared" si="1"/>
        <v>81.220226661544373</v>
      </c>
      <c r="P16" s="9"/>
    </row>
    <row r="17" spans="1:16">
      <c r="A17" s="12"/>
      <c r="B17" s="25">
        <v>329</v>
      </c>
      <c r="C17" s="20" t="s">
        <v>106</v>
      </c>
      <c r="D17" s="46">
        <v>21578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21578</v>
      </c>
      <c r="O17" s="47">
        <f t="shared" si="1"/>
        <v>2.0724164425662699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SUM(D19:D35)</f>
        <v>1666789</v>
      </c>
      <c r="E18" s="32">
        <f t="shared" si="4"/>
        <v>1153791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19201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883426</v>
      </c>
      <c r="N18" s="44">
        <f>SUM(D18:M18)</f>
        <v>3723207</v>
      </c>
      <c r="O18" s="45">
        <f t="shared" si="1"/>
        <v>357.5880714560123</v>
      </c>
      <c r="P18" s="10"/>
    </row>
    <row r="19" spans="1:16">
      <c r="A19" s="12"/>
      <c r="B19" s="25">
        <v>331.2</v>
      </c>
      <c r="C19" s="20" t="s">
        <v>20</v>
      </c>
      <c r="D19" s="46">
        <v>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2" si="5">SUM(D19:M19)</f>
        <v>30</v>
      </c>
      <c r="O19" s="47">
        <f t="shared" si="1"/>
        <v>2.8812908182865925E-3</v>
      </c>
      <c r="P19" s="9"/>
    </row>
    <row r="20" spans="1:16">
      <c r="A20" s="12"/>
      <c r="B20" s="25">
        <v>331.35</v>
      </c>
      <c r="C20" s="20" t="s">
        <v>107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18642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18642</v>
      </c>
      <c r="O20" s="47">
        <f t="shared" si="1"/>
        <v>1.7904341144832885</v>
      </c>
      <c r="P20" s="9"/>
    </row>
    <row r="21" spans="1:16">
      <c r="A21" s="12"/>
      <c r="B21" s="25">
        <v>331.39</v>
      </c>
      <c r="C21" s="20" t="s">
        <v>23</v>
      </c>
      <c r="D21" s="46">
        <v>19846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19846</v>
      </c>
      <c r="O21" s="47">
        <f t="shared" si="1"/>
        <v>1.9060699193238571</v>
      </c>
      <c r="P21" s="9"/>
    </row>
    <row r="22" spans="1:16">
      <c r="A22" s="12"/>
      <c r="B22" s="25">
        <v>331.5</v>
      </c>
      <c r="C22" s="20" t="s">
        <v>22</v>
      </c>
      <c r="D22" s="46">
        <v>0</v>
      </c>
      <c r="E22" s="46">
        <v>1153791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1153791</v>
      </c>
      <c r="O22" s="47">
        <f t="shared" si="1"/>
        <v>110.81358048405686</v>
      </c>
      <c r="P22" s="9"/>
    </row>
    <row r="23" spans="1:16">
      <c r="A23" s="12"/>
      <c r="B23" s="25">
        <v>331.7</v>
      </c>
      <c r="C23" s="20" t="s">
        <v>108</v>
      </c>
      <c r="D23" s="46">
        <v>197747</v>
      </c>
      <c r="E23" s="46">
        <v>0</v>
      </c>
      <c r="F23" s="46">
        <v>0</v>
      </c>
      <c r="G23" s="46">
        <v>0</v>
      </c>
      <c r="H23" s="46">
        <v>0</v>
      </c>
      <c r="I23" s="46">
        <v>559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198306</v>
      </c>
      <c r="O23" s="47">
        <f t="shared" si="1"/>
        <v>19.045908567038033</v>
      </c>
      <c r="P23" s="9"/>
    </row>
    <row r="24" spans="1:16">
      <c r="A24" s="12"/>
      <c r="B24" s="25">
        <v>334.1</v>
      </c>
      <c r="C24" s="20" t="s">
        <v>71</v>
      </c>
      <c r="D24" s="46">
        <v>133851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133851</v>
      </c>
      <c r="O24" s="47">
        <f t="shared" si="1"/>
        <v>12.855455243949288</v>
      </c>
      <c r="P24" s="9"/>
    </row>
    <row r="25" spans="1:16">
      <c r="A25" s="12"/>
      <c r="B25" s="25">
        <v>334.2</v>
      </c>
      <c r="C25" s="20" t="s">
        <v>72</v>
      </c>
      <c r="D25" s="46">
        <v>11287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11287</v>
      </c>
      <c r="O25" s="47">
        <f t="shared" si="1"/>
        <v>1.0840376488666923</v>
      </c>
      <c r="P25" s="9"/>
    </row>
    <row r="26" spans="1:16">
      <c r="A26" s="12"/>
      <c r="B26" s="25">
        <v>334.39</v>
      </c>
      <c r="C26" s="20" t="s">
        <v>24</v>
      </c>
      <c r="D26" s="46">
        <v>16092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16092</v>
      </c>
      <c r="O26" s="47">
        <f t="shared" si="1"/>
        <v>1.5455243949289281</v>
      </c>
      <c r="P26" s="9"/>
    </row>
    <row r="27" spans="1:16">
      <c r="A27" s="12"/>
      <c r="B27" s="25">
        <v>335.12</v>
      </c>
      <c r="C27" s="20" t="s">
        <v>25</v>
      </c>
      <c r="D27" s="46">
        <v>301364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301364</v>
      </c>
      <c r="O27" s="47">
        <f t="shared" si="1"/>
        <v>28.943910872070688</v>
      </c>
      <c r="P27" s="9"/>
    </row>
    <row r="28" spans="1:16">
      <c r="A28" s="12"/>
      <c r="B28" s="25">
        <v>335.14</v>
      </c>
      <c r="C28" s="20" t="s">
        <v>26</v>
      </c>
      <c r="D28" s="46">
        <v>3686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3686</v>
      </c>
      <c r="O28" s="47">
        <f t="shared" si="1"/>
        <v>0.354014598540146</v>
      </c>
      <c r="P28" s="9"/>
    </row>
    <row r="29" spans="1:16">
      <c r="A29" s="12"/>
      <c r="B29" s="25">
        <v>335.15</v>
      </c>
      <c r="C29" s="20" t="s">
        <v>27</v>
      </c>
      <c r="D29" s="46">
        <v>17389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17389</v>
      </c>
      <c r="O29" s="47">
        <f t="shared" si="1"/>
        <v>1.6700922013061852</v>
      </c>
      <c r="P29" s="9"/>
    </row>
    <row r="30" spans="1:16">
      <c r="A30" s="12"/>
      <c r="B30" s="25">
        <v>335.18</v>
      </c>
      <c r="C30" s="20" t="s">
        <v>28</v>
      </c>
      <c r="D30" s="46">
        <v>496849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496849</v>
      </c>
      <c r="O30" s="47">
        <f t="shared" si="1"/>
        <v>47.718882059162503</v>
      </c>
      <c r="P30" s="9"/>
    </row>
    <row r="31" spans="1:16">
      <c r="A31" s="12"/>
      <c r="B31" s="25">
        <v>335.21</v>
      </c>
      <c r="C31" s="20" t="s">
        <v>109</v>
      </c>
      <c r="D31" s="46">
        <v>3240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3240</v>
      </c>
      <c r="O31" s="47">
        <f t="shared" si="1"/>
        <v>0.311179408374952</v>
      </c>
      <c r="P31" s="9"/>
    </row>
    <row r="32" spans="1:16">
      <c r="A32" s="12"/>
      <c r="B32" s="25">
        <v>335.49</v>
      </c>
      <c r="C32" s="20" t="s">
        <v>29</v>
      </c>
      <c r="D32" s="46">
        <v>218922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218922</v>
      </c>
      <c r="O32" s="47">
        <f t="shared" si="1"/>
        <v>21.025931617364581</v>
      </c>
      <c r="P32" s="9"/>
    </row>
    <row r="33" spans="1:16">
      <c r="A33" s="12"/>
      <c r="B33" s="25">
        <v>337.3</v>
      </c>
      <c r="C33" s="20" t="s">
        <v>74</v>
      </c>
      <c r="D33" s="46">
        <v>16354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16354</v>
      </c>
      <c r="O33" s="47">
        <f t="shared" si="1"/>
        <v>1.5706876680752977</v>
      </c>
      <c r="P33" s="9"/>
    </row>
    <row r="34" spans="1:16">
      <c r="A34" s="12"/>
      <c r="B34" s="25">
        <v>337.7</v>
      </c>
      <c r="C34" s="20" t="s">
        <v>75</v>
      </c>
      <c r="D34" s="46">
        <v>230132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230132</v>
      </c>
      <c r="O34" s="47">
        <f t="shared" si="1"/>
        <v>22.102573953131003</v>
      </c>
      <c r="P34" s="9"/>
    </row>
    <row r="35" spans="1:16">
      <c r="A35" s="12"/>
      <c r="B35" s="25">
        <v>338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883426</v>
      </c>
      <c r="N35" s="46">
        <f>SUM(D35:M35)</f>
        <v>883426</v>
      </c>
      <c r="O35" s="47">
        <f t="shared" si="1"/>
        <v>84.846907414521709</v>
      </c>
      <c r="P35" s="9"/>
    </row>
    <row r="36" spans="1:16" ht="15.75">
      <c r="A36" s="29" t="s">
        <v>36</v>
      </c>
      <c r="B36" s="30"/>
      <c r="C36" s="31"/>
      <c r="D36" s="32">
        <f t="shared" ref="D36:M36" si="6">SUM(D37:D45)</f>
        <v>100892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9572786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9673678</v>
      </c>
      <c r="O36" s="45">
        <f t="shared" si="1"/>
        <v>929.08932001536687</v>
      </c>
      <c r="P36" s="10"/>
    </row>
    <row r="37" spans="1:16">
      <c r="A37" s="12"/>
      <c r="B37" s="25">
        <v>341.3</v>
      </c>
      <c r="C37" s="20" t="s">
        <v>76</v>
      </c>
      <c r="D37" s="46">
        <v>1141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7">SUM(D37:M37)</f>
        <v>1141</v>
      </c>
      <c r="O37" s="47">
        <f t="shared" ref="O37:O60" si="8">(N37/O$62)</f>
        <v>0.10958509412216673</v>
      </c>
      <c r="P37" s="9"/>
    </row>
    <row r="38" spans="1:16">
      <c r="A38" s="12"/>
      <c r="B38" s="25">
        <v>342.1</v>
      </c>
      <c r="C38" s="20" t="s">
        <v>39</v>
      </c>
      <c r="D38" s="46">
        <v>40675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40675</v>
      </c>
      <c r="O38" s="47">
        <f t="shared" si="8"/>
        <v>3.9065501344602382</v>
      </c>
      <c r="P38" s="9"/>
    </row>
    <row r="39" spans="1:16">
      <c r="A39" s="12"/>
      <c r="B39" s="25">
        <v>342.2</v>
      </c>
      <c r="C39" s="20" t="s">
        <v>40</v>
      </c>
      <c r="D39" s="46">
        <v>38123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38123</v>
      </c>
      <c r="O39" s="47">
        <f t="shared" si="8"/>
        <v>3.6614483288513253</v>
      </c>
      <c r="P39" s="9"/>
    </row>
    <row r="40" spans="1:16">
      <c r="A40" s="12"/>
      <c r="B40" s="25">
        <v>343.3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5292702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5292702</v>
      </c>
      <c r="O40" s="47">
        <f t="shared" si="8"/>
        <v>508.3271225509028</v>
      </c>
      <c r="P40" s="9"/>
    </row>
    <row r="41" spans="1:16">
      <c r="A41" s="12"/>
      <c r="B41" s="25">
        <v>343.4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1800543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1800543</v>
      </c>
      <c r="O41" s="47">
        <f t="shared" si="8"/>
        <v>172.92960046100654</v>
      </c>
      <c r="P41" s="9"/>
    </row>
    <row r="42" spans="1:16">
      <c r="A42" s="12"/>
      <c r="B42" s="25">
        <v>343.5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1782605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1782605</v>
      </c>
      <c r="O42" s="47">
        <f t="shared" si="8"/>
        <v>171.2067806377257</v>
      </c>
      <c r="P42" s="9"/>
    </row>
    <row r="43" spans="1:16">
      <c r="A43" s="12"/>
      <c r="B43" s="25">
        <v>343.8</v>
      </c>
      <c r="C43" s="20" t="s">
        <v>45</v>
      </c>
      <c r="D43" s="46">
        <v>2100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2100</v>
      </c>
      <c r="O43" s="47">
        <f t="shared" si="8"/>
        <v>0.20169035728006146</v>
      </c>
      <c r="P43" s="9"/>
    </row>
    <row r="44" spans="1:16">
      <c r="A44" s="12"/>
      <c r="B44" s="25">
        <v>347.2</v>
      </c>
      <c r="C44" s="20" t="s">
        <v>46</v>
      </c>
      <c r="D44" s="46">
        <v>3378</v>
      </c>
      <c r="E44" s="46">
        <v>0</v>
      </c>
      <c r="F44" s="46">
        <v>0</v>
      </c>
      <c r="G44" s="46">
        <v>0</v>
      </c>
      <c r="H44" s="46">
        <v>0</v>
      </c>
      <c r="I44" s="46">
        <v>696936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700314</v>
      </c>
      <c r="O44" s="47">
        <f t="shared" si="8"/>
        <v>67.260276603918555</v>
      </c>
      <c r="P44" s="9"/>
    </row>
    <row r="45" spans="1:16">
      <c r="A45" s="12"/>
      <c r="B45" s="25">
        <v>347.5</v>
      </c>
      <c r="C45" s="20" t="s">
        <v>47</v>
      </c>
      <c r="D45" s="46">
        <v>15475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15475</v>
      </c>
      <c r="O45" s="47">
        <f t="shared" si="8"/>
        <v>1.4862658470995005</v>
      </c>
      <c r="P45" s="9"/>
    </row>
    <row r="46" spans="1:16" ht="15.75">
      <c r="A46" s="29" t="s">
        <v>37</v>
      </c>
      <c r="B46" s="30"/>
      <c r="C46" s="31"/>
      <c r="D46" s="32">
        <f t="shared" ref="D46:M46" si="9">SUM(D47:D47)</f>
        <v>223241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7"/>
        <v>223241</v>
      </c>
      <c r="O46" s="45">
        <f t="shared" si="8"/>
        <v>21.440741452170574</v>
      </c>
      <c r="P46" s="10"/>
    </row>
    <row r="47" spans="1:16">
      <c r="A47" s="13"/>
      <c r="B47" s="39">
        <v>351.5</v>
      </c>
      <c r="C47" s="21" t="s">
        <v>50</v>
      </c>
      <c r="D47" s="46">
        <v>223241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223241</v>
      </c>
      <c r="O47" s="47">
        <f t="shared" si="8"/>
        <v>21.440741452170574</v>
      </c>
      <c r="P47" s="9"/>
    </row>
    <row r="48" spans="1:16" ht="15.75">
      <c r="A48" s="29" t="s">
        <v>3</v>
      </c>
      <c r="B48" s="30"/>
      <c r="C48" s="31"/>
      <c r="D48" s="32">
        <f t="shared" ref="D48:M48" si="10">SUM(D49:D57)</f>
        <v>417907</v>
      </c>
      <c r="E48" s="32">
        <f t="shared" si="10"/>
        <v>71983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976766</v>
      </c>
      <c r="J48" s="32">
        <f t="shared" si="10"/>
        <v>0</v>
      </c>
      <c r="K48" s="32">
        <f t="shared" si="10"/>
        <v>-1350538</v>
      </c>
      <c r="L48" s="32">
        <f t="shared" si="10"/>
        <v>0</v>
      </c>
      <c r="M48" s="32">
        <f t="shared" si="10"/>
        <v>25904</v>
      </c>
      <c r="N48" s="32">
        <f>SUM(D48:M48)</f>
        <v>142022</v>
      </c>
      <c r="O48" s="45">
        <f t="shared" si="8"/>
        <v>13.640222819823281</v>
      </c>
      <c r="P48" s="10"/>
    </row>
    <row r="49" spans="1:119">
      <c r="A49" s="12"/>
      <c r="B49" s="25">
        <v>361.1</v>
      </c>
      <c r="C49" s="20" t="s">
        <v>51</v>
      </c>
      <c r="D49" s="46">
        <v>180102</v>
      </c>
      <c r="E49" s="46">
        <v>70483</v>
      </c>
      <c r="F49" s="46">
        <v>0</v>
      </c>
      <c r="G49" s="46">
        <v>0</v>
      </c>
      <c r="H49" s="46">
        <v>0</v>
      </c>
      <c r="I49" s="46">
        <v>179807</v>
      </c>
      <c r="J49" s="46">
        <v>0</v>
      </c>
      <c r="K49" s="46">
        <v>385515</v>
      </c>
      <c r="L49" s="46">
        <v>0</v>
      </c>
      <c r="M49" s="46">
        <v>18709</v>
      </c>
      <c r="N49" s="46">
        <f>SUM(D49:M49)</f>
        <v>834616</v>
      </c>
      <c r="O49" s="47">
        <f t="shared" si="8"/>
        <v>80.159047253169419</v>
      </c>
      <c r="P49" s="9"/>
    </row>
    <row r="50" spans="1:119">
      <c r="A50" s="12"/>
      <c r="B50" s="25">
        <v>361.2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181439</v>
      </c>
      <c r="L50" s="46">
        <v>0</v>
      </c>
      <c r="M50" s="46">
        <v>0</v>
      </c>
      <c r="N50" s="46">
        <f t="shared" ref="N50:N57" si="11">SUM(D50:M50)</f>
        <v>181439</v>
      </c>
      <c r="O50" s="47">
        <f t="shared" si="8"/>
        <v>17.425950825970034</v>
      </c>
      <c r="P50" s="9"/>
    </row>
    <row r="51" spans="1:119">
      <c r="A51" s="12"/>
      <c r="B51" s="25">
        <v>361.3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-2947254</v>
      </c>
      <c r="L51" s="46">
        <v>0</v>
      </c>
      <c r="M51" s="46">
        <v>0</v>
      </c>
      <c r="N51" s="46">
        <f t="shared" si="11"/>
        <v>-2947254</v>
      </c>
      <c r="O51" s="47">
        <f t="shared" si="8"/>
        <v>-283.06319631194776</v>
      </c>
      <c r="P51" s="9"/>
    </row>
    <row r="52" spans="1:119">
      <c r="A52" s="12"/>
      <c r="B52" s="25">
        <v>362</v>
      </c>
      <c r="C52" s="20" t="s">
        <v>54</v>
      </c>
      <c r="D52" s="46">
        <v>64590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64590</v>
      </c>
      <c r="O52" s="47">
        <f t="shared" si="8"/>
        <v>6.2034191317710334</v>
      </c>
      <c r="P52" s="9"/>
    </row>
    <row r="53" spans="1:119">
      <c r="A53" s="12"/>
      <c r="B53" s="25">
        <v>364</v>
      </c>
      <c r="C53" s="20" t="s">
        <v>55</v>
      </c>
      <c r="D53" s="46">
        <v>-23653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-23653</v>
      </c>
      <c r="O53" s="47">
        <f t="shared" si="8"/>
        <v>-2.2717057241644256</v>
      </c>
      <c r="P53" s="9"/>
    </row>
    <row r="54" spans="1:119">
      <c r="A54" s="12"/>
      <c r="B54" s="25">
        <v>366</v>
      </c>
      <c r="C54" s="20" t="s">
        <v>56</v>
      </c>
      <c r="D54" s="46">
        <v>100643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100643</v>
      </c>
      <c r="O54" s="47">
        <f t="shared" si="8"/>
        <v>9.6660583941605847</v>
      </c>
      <c r="P54" s="9"/>
    </row>
    <row r="55" spans="1:119">
      <c r="A55" s="12"/>
      <c r="B55" s="25">
        <v>368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1029762</v>
      </c>
      <c r="L55" s="46">
        <v>0</v>
      </c>
      <c r="M55" s="46">
        <v>0</v>
      </c>
      <c r="N55" s="46">
        <f t="shared" si="11"/>
        <v>1029762</v>
      </c>
      <c r="O55" s="47">
        <f t="shared" si="8"/>
        <v>98.901459854014604</v>
      </c>
      <c r="P55" s="9"/>
    </row>
    <row r="56" spans="1:119">
      <c r="A56" s="12"/>
      <c r="B56" s="25">
        <v>369.3</v>
      </c>
      <c r="C56" s="20" t="s">
        <v>58</v>
      </c>
      <c r="D56" s="46">
        <v>47459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47459</v>
      </c>
      <c r="O56" s="47">
        <f t="shared" si="8"/>
        <v>4.5581060315021134</v>
      </c>
      <c r="P56" s="9"/>
    </row>
    <row r="57" spans="1:119">
      <c r="A57" s="12"/>
      <c r="B57" s="25">
        <v>369.9</v>
      </c>
      <c r="C57" s="20" t="s">
        <v>59</v>
      </c>
      <c r="D57" s="46">
        <v>48766</v>
      </c>
      <c r="E57" s="46">
        <v>1500</v>
      </c>
      <c r="F57" s="46">
        <v>0</v>
      </c>
      <c r="G57" s="46">
        <v>0</v>
      </c>
      <c r="H57" s="46">
        <v>0</v>
      </c>
      <c r="I57" s="46">
        <v>796959</v>
      </c>
      <c r="J57" s="46">
        <v>0</v>
      </c>
      <c r="K57" s="46">
        <v>0</v>
      </c>
      <c r="L57" s="46">
        <v>0</v>
      </c>
      <c r="M57" s="46">
        <v>7195</v>
      </c>
      <c r="N57" s="46">
        <f t="shared" si="11"/>
        <v>854420</v>
      </c>
      <c r="O57" s="47">
        <f t="shared" si="8"/>
        <v>82.06108336534767</v>
      </c>
      <c r="P57" s="9"/>
    </row>
    <row r="58" spans="1:119" ht="15.75">
      <c r="A58" s="29" t="s">
        <v>38</v>
      </c>
      <c r="B58" s="30"/>
      <c r="C58" s="31"/>
      <c r="D58" s="32">
        <f t="shared" ref="D58:M58" si="12">SUM(D59:D59)</f>
        <v>782002</v>
      </c>
      <c r="E58" s="32">
        <f t="shared" si="12"/>
        <v>55452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137392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5000</v>
      </c>
      <c r="N58" s="32">
        <f>SUM(D58:M58)</f>
        <v>979846</v>
      </c>
      <c r="O58" s="45">
        <f t="shared" si="8"/>
        <v>94.107376104494818</v>
      </c>
      <c r="P58" s="9"/>
    </row>
    <row r="59" spans="1:119" ht="15.75" thickBot="1">
      <c r="A59" s="12"/>
      <c r="B59" s="25">
        <v>381</v>
      </c>
      <c r="C59" s="20" t="s">
        <v>60</v>
      </c>
      <c r="D59" s="46">
        <v>782002</v>
      </c>
      <c r="E59" s="46">
        <v>55452</v>
      </c>
      <c r="F59" s="46">
        <v>0</v>
      </c>
      <c r="G59" s="46">
        <v>0</v>
      </c>
      <c r="H59" s="46">
        <v>0</v>
      </c>
      <c r="I59" s="46">
        <v>137392</v>
      </c>
      <c r="J59" s="46">
        <v>0</v>
      </c>
      <c r="K59" s="46">
        <v>0</v>
      </c>
      <c r="L59" s="46">
        <v>0</v>
      </c>
      <c r="M59" s="46">
        <v>5000</v>
      </c>
      <c r="N59" s="46">
        <f>SUM(D59:M59)</f>
        <v>979846</v>
      </c>
      <c r="O59" s="47">
        <f t="shared" si="8"/>
        <v>94.107376104494818</v>
      </c>
      <c r="P59" s="9"/>
    </row>
    <row r="60" spans="1:119" ht="16.5" thickBot="1">
      <c r="A60" s="14" t="s">
        <v>48</v>
      </c>
      <c r="B60" s="23"/>
      <c r="C60" s="22"/>
      <c r="D60" s="15">
        <f t="shared" ref="D60:M60" si="13">SUM(D5,D14,D18,D36,D46,D48,D58)</f>
        <v>10244773</v>
      </c>
      <c r="E60" s="15">
        <f t="shared" si="13"/>
        <v>2227507</v>
      </c>
      <c r="F60" s="15">
        <f t="shared" si="13"/>
        <v>0</v>
      </c>
      <c r="G60" s="15">
        <f t="shared" si="13"/>
        <v>0</v>
      </c>
      <c r="H60" s="15">
        <f t="shared" si="13"/>
        <v>0</v>
      </c>
      <c r="I60" s="15">
        <f t="shared" si="13"/>
        <v>10706145</v>
      </c>
      <c r="J60" s="15">
        <f t="shared" si="13"/>
        <v>0</v>
      </c>
      <c r="K60" s="15">
        <f t="shared" si="13"/>
        <v>-1350538</v>
      </c>
      <c r="L60" s="15">
        <f t="shared" si="13"/>
        <v>0</v>
      </c>
      <c r="M60" s="15">
        <f t="shared" si="13"/>
        <v>914330</v>
      </c>
      <c r="N60" s="15">
        <f>SUM(D60:M60)</f>
        <v>22742217</v>
      </c>
      <c r="O60" s="38">
        <f t="shared" si="8"/>
        <v>2184.2313676527083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110</v>
      </c>
      <c r="M62" s="118"/>
      <c r="N62" s="118"/>
      <c r="O62" s="43">
        <v>10412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79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139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SUM(D6:D13)</f>
        <v>6924606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6924606</v>
      </c>
      <c r="P5" s="33">
        <f t="shared" ref="P5:P36" si="1">(O5/P$64)</f>
        <v>609.50673356218647</v>
      </c>
      <c r="Q5" s="6"/>
    </row>
    <row r="6" spans="1:134">
      <c r="A6" s="12"/>
      <c r="B6" s="25">
        <v>311</v>
      </c>
      <c r="C6" s="20" t="s">
        <v>2</v>
      </c>
      <c r="D6" s="46">
        <v>4327202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4327202</v>
      </c>
      <c r="P6" s="47">
        <f t="shared" si="1"/>
        <v>380.88214065663232</v>
      </c>
      <c r="Q6" s="9"/>
    </row>
    <row r="7" spans="1:134">
      <c r="A7" s="12"/>
      <c r="B7" s="25">
        <v>312.41000000000003</v>
      </c>
      <c r="C7" s="20" t="s">
        <v>143</v>
      </c>
      <c r="D7" s="46">
        <v>262372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262372</v>
      </c>
      <c r="P7" s="47">
        <f t="shared" si="1"/>
        <v>23.094093829768507</v>
      </c>
      <c r="Q7" s="9"/>
    </row>
    <row r="8" spans="1:134">
      <c r="A8" s="12"/>
      <c r="B8" s="25">
        <v>312.43</v>
      </c>
      <c r="C8" s="20" t="s">
        <v>144</v>
      </c>
      <c r="D8" s="46">
        <v>187899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187899</v>
      </c>
      <c r="P8" s="47">
        <f t="shared" si="1"/>
        <v>16.538949036176394</v>
      </c>
      <c r="Q8" s="9"/>
    </row>
    <row r="9" spans="1:134">
      <c r="A9" s="12"/>
      <c r="B9" s="25">
        <v>314.10000000000002</v>
      </c>
      <c r="C9" s="20" t="s">
        <v>12</v>
      </c>
      <c r="D9" s="46">
        <v>1450848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1450848</v>
      </c>
      <c r="P9" s="47">
        <f t="shared" si="1"/>
        <v>127.70425138632163</v>
      </c>
      <c r="Q9" s="9"/>
    </row>
    <row r="10" spans="1:134">
      <c r="A10" s="12"/>
      <c r="B10" s="25">
        <v>314.3</v>
      </c>
      <c r="C10" s="20" t="s">
        <v>13</v>
      </c>
      <c r="D10" s="46">
        <v>183553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183553</v>
      </c>
      <c r="P10" s="47">
        <f t="shared" si="1"/>
        <v>16.156412287650735</v>
      </c>
      <c r="Q10" s="9"/>
    </row>
    <row r="11" spans="1:134">
      <c r="A11" s="12"/>
      <c r="B11" s="25">
        <v>314.8</v>
      </c>
      <c r="C11" s="20" t="s">
        <v>14</v>
      </c>
      <c r="D11" s="46">
        <v>35117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35117</v>
      </c>
      <c r="P11" s="47">
        <f t="shared" si="1"/>
        <v>3.0910131150426898</v>
      </c>
      <c r="Q11" s="9"/>
    </row>
    <row r="12" spans="1:134">
      <c r="A12" s="12"/>
      <c r="B12" s="25">
        <v>315.10000000000002</v>
      </c>
      <c r="C12" s="20" t="s">
        <v>157</v>
      </c>
      <c r="D12" s="46">
        <v>423820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423820</v>
      </c>
      <c r="P12" s="47">
        <f t="shared" si="1"/>
        <v>37.304814717014345</v>
      </c>
      <c r="Q12" s="9"/>
    </row>
    <row r="13" spans="1:134">
      <c r="A13" s="12"/>
      <c r="B13" s="25">
        <v>316</v>
      </c>
      <c r="C13" s="20" t="s">
        <v>112</v>
      </c>
      <c r="D13" s="46">
        <v>53795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53795</v>
      </c>
      <c r="P13" s="47">
        <f t="shared" si="1"/>
        <v>4.7350585335797906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SUM(D15:D20)</f>
        <v>2231310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14547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2245857</v>
      </c>
      <c r="P14" s="45">
        <f t="shared" si="1"/>
        <v>197.68127805650911</v>
      </c>
      <c r="Q14" s="10"/>
    </row>
    <row r="15" spans="1:134">
      <c r="A15" s="12"/>
      <c r="B15" s="25">
        <v>322</v>
      </c>
      <c r="C15" s="20" t="s">
        <v>147</v>
      </c>
      <c r="D15" s="46">
        <v>239608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239608</v>
      </c>
      <c r="P15" s="47">
        <f t="shared" si="1"/>
        <v>21.090396972097526</v>
      </c>
      <c r="Q15" s="9"/>
    </row>
    <row r="16" spans="1:134">
      <c r="A16" s="12"/>
      <c r="B16" s="25">
        <v>322.89999999999998</v>
      </c>
      <c r="C16" s="20" t="s">
        <v>158</v>
      </c>
      <c r="D16" s="46">
        <v>9850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9850</v>
      </c>
      <c r="P16" s="47">
        <f t="shared" si="1"/>
        <v>0.86700114426546959</v>
      </c>
      <c r="Q16" s="9"/>
    </row>
    <row r="17" spans="1:17">
      <c r="A17" s="12"/>
      <c r="B17" s="25">
        <v>323.10000000000002</v>
      </c>
      <c r="C17" s="20" t="s">
        <v>17</v>
      </c>
      <c r="D17" s="46">
        <v>1141486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1141486</v>
      </c>
      <c r="P17" s="47">
        <f t="shared" si="1"/>
        <v>100.47407798609278</v>
      </c>
      <c r="Q17" s="9"/>
    </row>
    <row r="18" spans="1:17">
      <c r="A18" s="12"/>
      <c r="B18" s="25">
        <v>323.7</v>
      </c>
      <c r="C18" s="20" t="s">
        <v>113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14547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14547</v>
      </c>
      <c r="P18" s="47">
        <f t="shared" si="1"/>
        <v>1.2804330604700291</v>
      </c>
      <c r="Q18" s="9"/>
    </row>
    <row r="19" spans="1:17">
      <c r="A19" s="12"/>
      <c r="B19" s="25">
        <v>323.89999999999998</v>
      </c>
      <c r="C19" s="20" t="s">
        <v>70</v>
      </c>
      <c r="D19" s="46">
        <v>3250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3250</v>
      </c>
      <c r="P19" s="47">
        <f t="shared" si="1"/>
        <v>0.28606636739723618</v>
      </c>
      <c r="Q19" s="9"/>
    </row>
    <row r="20" spans="1:17">
      <c r="A20" s="12"/>
      <c r="B20" s="25">
        <v>325.2</v>
      </c>
      <c r="C20" s="20" t="s">
        <v>18</v>
      </c>
      <c r="D20" s="46">
        <v>837116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837116</v>
      </c>
      <c r="P20" s="47">
        <f t="shared" si="1"/>
        <v>73.683302526186068</v>
      </c>
      <c r="Q20" s="9"/>
    </row>
    <row r="21" spans="1:17" ht="15.75">
      <c r="A21" s="29" t="s">
        <v>149</v>
      </c>
      <c r="B21" s="30"/>
      <c r="C21" s="31"/>
      <c r="D21" s="32">
        <f t="shared" ref="D21:N21" si="5">SUM(D22:D34)</f>
        <v>4511694</v>
      </c>
      <c r="E21" s="32">
        <f t="shared" si="5"/>
        <v>2030299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922665</v>
      </c>
      <c r="O21" s="44">
        <f>SUM(D21:N21)</f>
        <v>7464658</v>
      </c>
      <c r="P21" s="45">
        <f t="shared" si="1"/>
        <v>657.04233782237475</v>
      </c>
      <c r="Q21" s="10"/>
    </row>
    <row r="22" spans="1:17">
      <c r="A22" s="12"/>
      <c r="B22" s="25">
        <v>331.2</v>
      </c>
      <c r="C22" s="20" t="s">
        <v>20</v>
      </c>
      <c r="D22" s="46">
        <v>3000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3000</v>
      </c>
      <c r="P22" s="47">
        <f t="shared" si="1"/>
        <v>0.26406126221283338</v>
      </c>
      <c r="Q22" s="9"/>
    </row>
    <row r="23" spans="1:17">
      <c r="A23" s="12"/>
      <c r="B23" s="25">
        <v>331.5</v>
      </c>
      <c r="C23" s="20" t="s">
        <v>22</v>
      </c>
      <c r="D23" s="46">
        <v>0</v>
      </c>
      <c r="E23" s="46">
        <v>382033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6">SUM(D23:N23)</f>
        <v>382033</v>
      </c>
      <c r="P23" s="47">
        <f t="shared" si="1"/>
        <v>33.62670539565179</v>
      </c>
      <c r="Q23" s="9"/>
    </row>
    <row r="24" spans="1:17">
      <c r="A24" s="12"/>
      <c r="B24" s="25">
        <v>331.51</v>
      </c>
      <c r="C24" s="20" t="s">
        <v>159</v>
      </c>
      <c r="D24" s="46">
        <v>2915991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2915991</v>
      </c>
      <c r="P24" s="47">
        <f t="shared" si="1"/>
        <v>256.6667546870874</v>
      </c>
      <c r="Q24" s="9"/>
    </row>
    <row r="25" spans="1:17">
      <c r="A25" s="12"/>
      <c r="B25" s="25">
        <v>334.2</v>
      </c>
      <c r="C25" s="20" t="s">
        <v>72</v>
      </c>
      <c r="D25" s="46">
        <v>91613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91613</v>
      </c>
      <c r="P25" s="47">
        <f t="shared" si="1"/>
        <v>8.0638148050347684</v>
      </c>
      <c r="Q25" s="9"/>
    </row>
    <row r="26" spans="1:17">
      <c r="A26" s="12"/>
      <c r="B26" s="25">
        <v>335.125</v>
      </c>
      <c r="C26" s="20" t="s">
        <v>151</v>
      </c>
      <c r="D26" s="46">
        <v>519945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519945</v>
      </c>
      <c r="P26" s="47">
        <f t="shared" si="1"/>
        <v>45.765777660417214</v>
      </c>
      <c r="Q26" s="9"/>
    </row>
    <row r="27" spans="1:17">
      <c r="A27" s="12"/>
      <c r="B27" s="25">
        <v>335.14</v>
      </c>
      <c r="C27" s="20" t="s">
        <v>93</v>
      </c>
      <c r="D27" s="46">
        <v>22887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22887</v>
      </c>
      <c r="P27" s="47">
        <f t="shared" si="1"/>
        <v>2.0145233694217057</v>
      </c>
      <c r="Q27" s="9"/>
    </row>
    <row r="28" spans="1:17">
      <c r="A28" s="12"/>
      <c r="B28" s="25">
        <v>335.15</v>
      </c>
      <c r="C28" s="20" t="s">
        <v>94</v>
      </c>
      <c r="D28" s="46">
        <v>24650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24650</v>
      </c>
      <c r="P28" s="47">
        <f t="shared" si="1"/>
        <v>2.1697033711821141</v>
      </c>
      <c r="Q28" s="9"/>
    </row>
    <row r="29" spans="1:17">
      <c r="A29" s="12"/>
      <c r="B29" s="25">
        <v>335.18</v>
      </c>
      <c r="C29" s="20" t="s">
        <v>152</v>
      </c>
      <c r="D29" s="46">
        <v>772370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772370</v>
      </c>
      <c r="P29" s="47">
        <f t="shared" si="1"/>
        <v>67.984332365108699</v>
      </c>
      <c r="Q29" s="9"/>
    </row>
    <row r="30" spans="1:17">
      <c r="A30" s="12"/>
      <c r="B30" s="25">
        <v>335.21</v>
      </c>
      <c r="C30" s="20" t="s">
        <v>109</v>
      </c>
      <c r="D30" s="46">
        <v>2992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2992</v>
      </c>
      <c r="P30" s="47">
        <f t="shared" si="1"/>
        <v>0.26335709884693248</v>
      </c>
      <c r="Q30" s="9"/>
    </row>
    <row r="31" spans="1:17">
      <c r="A31" s="12"/>
      <c r="B31" s="25">
        <v>335.45</v>
      </c>
      <c r="C31" s="20" t="s">
        <v>160</v>
      </c>
      <c r="D31" s="46">
        <v>16046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3" si="7">SUM(D31:N31)</f>
        <v>16046</v>
      </c>
      <c r="P31" s="47">
        <f t="shared" si="1"/>
        <v>1.4123756711557081</v>
      </c>
      <c r="Q31" s="9"/>
    </row>
    <row r="32" spans="1:17">
      <c r="A32" s="12"/>
      <c r="B32" s="25">
        <v>337.2</v>
      </c>
      <c r="C32" s="20" t="s">
        <v>30</v>
      </c>
      <c r="D32" s="46">
        <v>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6000</v>
      </c>
      <c r="P32" s="47">
        <f t="shared" si="1"/>
        <v>0.52812252442566676</v>
      </c>
      <c r="Q32" s="9"/>
    </row>
    <row r="33" spans="1:17">
      <c r="A33" s="12"/>
      <c r="B33" s="25">
        <v>337.7</v>
      </c>
      <c r="C33" s="20" t="s">
        <v>75</v>
      </c>
      <c r="D33" s="46">
        <v>136200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136200</v>
      </c>
      <c r="P33" s="47">
        <f t="shared" si="1"/>
        <v>11.988381304462635</v>
      </c>
      <c r="Q33" s="9"/>
    </row>
    <row r="34" spans="1:17">
      <c r="A34" s="12"/>
      <c r="B34" s="25">
        <v>338</v>
      </c>
      <c r="C34" s="20" t="s">
        <v>31</v>
      </c>
      <c r="D34" s="46">
        <v>0</v>
      </c>
      <c r="E34" s="46">
        <v>1648266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922665</v>
      </c>
      <c r="O34" s="46">
        <f>SUM(D34:N34)</f>
        <v>2570931</v>
      </c>
      <c r="P34" s="47">
        <f t="shared" si="1"/>
        <v>226.2944283073673</v>
      </c>
      <c r="Q34" s="9"/>
    </row>
    <row r="35" spans="1:17" ht="15.75">
      <c r="A35" s="29" t="s">
        <v>36</v>
      </c>
      <c r="B35" s="30"/>
      <c r="C35" s="31"/>
      <c r="D35" s="32">
        <f t="shared" ref="D35:N35" si="8">SUM(D36:D46)</f>
        <v>349069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14824980</v>
      </c>
      <c r="J35" s="32">
        <f t="shared" si="8"/>
        <v>3045022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>SUM(D35:N35)</f>
        <v>18219071</v>
      </c>
      <c r="P35" s="45">
        <f t="shared" si="1"/>
        <v>1603.6502948684094</v>
      </c>
      <c r="Q35" s="10"/>
    </row>
    <row r="36" spans="1:17">
      <c r="A36" s="12"/>
      <c r="B36" s="25">
        <v>341.9</v>
      </c>
      <c r="C36" s="20" t="s">
        <v>132</v>
      </c>
      <c r="D36" s="46">
        <v>13020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5" si="9">SUM(D36:N36)</f>
        <v>13020</v>
      </c>
      <c r="P36" s="47">
        <f t="shared" si="1"/>
        <v>1.1460258780036969</v>
      </c>
      <c r="Q36" s="9"/>
    </row>
    <row r="37" spans="1:17">
      <c r="A37" s="12"/>
      <c r="B37" s="25">
        <v>342.1</v>
      </c>
      <c r="C37" s="20" t="s">
        <v>39</v>
      </c>
      <c r="D37" s="46">
        <v>179133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179133</v>
      </c>
      <c r="P37" s="47">
        <f t="shared" ref="P37:P62" si="10">(O37/P$64)</f>
        <v>15.767362027990494</v>
      </c>
      <c r="Q37" s="9"/>
    </row>
    <row r="38" spans="1:17">
      <c r="A38" s="12"/>
      <c r="B38" s="25">
        <v>342.5</v>
      </c>
      <c r="C38" s="20" t="s">
        <v>41</v>
      </c>
      <c r="D38" s="46">
        <v>42565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42565</v>
      </c>
      <c r="P38" s="47">
        <f t="shared" si="10"/>
        <v>3.7465892086964176</v>
      </c>
      <c r="Q38" s="9"/>
    </row>
    <row r="39" spans="1:17">
      <c r="A39" s="12"/>
      <c r="B39" s="25">
        <v>343.3</v>
      </c>
      <c r="C39" s="20" t="s">
        <v>42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7547854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7547854</v>
      </c>
      <c r="P39" s="47">
        <f t="shared" si="10"/>
        <v>664.36528474606109</v>
      </c>
      <c r="Q39" s="9"/>
    </row>
    <row r="40" spans="1:17">
      <c r="A40" s="12"/>
      <c r="B40" s="25">
        <v>343.4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2432251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2432251</v>
      </c>
      <c r="P40" s="47">
        <f t="shared" si="10"/>
        <v>214.08775635947541</v>
      </c>
      <c r="Q40" s="9"/>
    </row>
    <row r="41" spans="1:17">
      <c r="A41" s="12"/>
      <c r="B41" s="25">
        <v>343.5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4039372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4039372</v>
      </c>
      <c r="P41" s="47">
        <f t="shared" si="10"/>
        <v>355.54722295572572</v>
      </c>
      <c r="Q41" s="9"/>
    </row>
    <row r="42" spans="1:17">
      <c r="A42" s="12"/>
      <c r="B42" s="25">
        <v>343.8</v>
      </c>
      <c r="C42" s="20" t="s">
        <v>45</v>
      </c>
      <c r="D42" s="46">
        <v>28050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28050</v>
      </c>
      <c r="P42" s="47">
        <f t="shared" si="10"/>
        <v>2.4689728016899921</v>
      </c>
      <c r="Q42" s="9"/>
    </row>
    <row r="43" spans="1:17">
      <c r="A43" s="12"/>
      <c r="B43" s="25">
        <v>347.2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805503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805503</v>
      </c>
      <c r="P43" s="47">
        <f t="shared" si="10"/>
        <v>70.900712965407976</v>
      </c>
      <c r="Q43" s="9"/>
    </row>
    <row r="44" spans="1:17">
      <c r="A44" s="12"/>
      <c r="B44" s="25">
        <v>347.5</v>
      </c>
      <c r="C44" s="20" t="s">
        <v>47</v>
      </c>
      <c r="D44" s="46">
        <v>30600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30600</v>
      </c>
      <c r="P44" s="47">
        <f t="shared" si="10"/>
        <v>2.6934248745709004</v>
      </c>
      <c r="Q44" s="9"/>
    </row>
    <row r="45" spans="1:17">
      <c r="A45" s="12"/>
      <c r="B45" s="25">
        <v>348.85</v>
      </c>
      <c r="C45" s="20" t="s">
        <v>161</v>
      </c>
      <c r="D45" s="46">
        <v>54031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54031</v>
      </c>
      <c r="P45" s="47">
        <f t="shared" si="10"/>
        <v>4.7558313528738667</v>
      </c>
      <c r="Q45" s="9"/>
    </row>
    <row r="46" spans="1:17">
      <c r="A46" s="12"/>
      <c r="B46" s="25">
        <v>349</v>
      </c>
      <c r="C46" s="20" t="s">
        <v>153</v>
      </c>
      <c r="D46" s="46">
        <v>1670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3045022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3046692</v>
      </c>
      <c r="P46" s="47">
        <f t="shared" si="10"/>
        <v>268.17111169791394</v>
      </c>
      <c r="Q46" s="9"/>
    </row>
    <row r="47" spans="1:17" ht="15.75">
      <c r="A47" s="29" t="s">
        <v>37</v>
      </c>
      <c r="B47" s="30"/>
      <c r="C47" s="31"/>
      <c r="D47" s="32">
        <f t="shared" ref="D47:N47" si="11">SUM(D48:D49)</f>
        <v>108256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108256</v>
      </c>
      <c r="P47" s="45">
        <f t="shared" si="10"/>
        <v>9.5287386673708294</v>
      </c>
      <c r="Q47" s="10"/>
    </row>
    <row r="48" spans="1:17">
      <c r="A48" s="13"/>
      <c r="B48" s="39">
        <v>351.5</v>
      </c>
      <c r="C48" s="21" t="s">
        <v>50</v>
      </c>
      <c r="D48" s="46">
        <v>39323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49" si="12">SUM(D48:N48)</f>
        <v>39323</v>
      </c>
      <c r="P48" s="47">
        <f t="shared" si="10"/>
        <v>3.4612270046650822</v>
      </c>
      <c r="Q48" s="9"/>
    </row>
    <row r="49" spans="1:120">
      <c r="A49" s="13"/>
      <c r="B49" s="39">
        <v>354</v>
      </c>
      <c r="C49" s="21" t="s">
        <v>123</v>
      </c>
      <c r="D49" s="46">
        <v>68933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68933</v>
      </c>
      <c r="P49" s="47">
        <f t="shared" si="10"/>
        <v>6.0675116627057477</v>
      </c>
      <c r="Q49" s="9"/>
    </row>
    <row r="50" spans="1:120" ht="15.75">
      <c r="A50" s="29" t="s">
        <v>3</v>
      </c>
      <c r="B50" s="30"/>
      <c r="C50" s="31"/>
      <c r="D50" s="32">
        <f t="shared" ref="D50:N50" si="13">SUM(D51:D58)</f>
        <v>280346</v>
      </c>
      <c r="E50" s="32">
        <f t="shared" si="13"/>
        <v>43690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971062</v>
      </c>
      <c r="J50" s="32">
        <f t="shared" si="13"/>
        <v>76016</v>
      </c>
      <c r="K50" s="32">
        <f t="shared" si="13"/>
        <v>-5312403</v>
      </c>
      <c r="L50" s="32">
        <f t="shared" si="13"/>
        <v>0</v>
      </c>
      <c r="M50" s="32">
        <f t="shared" si="13"/>
        <v>0</v>
      </c>
      <c r="N50" s="32">
        <f t="shared" si="13"/>
        <v>-4613</v>
      </c>
      <c r="O50" s="32">
        <f>SUM(D50:N50)</f>
        <v>-3945902</v>
      </c>
      <c r="P50" s="45">
        <f t="shared" si="10"/>
        <v>-347.31995422938121</v>
      </c>
      <c r="Q50" s="10"/>
    </row>
    <row r="51" spans="1:120">
      <c r="A51" s="12"/>
      <c r="B51" s="25">
        <v>361.1</v>
      </c>
      <c r="C51" s="20" t="s">
        <v>51</v>
      </c>
      <c r="D51" s="46">
        <v>114950</v>
      </c>
      <c r="E51" s="46">
        <v>43646</v>
      </c>
      <c r="F51" s="46">
        <v>0</v>
      </c>
      <c r="G51" s="46">
        <v>0</v>
      </c>
      <c r="H51" s="46">
        <v>0</v>
      </c>
      <c r="I51" s="46">
        <v>95105</v>
      </c>
      <c r="J51" s="46">
        <v>10903</v>
      </c>
      <c r="K51" s="46">
        <v>380183</v>
      </c>
      <c r="L51" s="46">
        <v>0</v>
      </c>
      <c r="M51" s="46">
        <v>0</v>
      </c>
      <c r="N51" s="46">
        <v>21271</v>
      </c>
      <c r="O51" s="46">
        <f>SUM(D51:N51)</f>
        <v>666058</v>
      </c>
      <c r="P51" s="47">
        <f t="shared" si="10"/>
        <v>58.62670539565179</v>
      </c>
      <c r="Q51" s="9"/>
    </row>
    <row r="52" spans="1:120">
      <c r="A52" s="12"/>
      <c r="B52" s="25">
        <v>361.2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531590</v>
      </c>
      <c r="L52" s="46">
        <v>0</v>
      </c>
      <c r="M52" s="46">
        <v>0</v>
      </c>
      <c r="N52" s="46">
        <v>0</v>
      </c>
      <c r="O52" s="46">
        <f t="shared" ref="O52:O61" si="14">SUM(D52:N52)</f>
        <v>531590</v>
      </c>
      <c r="P52" s="47">
        <f t="shared" si="10"/>
        <v>46.790775459906698</v>
      </c>
      <c r="Q52" s="9"/>
    </row>
    <row r="53" spans="1:120">
      <c r="A53" s="12"/>
      <c r="B53" s="25">
        <v>361.3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-7573205</v>
      </c>
      <c r="L53" s="46">
        <v>0</v>
      </c>
      <c r="M53" s="46">
        <v>0</v>
      </c>
      <c r="N53" s="46">
        <v>-26017</v>
      </c>
      <c r="O53" s="46">
        <f t="shared" si="14"/>
        <v>-7599222</v>
      </c>
      <c r="P53" s="47">
        <f t="shared" si="10"/>
        <v>-668.88671771851068</v>
      </c>
      <c r="Q53" s="9"/>
    </row>
    <row r="54" spans="1:120">
      <c r="A54" s="12"/>
      <c r="B54" s="25">
        <v>362</v>
      </c>
      <c r="C54" s="20" t="s">
        <v>54</v>
      </c>
      <c r="D54" s="46">
        <v>123858</v>
      </c>
      <c r="E54" s="46">
        <v>0</v>
      </c>
      <c r="F54" s="46">
        <v>0</v>
      </c>
      <c r="G54" s="46">
        <v>0</v>
      </c>
      <c r="H54" s="46">
        <v>0</v>
      </c>
      <c r="I54" s="46">
        <v>39515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163373</v>
      </c>
      <c r="P54" s="47">
        <f t="shared" si="10"/>
        <v>14.380160197165742</v>
      </c>
      <c r="Q54" s="9"/>
    </row>
    <row r="55" spans="1:120">
      <c r="A55" s="12"/>
      <c r="B55" s="25">
        <v>364</v>
      </c>
      <c r="C55" s="20" t="s">
        <v>100</v>
      </c>
      <c r="D55" s="46">
        <v>615</v>
      </c>
      <c r="E55" s="46">
        <v>0</v>
      </c>
      <c r="F55" s="46">
        <v>0</v>
      </c>
      <c r="G55" s="46">
        <v>0</v>
      </c>
      <c r="H55" s="46">
        <v>0</v>
      </c>
      <c r="I55" s="46">
        <v>-231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384</v>
      </c>
      <c r="P55" s="47">
        <f t="shared" si="10"/>
        <v>3.3799841563242672E-2</v>
      </c>
      <c r="Q55" s="9"/>
    </row>
    <row r="56" spans="1:120">
      <c r="A56" s="12"/>
      <c r="B56" s="25">
        <v>366</v>
      </c>
      <c r="C56" s="20" t="s">
        <v>56</v>
      </c>
      <c r="D56" s="46">
        <v>34668</v>
      </c>
      <c r="E56" s="46">
        <v>0</v>
      </c>
      <c r="F56" s="46">
        <v>0</v>
      </c>
      <c r="G56" s="46">
        <v>0</v>
      </c>
      <c r="H56" s="46">
        <v>0</v>
      </c>
      <c r="I56" s="46">
        <v>265000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299668</v>
      </c>
      <c r="P56" s="47">
        <f t="shared" si="10"/>
        <v>26.376903441598451</v>
      </c>
      <c r="Q56" s="9"/>
    </row>
    <row r="57" spans="1:120">
      <c r="A57" s="12"/>
      <c r="B57" s="25">
        <v>368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1276094</v>
      </c>
      <c r="L57" s="46">
        <v>0</v>
      </c>
      <c r="M57" s="46">
        <v>0</v>
      </c>
      <c r="N57" s="46">
        <v>0</v>
      </c>
      <c r="O57" s="46">
        <f t="shared" si="14"/>
        <v>1276094</v>
      </c>
      <c r="P57" s="47">
        <f t="shared" si="10"/>
        <v>112.32233078074113</v>
      </c>
      <c r="Q57" s="9"/>
    </row>
    <row r="58" spans="1:120">
      <c r="A58" s="12"/>
      <c r="B58" s="25">
        <v>369.9</v>
      </c>
      <c r="C58" s="20" t="s">
        <v>59</v>
      </c>
      <c r="D58" s="46">
        <v>6255</v>
      </c>
      <c r="E58" s="46">
        <v>44</v>
      </c>
      <c r="F58" s="46">
        <v>0</v>
      </c>
      <c r="G58" s="46">
        <v>0</v>
      </c>
      <c r="H58" s="46">
        <v>0</v>
      </c>
      <c r="I58" s="46">
        <v>571673</v>
      </c>
      <c r="J58" s="46">
        <v>65113</v>
      </c>
      <c r="K58" s="46">
        <v>72935</v>
      </c>
      <c r="L58" s="46">
        <v>0</v>
      </c>
      <c r="M58" s="46">
        <v>0</v>
      </c>
      <c r="N58" s="46">
        <v>133</v>
      </c>
      <c r="O58" s="46">
        <f t="shared" si="14"/>
        <v>716153</v>
      </c>
      <c r="P58" s="47">
        <f t="shared" si="10"/>
        <v>63.036088372502419</v>
      </c>
      <c r="Q58" s="9"/>
    </row>
    <row r="59" spans="1:120" ht="15.75">
      <c r="A59" s="29" t="s">
        <v>38</v>
      </c>
      <c r="B59" s="30"/>
      <c r="C59" s="31"/>
      <c r="D59" s="32">
        <f t="shared" ref="D59:N59" si="15">SUM(D60:D61)</f>
        <v>894646</v>
      </c>
      <c r="E59" s="32">
        <f t="shared" si="15"/>
        <v>103334</v>
      </c>
      <c r="F59" s="32">
        <f t="shared" si="15"/>
        <v>0</v>
      </c>
      <c r="G59" s="32">
        <f t="shared" si="15"/>
        <v>0</v>
      </c>
      <c r="H59" s="32">
        <f t="shared" si="15"/>
        <v>0</v>
      </c>
      <c r="I59" s="32">
        <f t="shared" si="15"/>
        <v>204176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6000000</v>
      </c>
      <c r="O59" s="32">
        <f t="shared" si="14"/>
        <v>7202156</v>
      </c>
      <c r="P59" s="45">
        <f t="shared" si="10"/>
        <v>633.93680133791042</v>
      </c>
      <c r="Q59" s="9"/>
    </row>
    <row r="60" spans="1:120">
      <c r="A60" s="12"/>
      <c r="B60" s="25">
        <v>381</v>
      </c>
      <c r="C60" s="20" t="s">
        <v>60</v>
      </c>
      <c r="D60" s="46">
        <v>850000</v>
      </c>
      <c r="E60" s="46">
        <v>0</v>
      </c>
      <c r="F60" s="46">
        <v>0</v>
      </c>
      <c r="G60" s="46">
        <v>0</v>
      </c>
      <c r="H60" s="46">
        <v>0</v>
      </c>
      <c r="I60" s="46">
        <v>202143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1052143</v>
      </c>
      <c r="P60" s="47">
        <f t="shared" si="10"/>
        <v>92.610069536132386</v>
      </c>
      <c r="Q60" s="9"/>
    </row>
    <row r="61" spans="1:120" ht="15.75" thickBot="1">
      <c r="A61" s="12"/>
      <c r="B61" s="25">
        <v>384</v>
      </c>
      <c r="C61" s="20" t="s">
        <v>154</v>
      </c>
      <c r="D61" s="46">
        <v>44646</v>
      </c>
      <c r="E61" s="46">
        <v>103334</v>
      </c>
      <c r="F61" s="46">
        <v>0</v>
      </c>
      <c r="G61" s="46">
        <v>0</v>
      </c>
      <c r="H61" s="46">
        <v>0</v>
      </c>
      <c r="I61" s="46">
        <v>2033</v>
      </c>
      <c r="J61" s="46">
        <v>0</v>
      </c>
      <c r="K61" s="46">
        <v>0</v>
      </c>
      <c r="L61" s="46">
        <v>0</v>
      </c>
      <c r="M61" s="46">
        <v>0</v>
      </c>
      <c r="N61" s="46">
        <v>6000000</v>
      </c>
      <c r="O61" s="46">
        <f t="shared" si="14"/>
        <v>6150013</v>
      </c>
      <c r="P61" s="47">
        <f t="shared" si="10"/>
        <v>541.32673180177801</v>
      </c>
      <c r="Q61" s="9"/>
    </row>
    <row r="62" spans="1:120" ht="16.5" thickBot="1">
      <c r="A62" s="14" t="s">
        <v>48</v>
      </c>
      <c r="B62" s="23"/>
      <c r="C62" s="22"/>
      <c r="D62" s="15">
        <f t="shared" ref="D62:N62" si="16">SUM(D5,D14,D21,D35,D47,D50,D59)</f>
        <v>15299927</v>
      </c>
      <c r="E62" s="15">
        <f t="shared" si="16"/>
        <v>2177323</v>
      </c>
      <c r="F62" s="15">
        <f t="shared" si="16"/>
        <v>0</v>
      </c>
      <c r="G62" s="15">
        <f t="shared" si="16"/>
        <v>0</v>
      </c>
      <c r="H62" s="15">
        <f t="shared" si="16"/>
        <v>0</v>
      </c>
      <c r="I62" s="15">
        <f t="shared" si="16"/>
        <v>16014765</v>
      </c>
      <c r="J62" s="15">
        <f t="shared" si="16"/>
        <v>3121038</v>
      </c>
      <c r="K62" s="15">
        <f t="shared" si="16"/>
        <v>-5312403</v>
      </c>
      <c r="L62" s="15">
        <f t="shared" si="16"/>
        <v>0</v>
      </c>
      <c r="M62" s="15">
        <f t="shared" si="16"/>
        <v>0</v>
      </c>
      <c r="N62" s="15">
        <f t="shared" si="16"/>
        <v>6918052</v>
      </c>
      <c r="O62" s="15">
        <f>SUM(D62:N62)</f>
        <v>38218702</v>
      </c>
      <c r="P62" s="38">
        <f t="shared" si="10"/>
        <v>3364.0262300853797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162</v>
      </c>
      <c r="N64" s="118"/>
      <c r="O64" s="118"/>
      <c r="P64" s="43">
        <v>11361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79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139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140</v>
      </c>
      <c r="N4" s="35" t="s">
        <v>9</v>
      </c>
      <c r="O4" s="35" t="s">
        <v>141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SUM(D6:D14)</f>
        <v>5755593</v>
      </c>
      <c r="E5" s="27">
        <f t="shared" si="0"/>
        <v>1367499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7123092</v>
      </c>
      <c r="P5" s="33">
        <f t="shared" ref="P5:P36" si="1">(O5/P$59)</f>
        <v>653.85459886175875</v>
      </c>
      <c r="Q5" s="6"/>
    </row>
    <row r="6" spans="1:134">
      <c r="A6" s="12"/>
      <c r="B6" s="25">
        <v>311</v>
      </c>
      <c r="C6" s="20" t="s">
        <v>2</v>
      </c>
      <c r="D6" s="46">
        <v>3296500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3296500</v>
      </c>
      <c r="P6" s="47">
        <f t="shared" si="1"/>
        <v>302.59776023499171</v>
      </c>
      <c r="Q6" s="9"/>
    </row>
    <row r="7" spans="1:134">
      <c r="A7" s="12"/>
      <c r="B7" s="25">
        <v>312.41000000000003</v>
      </c>
      <c r="C7" s="20" t="s">
        <v>143</v>
      </c>
      <c r="D7" s="46">
        <v>257153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257153</v>
      </c>
      <c r="P7" s="47">
        <f t="shared" si="1"/>
        <v>23.605011933174225</v>
      </c>
      <c r="Q7" s="9"/>
    </row>
    <row r="8" spans="1:134">
      <c r="A8" s="12"/>
      <c r="B8" s="25">
        <v>312.43</v>
      </c>
      <c r="C8" s="20" t="s">
        <v>144</v>
      </c>
      <c r="D8" s="46">
        <v>182061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182061</v>
      </c>
      <c r="P8" s="47">
        <f t="shared" si="1"/>
        <v>16.712043326601798</v>
      </c>
      <c r="Q8" s="9"/>
    </row>
    <row r="9" spans="1:134">
      <c r="A9" s="12"/>
      <c r="B9" s="25">
        <v>312.63</v>
      </c>
      <c r="C9" s="20" t="s">
        <v>145</v>
      </c>
      <c r="D9" s="46">
        <v>0</v>
      </c>
      <c r="E9" s="46">
        <v>1367499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1367499</v>
      </c>
      <c r="P9" s="47">
        <f t="shared" si="1"/>
        <v>125.52772168165963</v>
      </c>
      <c r="Q9" s="9"/>
    </row>
    <row r="10" spans="1:134">
      <c r="A10" s="12"/>
      <c r="B10" s="25">
        <v>314.10000000000002</v>
      </c>
      <c r="C10" s="20" t="s">
        <v>12</v>
      </c>
      <c r="D10" s="46">
        <v>1346173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1346173</v>
      </c>
      <c r="P10" s="47">
        <f t="shared" si="1"/>
        <v>123.57013034697999</v>
      </c>
      <c r="Q10" s="9"/>
    </row>
    <row r="11" spans="1:134">
      <c r="A11" s="12"/>
      <c r="B11" s="25">
        <v>314.3</v>
      </c>
      <c r="C11" s="20" t="s">
        <v>13</v>
      </c>
      <c r="D11" s="46">
        <v>172432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172432</v>
      </c>
      <c r="P11" s="47">
        <f t="shared" si="1"/>
        <v>15.828162291169452</v>
      </c>
      <c r="Q11" s="9"/>
    </row>
    <row r="12" spans="1:134">
      <c r="A12" s="12"/>
      <c r="B12" s="25">
        <v>314.8</v>
      </c>
      <c r="C12" s="20" t="s">
        <v>14</v>
      </c>
      <c r="D12" s="46">
        <v>30747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30747</v>
      </c>
      <c r="P12" s="47">
        <f t="shared" si="1"/>
        <v>2.8223792913530383</v>
      </c>
      <c r="Q12" s="9"/>
    </row>
    <row r="13" spans="1:134">
      <c r="A13" s="12"/>
      <c r="B13" s="25">
        <v>315.2</v>
      </c>
      <c r="C13" s="20" t="s">
        <v>146</v>
      </c>
      <c r="D13" s="46">
        <v>428631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428631</v>
      </c>
      <c r="P13" s="47">
        <f t="shared" si="1"/>
        <v>39.345603084266571</v>
      </c>
      <c r="Q13" s="9"/>
    </row>
    <row r="14" spans="1:134">
      <c r="A14" s="12"/>
      <c r="B14" s="25">
        <v>316</v>
      </c>
      <c r="C14" s="20" t="s">
        <v>112</v>
      </c>
      <c r="D14" s="46">
        <v>41896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41896</v>
      </c>
      <c r="P14" s="47">
        <f t="shared" si="1"/>
        <v>3.8457866715623279</v>
      </c>
      <c r="Q14" s="9"/>
    </row>
    <row r="15" spans="1:134" ht="15.75">
      <c r="A15" s="29" t="s">
        <v>16</v>
      </c>
      <c r="B15" s="30"/>
      <c r="C15" s="31"/>
      <c r="D15" s="32">
        <f t="shared" ref="D15:N15" si="3">SUM(D16:D20)</f>
        <v>1999526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2" si="4">SUM(D15:N15)</f>
        <v>1999526</v>
      </c>
      <c r="P15" s="45">
        <f t="shared" si="1"/>
        <v>183.54378557003855</v>
      </c>
      <c r="Q15" s="10"/>
    </row>
    <row r="16" spans="1:134">
      <c r="A16" s="12"/>
      <c r="B16" s="25">
        <v>322</v>
      </c>
      <c r="C16" s="20" t="s">
        <v>147</v>
      </c>
      <c r="D16" s="46">
        <v>295298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295298</v>
      </c>
      <c r="P16" s="47">
        <f t="shared" si="1"/>
        <v>27.106480631540297</v>
      </c>
      <c r="Q16" s="9"/>
    </row>
    <row r="17" spans="1:17">
      <c r="A17" s="12"/>
      <c r="B17" s="25">
        <v>323.10000000000002</v>
      </c>
      <c r="C17" s="20" t="s">
        <v>17</v>
      </c>
      <c r="D17" s="46">
        <v>1043586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1043586</v>
      </c>
      <c r="P17" s="47">
        <f t="shared" si="1"/>
        <v>95.794565816045534</v>
      </c>
      <c r="Q17" s="9"/>
    </row>
    <row r="18" spans="1:17">
      <c r="A18" s="12"/>
      <c r="B18" s="25">
        <v>323.7</v>
      </c>
      <c r="C18" s="20" t="s">
        <v>113</v>
      </c>
      <c r="D18" s="46">
        <v>4500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4500</v>
      </c>
      <c r="P18" s="47">
        <f t="shared" si="1"/>
        <v>0.41307141545805032</v>
      </c>
      <c r="Q18" s="9"/>
    </row>
    <row r="19" spans="1:17">
      <c r="A19" s="12"/>
      <c r="B19" s="25">
        <v>325.2</v>
      </c>
      <c r="C19" s="20" t="s">
        <v>18</v>
      </c>
      <c r="D19" s="46">
        <v>644337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644337</v>
      </c>
      <c r="P19" s="47">
        <f t="shared" si="1"/>
        <v>59.146043693776392</v>
      </c>
      <c r="Q19" s="9"/>
    </row>
    <row r="20" spans="1:17">
      <c r="A20" s="12"/>
      <c r="B20" s="25">
        <v>329.5</v>
      </c>
      <c r="C20" s="20" t="s">
        <v>148</v>
      </c>
      <c r="D20" s="46">
        <v>11805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11805</v>
      </c>
      <c r="P20" s="47">
        <f t="shared" si="1"/>
        <v>1.0836240132182853</v>
      </c>
      <c r="Q20" s="9"/>
    </row>
    <row r="21" spans="1:17" ht="15.75">
      <c r="A21" s="29" t="s">
        <v>149</v>
      </c>
      <c r="B21" s="30"/>
      <c r="C21" s="31"/>
      <c r="D21" s="32">
        <f t="shared" ref="D21:N21" si="5">SUM(D22:D31)</f>
        <v>1399921</v>
      </c>
      <c r="E21" s="32">
        <f t="shared" si="5"/>
        <v>357267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826647</v>
      </c>
      <c r="O21" s="44">
        <f t="shared" si="4"/>
        <v>2583835</v>
      </c>
      <c r="P21" s="45">
        <f t="shared" si="1"/>
        <v>237.17964016890031</v>
      </c>
      <c r="Q21" s="10"/>
    </row>
    <row r="22" spans="1:17">
      <c r="A22" s="12"/>
      <c r="B22" s="25">
        <v>331.2</v>
      </c>
      <c r="C22" s="20" t="s">
        <v>20</v>
      </c>
      <c r="D22" s="46">
        <v>4708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4708</v>
      </c>
      <c r="P22" s="47">
        <f t="shared" si="1"/>
        <v>0.43216449421700021</v>
      </c>
      <c r="Q22" s="9"/>
    </row>
    <row r="23" spans="1:17">
      <c r="A23" s="12"/>
      <c r="B23" s="25">
        <v>331.5</v>
      </c>
      <c r="C23" s="20" t="s">
        <v>22</v>
      </c>
      <c r="D23" s="46">
        <v>0</v>
      </c>
      <c r="E23" s="46">
        <v>357267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357267</v>
      </c>
      <c r="P23" s="47">
        <f t="shared" si="1"/>
        <v>32.794841196989168</v>
      </c>
      <c r="Q23" s="9"/>
    </row>
    <row r="24" spans="1:17">
      <c r="A24" s="12"/>
      <c r="B24" s="25">
        <v>334.5</v>
      </c>
      <c r="C24" s="20" t="s">
        <v>150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25000</v>
      </c>
      <c r="O24" s="46">
        <f t="shared" si="6"/>
        <v>25000</v>
      </c>
      <c r="P24" s="47">
        <f t="shared" si="1"/>
        <v>2.2948411969891684</v>
      </c>
      <c r="Q24" s="9"/>
    </row>
    <row r="25" spans="1:17">
      <c r="A25" s="12"/>
      <c r="B25" s="25">
        <v>335.125</v>
      </c>
      <c r="C25" s="20" t="s">
        <v>151</v>
      </c>
      <c r="D25" s="46">
        <v>411421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411421</v>
      </c>
      <c r="P25" s="47">
        <f t="shared" si="1"/>
        <v>37.765834404259223</v>
      </c>
      <c r="Q25" s="9"/>
    </row>
    <row r="26" spans="1:17">
      <c r="A26" s="12"/>
      <c r="B26" s="25">
        <v>335.14</v>
      </c>
      <c r="C26" s="20" t="s">
        <v>93</v>
      </c>
      <c r="D26" s="46">
        <v>19680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19680</v>
      </c>
      <c r="P26" s="47">
        <f t="shared" si="1"/>
        <v>1.8064989902698734</v>
      </c>
      <c r="Q26" s="9"/>
    </row>
    <row r="27" spans="1:17">
      <c r="A27" s="12"/>
      <c r="B27" s="25">
        <v>335.15</v>
      </c>
      <c r="C27" s="20" t="s">
        <v>94</v>
      </c>
      <c r="D27" s="46">
        <v>27375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27375</v>
      </c>
      <c r="P27" s="47">
        <f t="shared" si="1"/>
        <v>2.5128511107031395</v>
      </c>
      <c r="Q27" s="9"/>
    </row>
    <row r="28" spans="1:17">
      <c r="A28" s="12"/>
      <c r="B28" s="25">
        <v>335.18</v>
      </c>
      <c r="C28" s="20" t="s">
        <v>152</v>
      </c>
      <c r="D28" s="46">
        <v>694924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694924</v>
      </c>
      <c r="P28" s="47">
        <f t="shared" si="1"/>
        <v>63.789608959060033</v>
      </c>
      <c r="Q28" s="9"/>
    </row>
    <row r="29" spans="1:17">
      <c r="A29" s="12"/>
      <c r="B29" s="25">
        <v>337.2</v>
      </c>
      <c r="C29" s="20" t="s">
        <v>30</v>
      </c>
      <c r="D29" s="46">
        <v>131813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131813</v>
      </c>
      <c r="P29" s="47">
        <f t="shared" si="1"/>
        <v>12.099596107949329</v>
      </c>
      <c r="Q29" s="9"/>
    </row>
    <row r="30" spans="1:17">
      <c r="A30" s="12"/>
      <c r="B30" s="25">
        <v>337.7</v>
      </c>
      <c r="C30" s="20" t="s">
        <v>75</v>
      </c>
      <c r="D30" s="46">
        <v>110000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110000</v>
      </c>
      <c r="P30" s="47">
        <f t="shared" si="1"/>
        <v>10.097301266752341</v>
      </c>
      <c r="Q30" s="9"/>
    </row>
    <row r="31" spans="1:17">
      <c r="A31" s="12"/>
      <c r="B31" s="25">
        <v>338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801647</v>
      </c>
      <c r="O31" s="46">
        <f>SUM(D31:N31)</f>
        <v>801647</v>
      </c>
      <c r="P31" s="47">
        <f t="shared" si="1"/>
        <v>73.586102441711034</v>
      </c>
      <c r="Q31" s="9"/>
    </row>
    <row r="32" spans="1:17" ht="15.75">
      <c r="A32" s="29" t="s">
        <v>36</v>
      </c>
      <c r="B32" s="30"/>
      <c r="C32" s="31"/>
      <c r="D32" s="32">
        <f t="shared" ref="D32:N32" si="7">SUM(D33:D42)</f>
        <v>165736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13185637</v>
      </c>
      <c r="J32" s="32">
        <f t="shared" si="7"/>
        <v>3154903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>SUM(D32:N32)</f>
        <v>16506276</v>
      </c>
      <c r="P32" s="45">
        <f t="shared" si="1"/>
        <v>1515.1712869469434</v>
      </c>
      <c r="Q32" s="10"/>
    </row>
    <row r="33" spans="1:17">
      <c r="A33" s="12"/>
      <c r="B33" s="25">
        <v>341.9</v>
      </c>
      <c r="C33" s="20" t="s">
        <v>132</v>
      </c>
      <c r="D33" s="46">
        <v>199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8">SUM(D33:N33)</f>
        <v>199</v>
      </c>
      <c r="P33" s="47">
        <f t="shared" si="1"/>
        <v>1.826693592803378E-2</v>
      </c>
      <c r="Q33" s="9"/>
    </row>
    <row r="34" spans="1:17">
      <c r="A34" s="12"/>
      <c r="B34" s="25">
        <v>342.1</v>
      </c>
      <c r="C34" s="20" t="s">
        <v>39</v>
      </c>
      <c r="D34" s="46">
        <v>23829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23829</v>
      </c>
      <c r="P34" s="47">
        <f t="shared" si="1"/>
        <v>2.1873508353221958</v>
      </c>
      <c r="Q34" s="9"/>
    </row>
    <row r="35" spans="1:17">
      <c r="A35" s="12"/>
      <c r="B35" s="25">
        <v>342.5</v>
      </c>
      <c r="C35" s="20" t="s">
        <v>41</v>
      </c>
      <c r="D35" s="46">
        <v>38011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38011</v>
      </c>
      <c r="P35" s="47">
        <f t="shared" si="1"/>
        <v>3.4891683495502113</v>
      </c>
      <c r="Q35" s="9"/>
    </row>
    <row r="36" spans="1:17">
      <c r="A36" s="12"/>
      <c r="B36" s="25">
        <v>343.3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7016863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7016863</v>
      </c>
      <c r="P36" s="47">
        <f t="shared" si="1"/>
        <v>644.10345144116025</v>
      </c>
      <c r="Q36" s="9"/>
    </row>
    <row r="37" spans="1:17">
      <c r="A37" s="12"/>
      <c r="B37" s="25">
        <v>343.4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2071032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2071032</v>
      </c>
      <c r="P37" s="47">
        <f t="shared" ref="P37:P57" si="9">(O37/P$59)</f>
        <v>190.10758215531484</v>
      </c>
      <c r="Q37" s="9"/>
    </row>
    <row r="38" spans="1:17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3527503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3527503</v>
      </c>
      <c r="P38" s="47">
        <f t="shared" si="9"/>
        <v>323.80236827611532</v>
      </c>
      <c r="Q38" s="9"/>
    </row>
    <row r="39" spans="1:17">
      <c r="A39" s="12"/>
      <c r="B39" s="25">
        <v>343.8</v>
      </c>
      <c r="C39" s="20" t="s">
        <v>45</v>
      </c>
      <c r="D39" s="46">
        <v>32825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32825</v>
      </c>
      <c r="P39" s="47">
        <f t="shared" si="9"/>
        <v>3.0131264916467781</v>
      </c>
      <c r="Q39" s="9"/>
    </row>
    <row r="40" spans="1:17">
      <c r="A40" s="12"/>
      <c r="B40" s="25">
        <v>344.9</v>
      </c>
      <c r="C40" s="20" t="s">
        <v>98</v>
      </c>
      <c r="D40" s="46">
        <v>49697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49697</v>
      </c>
      <c r="P40" s="47">
        <f t="shared" si="9"/>
        <v>4.5618689186708279</v>
      </c>
      <c r="Q40" s="9"/>
    </row>
    <row r="41" spans="1:17">
      <c r="A41" s="12"/>
      <c r="B41" s="25">
        <v>347.2</v>
      </c>
      <c r="C41" s="20" t="s">
        <v>46</v>
      </c>
      <c r="D41" s="46">
        <v>21175</v>
      </c>
      <c r="E41" s="46">
        <v>0</v>
      </c>
      <c r="F41" s="46">
        <v>0</v>
      </c>
      <c r="G41" s="46">
        <v>0</v>
      </c>
      <c r="H41" s="46">
        <v>0</v>
      </c>
      <c r="I41" s="46">
        <v>570239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591414</v>
      </c>
      <c r="P41" s="47">
        <f t="shared" si="9"/>
        <v>54.288048467046082</v>
      </c>
      <c r="Q41" s="9"/>
    </row>
    <row r="42" spans="1:17">
      <c r="A42" s="12"/>
      <c r="B42" s="25">
        <v>349</v>
      </c>
      <c r="C42" s="20" t="s">
        <v>153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3154903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3154903</v>
      </c>
      <c r="P42" s="47">
        <f t="shared" si="9"/>
        <v>289.60005507618871</v>
      </c>
      <c r="Q42" s="9"/>
    </row>
    <row r="43" spans="1:17" ht="15.75">
      <c r="A43" s="29" t="s">
        <v>37</v>
      </c>
      <c r="B43" s="30"/>
      <c r="C43" s="31"/>
      <c r="D43" s="32">
        <f t="shared" ref="D43:N43" si="10">SUM(D44:D44)</f>
        <v>94341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10"/>
        <v>0</v>
      </c>
      <c r="O43" s="32">
        <f>SUM(D43:N43)</f>
        <v>94341</v>
      </c>
      <c r="P43" s="45">
        <f t="shared" si="9"/>
        <v>8.6599045346062056</v>
      </c>
      <c r="Q43" s="10"/>
    </row>
    <row r="44" spans="1:17">
      <c r="A44" s="13"/>
      <c r="B44" s="39">
        <v>351.5</v>
      </c>
      <c r="C44" s="21" t="s">
        <v>50</v>
      </c>
      <c r="D44" s="46">
        <v>94341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94341</v>
      </c>
      <c r="P44" s="47">
        <f t="shared" si="9"/>
        <v>8.6599045346062056</v>
      </c>
      <c r="Q44" s="9"/>
    </row>
    <row r="45" spans="1:17" ht="15.75">
      <c r="A45" s="29" t="s">
        <v>3</v>
      </c>
      <c r="B45" s="30"/>
      <c r="C45" s="31"/>
      <c r="D45" s="32">
        <f t="shared" ref="D45:N45" si="11">SUM(D46:D53)</f>
        <v>240613</v>
      </c>
      <c r="E45" s="32">
        <f t="shared" si="11"/>
        <v>5780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658881</v>
      </c>
      <c r="J45" s="32">
        <f t="shared" si="11"/>
        <v>109640</v>
      </c>
      <c r="K45" s="32">
        <f t="shared" si="11"/>
        <v>8202798</v>
      </c>
      <c r="L45" s="32">
        <f t="shared" si="11"/>
        <v>0</v>
      </c>
      <c r="M45" s="32">
        <f t="shared" si="11"/>
        <v>0</v>
      </c>
      <c r="N45" s="32">
        <f t="shared" si="11"/>
        <v>-10576</v>
      </c>
      <c r="O45" s="32">
        <f>SUM(D45:N45)</f>
        <v>9207136</v>
      </c>
      <c r="P45" s="45">
        <f t="shared" si="9"/>
        <v>845.15659996328259</v>
      </c>
      <c r="Q45" s="10"/>
    </row>
    <row r="46" spans="1:17">
      <c r="A46" s="12"/>
      <c r="B46" s="25">
        <v>361.1</v>
      </c>
      <c r="C46" s="20" t="s">
        <v>51</v>
      </c>
      <c r="D46" s="46">
        <v>11227</v>
      </c>
      <c r="E46" s="46">
        <v>5780</v>
      </c>
      <c r="F46" s="46">
        <v>0</v>
      </c>
      <c r="G46" s="46">
        <v>0</v>
      </c>
      <c r="H46" s="46">
        <v>0</v>
      </c>
      <c r="I46" s="46">
        <v>13967</v>
      </c>
      <c r="J46" s="46">
        <v>2789</v>
      </c>
      <c r="K46" s="46">
        <v>317913</v>
      </c>
      <c r="L46" s="46">
        <v>0</v>
      </c>
      <c r="M46" s="46">
        <v>0</v>
      </c>
      <c r="N46" s="46">
        <v>-10965</v>
      </c>
      <c r="O46" s="46">
        <f>SUM(D46:N46)</f>
        <v>340711</v>
      </c>
      <c r="P46" s="47">
        <f t="shared" si="9"/>
        <v>31.27510556269506</v>
      </c>
      <c r="Q46" s="9"/>
    </row>
    <row r="47" spans="1:17">
      <c r="A47" s="12"/>
      <c r="B47" s="25">
        <v>361.2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520313</v>
      </c>
      <c r="L47" s="46">
        <v>0</v>
      </c>
      <c r="M47" s="46">
        <v>0</v>
      </c>
      <c r="N47" s="46">
        <v>0</v>
      </c>
      <c r="O47" s="46">
        <f t="shared" ref="O47:O53" si="12">SUM(D47:N47)</f>
        <v>520313</v>
      </c>
      <c r="P47" s="47">
        <f t="shared" si="9"/>
        <v>47.761428309161005</v>
      </c>
      <c r="Q47" s="9"/>
    </row>
    <row r="48" spans="1:17">
      <c r="A48" s="12"/>
      <c r="B48" s="25">
        <v>361.3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5664131</v>
      </c>
      <c r="L48" s="46">
        <v>0</v>
      </c>
      <c r="M48" s="46">
        <v>0</v>
      </c>
      <c r="N48" s="46">
        <v>0</v>
      </c>
      <c r="O48" s="46">
        <f t="shared" si="12"/>
        <v>5664131</v>
      </c>
      <c r="P48" s="47">
        <f t="shared" si="9"/>
        <v>519.93124655773818</v>
      </c>
      <c r="Q48" s="9"/>
    </row>
    <row r="49" spans="1:120">
      <c r="A49" s="12"/>
      <c r="B49" s="25">
        <v>362</v>
      </c>
      <c r="C49" s="20" t="s">
        <v>54</v>
      </c>
      <c r="D49" s="46">
        <v>126920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126920</v>
      </c>
      <c r="P49" s="47">
        <f t="shared" si="9"/>
        <v>11.65044978887461</v>
      </c>
      <c r="Q49" s="9"/>
    </row>
    <row r="50" spans="1:120">
      <c r="A50" s="12"/>
      <c r="B50" s="25">
        <v>364</v>
      </c>
      <c r="C50" s="20" t="s">
        <v>100</v>
      </c>
      <c r="D50" s="46">
        <v>4100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4100</v>
      </c>
      <c r="P50" s="47">
        <f t="shared" si="9"/>
        <v>0.37635395630622359</v>
      </c>
      <c r="Q50" s="9"/>
    </row>
    <row r="51" spans="1:120">
      <c r="A51" s="12"/>
      <c r="B51" s="25">
        <v>366</v>
      </c>
      <c r="C51" s="20" t="s">
        <v>56</v>
      </c>
      <c r="D51" s="46">
        <v>22271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22271</v>
      </c>
      <c r="P51" s="47">
        <f t="shared" si="9"/>
        <v>2.0443363319258308</v>
      </c>
      <c r="Q51" s="9"/>
    </row>
    <row r="52" spans="1:120">
      <c r="A52" s="12"/>
      <c r="B52" s="25">
        <v>368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1700441</v>
      </c>
      <c r="L52" s="46">
        <v>0</v>
      </c>
      <c r="M52" s="46">
        <v>0</v>
      </c>
      <c r="N52" s="46">
        <v>0</v>
      </c>
      <c r="O52" s="46">
        <f t="shared" si="12"/>
        <v>1700441</v>
      </c>
      <c r="P52" s="47">
        <f t="shared" si="9"/>
        <v>156.08968239397834</v>
      </c>
      <c r="Q52" s="9"/>
    </row>
    <row r="53" spans="1:120">
      <c r="A53" s="12"/>
      <c r="B53" s="25">
        <v>369.9</v>
      </c>
      <c r="C53" s="20" t="s">
        <v>59</v>
      </c>
      <c r="D53" s="46">
        <v>76095</v>
      </c>
      <c r="E53" s="46">
        <v>0</v>
      </c>
      <c r="F53" s="46">
        <v>0</v>
      </c>
      <c r="G53" s="46">
        <v>0</v>
      </c>
      <c r="H53" s="46">
        <v>0</v>
      </c>
      <c r="I53" s="46">
        <v>644914</v>
      </c>
      <c r="J53" s="46">
        <v>106851</v>
      </c>
      <c r="K53" s="46">
        <v>0</v>
      </c>
      <c r="L53" s="46">
        <v>0</v>
      </c>
      <c r="M53" s="46">
        <v>0</v>
      </c>
      <c r="N53" s="46">
        <v>389</v>
      </c>
      <c r="O53" s="46">
        <f t="shared" si="12"/>
        <v>828249</v>
      </c>
      <c r="P53" s="47">
        <f t="shared" si="9"/>
        <v>76.027997062603262</v>
      </c>
      <c r="Q53" s="9"/>
    </row>
    <row r="54" spans="1:120" ht="15.75">
      <c r="A54" s="29" t="s">
        <v>38</v>
      </c>
      <c r="B54" s="30"/>
      <c r="C54" s="31"/>
      <c r="D54" s="32">
        <f t="shared" ref="D54:N54" si="13">SUM(D55:D56)</f>
        <v>1321272</v>
      </c>
      <c r="E54" s="32">
        <f t="shared" si="13"/>
        <v>59863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180124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1500000</v>
      </c>
      <c r="O54" s="32">
        <f>SUM(D54:N54)</f>
        <v>3061259</v>
      </c>
      <c r="P54" s="45">
        <f t="shared" si="9"/>
        <v>281.0041307141546</v>
      </c>
      <c r="Q54" s="9"/>
    </row>
    <row r="55" spans="1:120">
      <c r="A55" s="12"/>
      <c r="B55" s="25">
        <v>381</v>
      </c>
      <c r="C55" s="20" t="s">
        <v>60</v>
      </c>
      <c r="D55" s="46">
        <v>1321272</v>
      </c>
      <c r="E55" s="46">
        <v>0</v>
      </c>
      <c r="F55" s="46">
        <v>0</v>
      </c>
      <c r="G55" s="46">
        <v>0</v>
      </c>
      <c r="H55" s="46">
        <v>0</v>
      </c>
      <c r="I55" s="46">
        <v>180124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1501396</v>
      </c>
      <c r="P55" s="47">
        <f t="shared" si="9"/>
        <v>137.81861575178996</v>
      </c>
      <c r="Q55" s="9"/>
    </row>
    <row r="56" spans="1:120" ht="15.75" thickBot="1">
      <c r="A56" s="12"/>
      <c r="B56" s="25">
        <v>384</v>
      </c>
      <c r="C56" s="20" t="s">
        <v>154</v>
      </c>
      <c r="D56" s="46">
        <v>0</v>
      </c>
      <c r="E56" s="46">
        <v>59863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1500000</v>
      </c>
      <c r="O56" s="46">
        <f>SUM(D56:N56)</f>
        <v>1559863</v>
      </c>
      <c r="P56" s="47">
        <f t="shared" si="9"/>
        <v>143.18551496236461</v>
      </c>
      <c r="Q56" s="9"/>
    </row>
    <row r="57" spans="1:120" ht="16.5" thickBot="1">
      <c r="A57" s="14" t="s">
        <v>48</v>
      </c>
      <c r="B57" s="23"/>
      <c r="C57" s="22"/>
      <c r="D57" s="15">
        <f t="shared" ref="D57:N57" si="14">SUM(D5,D15,D21,D32,D43,D45,D54)</f>
        <v>10977002</v>
      </c>
      <c r="E57" s="15">
        <f t="shared" si="14"/>
        <v>1790409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14024642</v>
      </c>
      <c r="J57" s="15">
        <f t="shared" si="14"/>
        <v>3264543</v>
      </c>
      <c r="K57" s="15">
        <f t="shared" si="14"/>
        <v>8202798</v>
      </c>
      <c r="L57" s="15">
        <f t="shared" si="14"/>
        <v>0</v>
      </c>
      <c r="M57" s="15">
        <f t="shared" si="14"/>
        <v>0</v>
      </c>
      <c r="N57" s="15">
        <f t="shared" si="14"/>
        <v>2316071</v>
      </c>
      <c r="O57" s="15">
        <f>SUM(D57:N57)</f>
        <v>40575465</v>
      </c>
      <c r="P57" s="38">
        <f t="shared" si="9"/>
        <v>3724.5699467596842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118" t="s">
        <v>155</v>
      </c>
      <c r="N59" s="118"/>
      <c r="O59" s="118"/>
      <c r="P59" s="43">
        <v>10894</v>
      </c>
    </row>
    <row r="60" spans="1:120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7"/>
    </row>
    <row r="61" spans="1:120" ht="15.75" customHeight="1" thickBot="1">
      <c r="A61" s="120" t="s">
        <v>79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5419327</v>
      </c>
      <c r="E5" s="27">
        <f t="shared" si="0"/>
        <v>1170852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6590179</v>
      </c>
      <c r="O5" s="33">
        <f t="shared" ref="O5:O36" si="1">(N5/O$63)</f>
        <v>587.98884725196285</v>
      </c>
      <c r="P5" s="6"/>
    </row>
    <row r="6" spans="1:133">
      <c r="A6" s="12"/>
      <c r="B6" s="25">
        <v>311</v>
      </c>
      <c r="C6" s="20" t="s">
        <v>2</v>
      </c>
      <c r="D6" s="46">
        <v>3158822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3158822</v>
      </c>
      <c r="O6" s="47">
        <f t="shared" si="1"/>
        <v>281.8363668807994</v>
      </c>
      <c r="P6" s="9"/>
    </row>
    <row r="7" spans="1:133">
      <c r="A7" s="12"/>
      <c r="B7" s="25">
        <v>312.41000000000003</v>
      </c>
      <c r="C7" s="20" t="s">
        <v>10</v>
      </c>
      <c r="D7" s="46">
        <v>234466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234466</v>
      </c>
      <c r="O7" s="47">
        <f t="shared" si="1"/>
        <v>20.919521770164167</v>
      </c>
      <c r="P7" s="9"/>
    </row>
    <row r="8" spans="1:133">
      <c r="A8" s="12"/>
      <c r="B8" s="25">
        <v>312.42</v>
      </c>
      <c r="C8" s="20" t="s">
        <v>121</v>
      </c>
      <c r="D8" s="46">
        <v>169666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169666</v>
      </c>
      <c r="O8" s="47">
        <f t="shared" si="1"/>
        <v>15.137937187723056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1170852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1170852</v>
      </c>
      <c r="O9" s="47">
        <f t="shared" si="1"/>
        <v>104.46573875802999</v>
      </c>
      <c r="P9" s="9"/>
    </row>
    <row r="10" spans="1:133">
      <c r="A10" s="12"/>
      <c r="B10" s="25">
        <v>314.10000000000002</v>
      </c>
      <c r="C10" s="20" t="s">
        <v>12</v>
      </c>
      <c r="D10" s="46">
        <v>1216678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1216678</v>
      </c>
      <c r="O10" s="47">
        <f t="shared" si="1"/>
        <v>108.55442541042113</v>
      </c>
      <c r="P10" s="9"/>
    </row>
    <row r="11" spans="1:133">
      <c r="A11" s="12"/>
      <c r="B11" s="25">
        <v>314.3</v>
      </c>
      <c r="C11" s="20" t="s">
        <v>13</v>
      </c>
      <c r="D11" s="46">
        <v>145024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145024</v>
      </c>
      <c r="O11" s="47">
        <f t="shared" si="1"/>
        <v>12.939329050678086</v>
      </c>
      <c r="P11" s="9"/>
    </row>
    <row r="12" spans="1:133">
      <c r="A12" s="12"/>
      <c r="B12" s="25">
        <v>314.8</v>
      </c>
      <c r="C12" s="20" t="s">
        <v>14</v>
      </c>
      <c r="D12" s="46">
        <v>30133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30133</v>
      </c>
      <c r="O12" s="47">
        <f t="shared" si="1"/>
        <v>2.6885260528194146</v>
      </c>
      <c r="P12" s="9"/>
    </row>
    <row r="13" spans="1:133">
      <c r="A13" s="12"/>
      <c r="B13" s="25">
        <v>315</v>
      </c>
      <c r="C13" s="20" t="s">
        <v>90</v>
      </c>
      <c r="D13" s="46">
        <v>414828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414828</v>
      </c>
      <c r="O13" s="47">
        <f t="shared" si="1"/>
        <v>37.011777301927197</v>
      </c>
      <c r="P13" s="9"/>
    </row>
    <row r="14" spans="1:133">
      <c r="A14" s="12"/>
      <c r="B14" s="25">
        <v>316</v>
      </c>
      <c r="C14" s="20" t="s">
        <v>112</v>
      </c>
      <c r="D14" s="46">
        <v>49710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49710</v>
      </c>
      <c r="O14" s="47">
        <f t="shared" si="1"/>
        <v>4.4352248394004281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1750554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6" si="4">SUM(D15:M15)</f>
        <v>1750554</v>
      </c>
      <c r="O15" s="45">
        <f t="shared" si="1"/>
        <v>156.18790149892934</v>
      </c>
      <c r="P15" s="10"/>
    </row>
    <row r="16" spans="1:133">
      <c r="A16" s="12"/>
      <c r="B16" s="25">
        <v>322</v>
      </c>
      <c r="C16" s="20" t="s">
        <v>0</v>
      </c>
      <c r="D16" s="46">
        <v>170078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170078</v>
      </c>
      <c r="O16" s="47">
        <f t="shared" si="1"/>
        <v>15.174696645253391</v>
      </c>
      <c r="P16" s="9"/>
    </row>
    <row r="17" spans="1:16">
      <c r="A17" s="12"/>
      <c r="B17" s="25">
        <v>323.10000000000002</v>
      </c>
      <c r="C17" s="20" t="s">
        <v>17</v>
      </c>
      <c r="D17" s="46">
        <v>957465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957465</v>
      </c>
      <c r="O17" s="47">
        <f t="shared" si="1"/>
        <v>85.426927194860809</v>
      </c>
      <c r="P17" s="9"/>
    </row>
    <row r="18" spans="1:16">
      <c r="A18" s="12"/>
      <c r="B18" s="25">
        <v>323.7</v>
      </c>
      <c r="C18" s="20" t="s">
        <v>113</v>
      </c>
      <c r="D18" s="46">
        <v>4250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4250</v>
      </c>
      <c r="O18" s="47">
        <f t="shared" si="1"/>
        <v>0.37919343326195576</v>
      </c>
      <c r="P18" s="9"/>
    </row>
    <row r="19" spans="1:16">
      <c r="A19" s="12"/>
      <c r="B19" s="25">
        <v>325.2</v>
      </c>
      <c r="C19" s="20" t="s">
        <v>18</v>
      </c>
      <c r="D19" s="46">
        <v>610861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610861</v>
      </c>
      <c r="O19" s="47">
        <f t="shared" si="1"/>
        <v>54.502230549607425</v>
      </c>
      <c r="P19" s="9"/>
    </row>
    <row r="20" spans="1:16">
      <c r="A20" s="12"/>
      <c r="B20" s="25">
        <v>329</v>
      </c>
      <c r="C20" s="20" t="s">
        <v>19</v>
      </c>
      <c r="D20" s="46">
        <v>7900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7900</v>
      </c>
      <c r="O20" s="47">
        <f t="shared" si="1"/>
        <v>0.70485367594575299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SUM(D22:D35)</f>
        <v>1432758</v>
      </c>
      <c r="E21" s="32">
        <f t="shared" si="5"/>
        <v>5700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775657</v>
      </c>
      <c r="N21" s="44">
        <f t="shared" si="4"/>
        <v>2214118</v>
      </c>
      <c r="O21" s="45">
        <f t="shared" si="1"/>
        <v>197.54800142755175</v>
      </c>
      <c r="P21" s="10"/>
    </row>
    <row r="22" spans="1:16">
      <c r="A22" s="12"/>
      <c r="B22" s="25">
        <v>331.1</v>
      </c>
      <c r="C22" s="20" t="s">
        <v>135</v>
      </c>
      <c r="D22" s="46">
        <v>39351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39351</v>
      </c>
      <c r="O22" s="47">
        <f t="shared" si="1"/>
        <v>3.5109743040685224</v>
      </c>
      <c r="P22" s="9"/>
    </row>
    <row r="23" spans="1:16">
      <c r="A23" s="12"/>
      <c r="B23" s="25">
        <v>331.2</v>
      </c>
      <c r="C23" s="20" t="s">
        <v>20</v>
      </c>
      <c r="D23" s="46">
        <v>19706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19706</v>
      </c>
      <c r="O23" s="47">
        <f t="shared" si="1"/>
        <v>1.7582084225553176</v>
      </c>
      <c r="P23" s="9"/>
    </row>
    <row r="24" spans="1:16">
      <c r="A24" s="12"/>
      <c r="B24" s="25">
        <v>331.34</v>
      </c>
      <c r="C24" s="20" t="s">
        <v>131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</v>
      </c>
      <c r="O24" s="47">
        <f t="shared" si="1"/>
        <v>2.6766595289079231E-4</v>
      </c>
      <c r="P24" s="9"/>
    </row>
    <row r="25" spans="1:16">
      <c r="A25" s="12"/>
      <c r="B25" s="25">
        <v>331.39</v>
      </c>
      <c r="C25" s="20" t="s">
        <v>23</v>
      </c>
      <c r="D25" s="46">
        <v>19240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19240</v>
      </c>
      <c r="O25" s="47">
        <f t="shared" si="1"/>
        <v>1.7166309778729478</v>
      </c>
      <c r="P25" s="9"/>
    </row>
    <row r="26" spans="1:16">
      <c r="A26" s="12"/>
      <c r="B26" s="25">
        <v>331.49</v>
      </c>
      <c r="C26" s="20" t="s">
        <v>136</v>
      </c>
      <c r="D26" s="46">
        <v>27846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27846</v>
      </c>
      <c r="O26" s="47">
        <f t="shared" si="1"/>
        <v>2.4844753747323343</v>
      </c>
      <c r="P26" s="9"/>
    </row>
    <row r="27" spans="1:16">
      <c r="A27" s="12"/>
      <c r="B27" s="25">
        <v>331.5</v>
      </c>
      <c r="C27" s="20" t="s">
        <v>22</v>
      </c>
      <c r="D27" s="46">
        <v>0</v>
      </c>
      <c r="E27" s="46">
        <v>5700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5700</v>
      </c>
      <c r="O27" s="47">
        <f t="shared" si="1"/>
        <v>0.50856531049250531</v>
      </c>
      <c r="P27" s="9"/>
    </row>
    <row r="28" spans="1:16">
      <c r="A28" s="12"/>
      <c r="B28" s="25">
        <v>331.7</v>
      </c>
      <c r="C28" s="20" t="s">
        <v>108</v>
      </c>
      <c r="D28" s="46">
        <v>98547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98547</v>
      </c>
      <c r="O28" s="47">
        <f t="shared" si="1"/>
        <v>8.7925588865096351</v>
      </c>
      <c r="P28" s="9"/>
    </row>
    <row r="29" spans="1:16">
      <c r="A29" s="12"/>
      <c r="B29" s="25">
        <v>335.12</v>
      </c>
      <c r="C29" s="20" t="s">
        <v>92</v>
      </c>
      <c r="D29" s="46">
        <v>353929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353929</v>
      </c>
      <c r="O29" s="47">
        <f t="shared" si="1"/>
        <v>31.578247680228408</v>
      </c>
      <c r="P29" s="9"/>
    </row>
    <row r="30" spans="1:16">
      <c r="A30" s="12"/>
      <c r="B30" s="25">
        <v>335.14</v>
      </c>
      <c r="C30" s="20" t="s">
        <v>93</v>
      </c>
      <c r="D30" s="46">
        <v>16656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16656</v>
      </c>
      <c r="O30" s="47">
        <f t="shared" si="1"/>
        <v>1.4860813704496787</v>
      </c>
      <c r="P30" s="9"/>
    </row>
    <row r="31" spans="1:16">
      <c r="A31" s="12"/>
      <c r="B31" s="25">
        <v>335.15</v>
      </c>
      <c r="C31" s="20" t="s">
        <v>94</v>
      </c>
      <c r="D31" s="46">
        <v>22583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22583</v>
      </c>
      <c r="O31" s="47">
        <f t="shared" si="1"/>
        <v>2.0149000713775873</v>
      </c>
      <c r="P31" s="9"/>
    </row>
    <row r="32" spans="1:16">
      <c r="A32" s="12"/>
      <c r="B32" s="25">
        <v>335.18</v>
      </c>
      <c r="C32" s="20" t="s">
        <v>95</v>
      </c>
      <c r="D32" s="46">
        <v>599429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599429</v>
      </c>
      <c r="O32" s="47">
        <f t="shared" si="1"/>
        <v>53.482244825124909</v>
      </c>
      <c r="P32" s="9"/>
    </row>
    <row r="33" spans="1:16">
      <c r="A33" s="12"/>
      <c r="B33" s="25">
        <v>337.2</v>
      </c>
      <c r="C33" s="20" t="s">
        <v>30</v>
      </c>
      <c r="D33" s="46">
        <v>125471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125471</v>
      </c>
      <c r="O33" s="47">
        <f t="shared" si="1"/>
        <v>11.194771591720199</v>
      </c>
      <c r="P33" s="9"/>
    </row>
    <row r="34" spans="1:16">
      <c r="A34" s="12"/>
      <c r="B34" s="25">
        <v>337.7</v>
      </c>
      <c r="C34" s="20" t="s">
        <v>75</v>
      </c>
      <c r="D34" s="46">
        <v>110000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110000</v>
      </c>
      <c r="O34" s="47">
        <f t="shared" si="1"/>
        <v>9.8144182726623832</v>
      </c>
      <c r="P34" s="9"/>
    </row>
    <row r="35" spans="1:16">
      <c r="A35" s="12"/>
      <c r="B35" s="25">
        <v>338</v>
      </c>
      <c r="C35" s="20" t="s">
        <v>31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775657</v>
      </c>
      <c r="N35" s="46">
        <f t="shared" si="4"/>
        <v>775657</v>
      </c>
      <c r="O35" s="47">
        <f t="shared" si="1"/>
        <v>69.205656673804427</v>
      </c>
      <c r="P35" s="9"/>
    </row>
    <row r="36" spans="1:16" ht="15.75">
      <c r="A36" s="29" t="s">
        <v>36</v>
      </c>
      <c r="B36" s="30"/>
      <c r="C36" s="31"/>
      <c r="D36" s="32">
        <f t="shared" ref="D36:M36" si="6">SUM(D37:D47)</f>
        <v>140901</v>
      </c>
      <c r="E36" s="32">
        <f t="shared" si="6"/>
        <v>0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12690437</v>
      </c>
      <c r="J36" s="32">
        <f t="shared" si="6"/>
        <v>2945224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 t="shared" si="4"/>
        <v>15776562</v>
      </c>
      <c r="O36" s="45">
        <f t="shared" si="1"/>
        <v>1407.6161670235547</v>
      </c>
      <c r="P36" s="10"/>
    </row>
    <row r="37" spans="1:16">
      <c r="A37" s="12"/>
      <c r="B37" s="25">
        <v>341.3</v>
      </c>
      <c r="C37" s="20" t="s">
        <v>96</v>
      </c>
      <c r="D37" s="46">
        <v>136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7">SUM(D37:M37)</f>
        <v>136</v>
      </c>
      <c r="O37" s="47">
        <f t="shared" ref="O37:O61" si="8">(N37/O$63)</f>
        <v>1.2134189864382585E-2</v>
      </c>
      <c r="P37" s="9"/>
    </row>
    <row r="38" spans="1:16">
      <c r="A38" s="12"/>
      <c r="B38" s="25">
        <v>341.9</v>
      </c>
      <c r="C38" s="20" t="s">
        <v>132</v>
      </c>
      <c r="D38" s="46">
        <v>300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300</v>
      </c>
      <c r="O38" s="47">
        <f t="shared" si="8"/>
        <v>2.676659528907923E-2</v>
      </c>
      <c r="P38" s="9"/>
    </row>
    <row r="39" spans="1:16">
      <c r="A39" s="12"/>
      <c r="B39" s="25">
        <v>342.1</v>
      </c>
      <c r="C39" s="20" t="s">
        <v>39</v>
      </c>
      <c r="D39" s="46">
        <v>16786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16786</v>
      </c>
      <c r="O39" s="47">
        <f t="shared" si="8"/>
        <v>1.4976802284082797</v>
      </c>
      <c r="P39" s="9"/>
    </row>
    <row r="40" spans="1:16">
      <c r="A40" s="12"/>
      <c r="B40" s="25">
        <v>342.5</v>
      </c>
      <c r="C40" s="20" t="s">
        <v>41</v>
      </c>
      <c r="D40" s="46">
        <v>34194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34194</v>
      </c>
      <c r="O40" s="47">
        <f t="shared" si="8"/>
        <v>3.0508565310492504</v>
      </c>
      <c r="P40" s="9"/>
    </row>
    <row r="41" spans="1:16">
      <c r="A41" s="12"/>
      <c r="B41" s="25">
        <v>343.3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6755678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6755678</v>
      </c>
      <c r="O41" s="47">
        <f t="shared" si="8"/>
        <v>602.75499643112062</v>
      </c>
      <c r="P41" s="9"/>
    </row>
    <row r="42" spans="1:16">
      <c r="A42" s="12"/>
      <c r="B42" s="25">
        <v>343.4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1977611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1977611</v>
      </c>
      <c r="O42" s="47">
        <f t="shared" si="8"/>
        <v>176.44637758743755</v>
      </c>
      <c r="P42" s="9"/>
    </row>
    <row r="43" spans="1:16">
      <c r="A43" s="12"/>
      <c r="B43" s="25">
        <v>343.5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3379603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3379603</v>
      </c>
      <c r="O43" s="47">
        <f t="shared" si="8"/>
        <v>301.53488579586008</v>
      </c>
      <c r="P43" s="9"/>
    </row>
    <row r="44" spans="1:16">
      <c r="A44" s="12"/>
      <c r="B44" s="25">
        <v>343.8</v>
      </c>
      <c r="C44" s="20" t="s">
        <v>45</v>
      </c>
      <c r="D44" s="46">
        <v>29025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29025</v>
      </c>
      <c r="O44" s="47">
        <f t="shared" si="8"/>
        <v>2.5896680942184154</v>
      </c>
      <c r="P44" s="9"/>
    </row>
    <row r="45" spans="1:16">
      <c r="A45" s="12"/>
      <c r="B45" s="25">
        <v>344.9</v>
      </c>
      <c r="C45" s="20" t="s">
        <v>98</v>
      </c>
      <c r="D45" s="46">
        <v>49560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49560</v>
      </c>
      <c r="O45" s="47">
        <f t="shared" si="8"/>
        <v>4.4218415417558887</v>
      </c>
      <c r="P45" s="9"/>
    </row>
    <row r="46" spans="1:16">
      <c r="A46" s="12"/>
      <c r="B46" s="25">
        <v>347.2</v>
      </c>
      <c r="C46" s="20" t="s">
        <v>46</v>
      </c>
      <c r="D46" s="46">
        <v>10900</v>
      </c>
      <c r="E46" s="46">
        <v>0</v>
      </c>
      <c r="F46" s="46">
        <v>0</v>
      </c>
      <c r="G46" s="46">
        <v>0</v>
      </c>
      <c r="H46" s="46">
        <v>0</v>
      </c>
      <c r="I46" s="46">
        <v>577545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588445</v>
      </c>
      <c r="O46" s="47">
        <f t="shared" si="8"/>
        <v>52.502230549607425</v>
      </c>
      <c r="P46" s="9"/>
    </row>
    <row r="47" spans="1:16">
      <c r="A47" s="12"/>
      <c r="B47" s="25">
        <v>349</v>
      </c>
      <c r="C47" s="20" t="s">
        <v>117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2945224</v>
      </c>
      <c r="K47" s="46">
        <v>0</v>
      </c>
      <c r="L47" s="46">
        <v>0</v>
      </c>
      <c r="M47" s="46">
        <v>0</v>
      </c>
      <c r="N47" s="46">
        <f t="shared" si="7"/>
        <v>2945224</v>
      </c>
      <c r="O47" s="47">
        <f t="shared" si="8"/>
        <v>262.7787294789436</v>
      </c>
      <c r="P47" s="9"/>
    </row>
    <row r="48" spans="1:16" ht="15.75">
      <c r="A48" s="29" t="s">
        <v>37</v>
      </c>
      <c r="B48" s="30"/>
      <c r="C48" s="31"/>
      <c r="D48" s="32">
        <f t="shared" ref="D48:M48" si="9">SUM(D49:D50)</f>
        <v>116220</v>
      </c>
      <c r="E48" s="32">
        <f t="shared" si="9"/>
        <v>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116220</v>
      </c>
      <c r="O48" s="45">
        <f t="shared" si="8"/>
        <v>10.369379014989294</v>
      </c>
      <c r="P48" s="10"/>
    </row>
    <row r="49" spans="1:119">
      <c r="A49" s="13"/>
      <c r="B49" s="39">
        <v>351.5</v>
      </c>
      <c r="C49" s="21" t="s">
        <v>50</v>
      </c>
      <c r="D49" s="46">
        <v>103220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103220</v>
      </c>
      <c r="O49" s="47">
        <f t="shared" si="8"/>
        <v>9.2094932191291932</v>
      </c>
      <c r="P49" s="9"/>
    </row>
    <row r="50" spans="1:119">
      <c r="A50" s="13"/>
      <c r="B50" s="39">
        <v>354</v>
      </c>
      <c r="C50" s="21" t="s">
        <v>123</v>
      </c>
      <c r="D50" s="46">
        <v>13000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13000</v>
      </c>
      <c r="O50" s="47">
        <f t="shared" si="8"/>
        <v>1.1598857958600999</v>
      </c>
      <c r="P50" s="9"/>
    </row>
    <row r="51" spans="1:119" ht="15.75">
      <c r="A51" s="29" t="s">
        <v>3</v>
      </c>
      <c r="B51" s="30"/>
      <c r="C51" s="31"/>
      <c r="D51" s="32">
        <f t="shared" ref="D51:M51" si="10">SUM(D52:D58)</f>
        <v>293970</v>
      </c>
      <c r="E51" s="32">
        <f t="shared" si="10"/>
        <v>40672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618272</v>
      </c>
      <c r="J51" s="32">
        <f t="shared" si="10"/>
        <v>342435</v>
      </c>
      <c r="K51" s="32">
        <f t="shared" si="10"/>
        <v>4495640</v>
      </c>
      <c r="L51" s="32">
        <f t="shared" si="10"/>
        <v>0</v>
      </c>
      <c r="M51" s="32">
        <f t="shared" si="10"/>
        <v>20577</v>
      </c>
      <c r="N51" s="32">
        <f>SUM(D51:M51)</f>
        <v>5811566</v>
      </c>
      <c r="O51" s="45">
        <f t="shared" si="8"/>
        <v>518.51945039257669</v>
      </c>
      <c r="P51" s="10"/>
    </row>
    <row r="52" spans="1:119">
      <c r="A52" s="12"/>
      <c r="B52" s="25">
        <v>361.1</v>
      </c>
      <c r="C52" s="20" t="s">
        <v>51</v>
      </c>
      <c r="D52" s="46">
        <v>105796</v>
      </c>
      <c r="E52" s="46">
        <v>40672</v>
      </c>
      <c r="F52" s="46">
        <v>0</v>
      </c>
      <c r="G52" s="46">
        <v>0</v>
      </c>
      <c r="H52" s="46">
        <v>0</v>
      </c>
      <c r="I52" s="46">
        <v>83362</v>
      </c>
      <c r="J52" s="46">
        <v>13378</v>
      </c>
      <c r="K52" s="46">
        <v>309045</v>
      </c>
      <c r="L52" s="46">
        <v>0</v>
      </c>
      <c r="M52" s="46">
        <v>19577</v>
      </c>
      <c r="N52" s="46">
        <f>SUM(D52:M52)</f>
        <v>571830</v>
      </c>
      <c r="O52" s="47">
        <f t="shared" si="8"/>
        <v>51.019807280513916</v>
      </c>
      <c r="P52" s="9"/>
    </row>
    <row r="53" spans="1:119">
      <c r="A53" s="12"/>
      <c r="B53" s="25">
        <v>361.2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456857</v>
      </c>
      <c r="L53" s="46">
        <v>0</v>
      </c>
      <c r="M53" s="46">
        <v>0</v>
      </c>
      <c r="N53" s="46">
        <f t="shared" ref="N53:N58" si="11">SUM(D53:M53)</f>
        <v>456857</v>
      </c>
      <c r="O53" s="47">
        <f t="shared" si="8"/>
        <v>40.7616880799429</v>
      </c>
      <c r="P53" s="9"/>
    </row>
    <row r="54" spans="1:119">
      <c r="A54" s="12"/>
      <c r="B54" s="25">
        <v>361.3</v>
      </c>
      <c r="C54" s="20" t="s">
        <v>53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2308531</v>
      </c>
      <c r="L54" s="46">
        <v>0</v>
      </c>
      <c r="M54" s="46">
        <v>0</v>
      </c>
      <c r="N54" s="46">
        <f t="shared" si="11"/>
        <v>2308531</v>
      </c>
      <c r="O54" s="47">
        <f t="shared" si="8"/>
        <v>205.97171663097788</v>
      </c>
      <c r="P54" s="9"/>
    </row>
    <row r="55" spans="1:119">
      <c r="A55" s="12"/>
      <c r="B55" s="25">
        <v>362</v>
      </c>
      <c r="C55" s="20" t="s">
        <v>54</v>
      </c>
      <c r="D55" s="46">
        <v>128313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128313</v>
      </c>
      <c r="O55" s="47">
        <f t="shared" si="8"/>
        <v>11.448340471092077</v>
      </c>
      <c r="P55" s="9"/>
    </row>
    <row r="56" spans="1:119">
      <c r="A56" s="12"/>
      <c r="B56" s="25">
        <v>366</v>
      </c>
      <c r="C56" s="20" t="s">
        <v>56</v>
      </c>
      <c r="D56" s="46">
        <v>18960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18960</v>
      </c>
      <c r="O56" s="47">
        <f t="shared" si="8"/>
        <v>1.6916488222698072</v>
      </c>
      <c r="P56" s="9"/>
    </row>
    <row r="57" spans="1:119">
      <c r="A57" s="12"/>
      <c r="B57" s="25">
        <v>368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1421207</v>
      </c>
      <c r="L57" s="46">
        <v>0</v>
      </c>
      <c r="M57" s="46">
        <v>0</v>
      </c>
      <c r="N57" s="46">
        <f t="shared" si="11"/>
        <v>1421207</v>
      </c>
      <c r="O57" s="47">
        <f t="shared" si="8"/>
        <v>126.80290863668807</v>
      </c>
      <c r="P57" s="9"/>
    </row>
    <row r="58" spans="1:119">
      <c r="A58" s="12"/>
      <c r="B58" s="25">
        <v>369.9</v>
      </c>
      <c r="C58" s="20" t="s">
        <v>59</v>
      </c>
      <c r="D58" s="46">
        <v>40901</v>
      </c>
      <c r="E58" s="46">
        <v>0</v>
      </c>
      <c r="F58" s="46">
        <v>0</v>
      </c>
      <c r="G58" s="46">
        <v>0</v>
      </c>
      <c r="H58" s="46">
        <v>0</v>
      </c>
      <c r="I58" s="46">
        <v>534910</v>
      </c>
      <c r="J58" s="46">
        <v>329057</v>
      </c>
      <c r="K58" s="46">
        <v>0</v>
      </c>
      <c r="L58" s="46">
        <v>0</v>
      </c>
      <c r="M58" s="46">
        <v>1000</v>
      </c>
      <c r="N58" s="46">
        <f t="shared" si="11"/>
        <v>905868</v>
      </c>
      <c r="O58" s="47">
        <f t="shared" si="8"/>
        <v>80.823340471092081</v>
      </c>
      <c r="P58" s="9"/>
    </row>
    <row r="59" spans="1:119" ht="15.75">
      <c r="A59" s="29" t="s">
        <v>38</v>
      </c>
      <c r="B59" s="30"/>
      <c r="C59" s="31"/>
      <c r="D59" s="32">
        <f t="shared" ref="D59:M59" si="12">SUM(D60:D60)</f>
        <v>751402</v>
      </c>
      <c r="E59" s="32">
        <f t="shared" si="12"/>
        <v>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189183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>SUM(D59:M59)</f>
        <v>940585</v>
      </c>
      <c r="O59" s="45">
        <f t="shared" si="8"/>
        <v>83.920860099928618</v>
      </c>
      <c r="P59" s="9"/>
    </row>
    <row r="60" spans="1:119" ht="15.75" thickBot="1">
      <c r="A60" s="12"/>
      <c r="B60" s="25">
        <v>381</v>
      </c>
      <c r="C60" s="20" t="s">
        <v>60</v>
      </c>
      <c r="D60" s="46">
        <v>751402</v>
      </c>
      <c r="E60" s="46">
        <v>0</v>
      </c>
      <c r="F60" s="46">
        <v>0</v>
      </c>
      <c r="G60" s="46">
        <v>0</v>
      </c>
      <c r="H60" s="46">
        <v>0</v>
      </c>
      <c r="I60" s="46">
        <v>189183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940585</v>
      </c>
      <c r="O60" s="47">
        <f t="shared" si="8"/>
        <v>83.920860099928618</v>
      </c>
      <c r="P60" s="9"/>
    </row>
    <row r="61" spans="1:119" ht="16.5" thickBot="1">
      <c r="A61" s="14" t="s">
        <v>48</v>
      </c>
      <c r="B61" s="23"/>
      <c r="C61" s="22"/>
      <c r="D61" s="15">
        <f t="shared" ref="D61:M61" si="13">SUM(D5,D15,D21,D36,D48,D51,D59)</f>
        <v>9905132</v>
      </c>
      <c r="E61" s="15">
        <f t="shared" si="13"/>
        <v>1217224</v>
      </c>
      <c r="F61" s="15">
        <f t="shared" si="13"/>
        <v>0</v>
      </c>
      <c r="G61" s="15">
        <f t="shared" si="13"/>
        <v>0</v>
      </c>
      <c r="H61" s="15">
        <f t="shared" si="13"/>
        <v>0</v>
      </c>
      <c r="I61" s="15">
        <f t="shared" si="13"/>
        <v>13497895</v>
      </c>
      <c r="J61" s="15">
        <f t="shared" si="13"/>
        <v>3287659</v>
      </c>
      <c r="K61" s="15">
        <f t="shared" si="13"/>
        <v>4495640</v>
      </c>
      <c r="L61" s="15">
        <f t="shared" si="13"/>
        <v>0</v>
      </c>
      <c r="M61" s="15">
        <f t="shared" si="13"/>
        <v>796234</v>
      </c>
      <c r="N61" s="15">
        <f>SUM(D61:M61)</f>
        <v>33199784</v>
      </c>
      <c r="O61" s="38">
        <f t="shared" si="8"/>
        <v>2962.1506067094933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137</v>
      </c>
      <c r="M63" s="118"/>
      <c r="N63" s="118"/>
      <c r="O63" s="43">
        <v>11208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79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5288118</v>
      </c>
      <c r="E5" s="27">
        <f t="shared" si="0"/>
        <v>1147223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6435341</v>
      </c>
      <c r="O5" s="33">
        <f t="shared" ref="O5:O36" si="1">(N5/O$63)</f>
        <v>579.08224601817687</v>
      </c>
      <c r="P5" s="6"/>
    </row>
    <row r="6" spans="1:133">
      <c r="A6" s="12"/>
      <c r="B6" s="25">
        <v>311</v>
      </c>
      <c r="C6" s="20" t="s">
        <v>2</v>
      </c>
      <c r="D6" s="46">
        <v>3041632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3041632</v>
      </c>
      <c r="O6" s="47">
        <f t="shared" si="1"/>
        <v>273.70035094034012</v>
      </c>
      <c r="P6" s="9"/>
    </row>
    <row r="7" spans="1:133">
      <c r="A7" s="12"/>
      <c r="B7" s="25">
        <v>312.41000000000003</v>
      </c>
      <c r="C7" s="20" t="s">
        <v>10</v>
      </c>
      <c r="D7" s="46">
        <v>251182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251182</v>
      </c>
      <c r="O7" s="47">
        <f t="shared" si="1"/>
        <v>22.602537568613336</v>
      </c>
      <c r="P7" s="9"/>
    </row>
    <row r="8" spans="1:133">
      <c r="A8" s="12"/>
      <c r="B8" s="25">
        <v>312.42</v>
      </c>
      <c r="C8" s="20" t="s">
        <v>121</v>
      </c>
      <c r="D8" s="46">
        <v>189587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189587</v>
      </c>
      <c r="O8" s="47">
        <f t="shared" si="1"/>
        <v>17.059929811931973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1147223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1147223</v>
      </c>
      <c r="O9" s="47">
        <f t="shared" si="1"/>
        <v>103.23252047151985</v>
      </c>
      <c r="P9" s="9"/>
    </row>
    <row r="10" spans="1:133">
      <c r="A10" s="12"/>
      <c r="B10" s="25">
        <v>314.10000000000002</v>
      </c>
      <c r="C10" s="20" t="s">
        <v>12</v>
      </c>
      <c r="D10" s="46">
        <v>1160127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1160127</v>
      </c>
      <c r="O10" s="47">
        <f t="shared" si="1"/>
        <v>104.39368307387744</v>
      </c>
      <c r="P10" s="9"/>
    </row>
    <row r="11" spans="1:133">
      <c r="A11" s="12"/>
      <c r="B11" s="25">
        <v>314.3</v>
      </c>
      <c r="C11" s="20" t="s">
        <v>13</v>
      </c>
      <c r="D11" s="46">
        <v>145886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145886</v>
      </c>
      <c r="O11" s="47">
        <f t="shared" si="1"/>
        <v>13.127508323584991</v>
      </c>
      <c r="P11" s="9"/>
    </row>
    <row r="12" spans="1:133">
      <c r="A12" s="12"/>
      <c r="B12" s="25">
        <v>314.8</v>
      </c>
      <c r="C12" s="20" t="s">
        <v>14</v>
      </c>
      <c r="D12" s="46">
        <v>34831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34831</v>
      </c>
      <c r="O12" s="47">
        <f t="shared" si="1"/>
        <v>3.1342571762800322</v>
      </c>
      <c r="P12" s="9"/>
    </row>
    <row r="13" spans="1:133">
      <c r="A13" s="12"/>
      <c r="B13" s="25">
        <v>315</v>
      </c>
      <c r="C13" s="20" t="s">
        <v>90</v>
      </c>
      <c r="D13" s="46">
        <v>408034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408034</v>
      </c>
      <c r="O13" s="47">
        <f t="shared" si="1"/>
        <v>36.716818140916047</v>
      </c>
      <c r="P13" s="9"/>
    </row>
    <row r="14" spans="1:133">
      <c r="A14" s="12"/>
      <c r="B14" s="25">
        <v>316</v>
      </c>
      <c r="C14" s="20" t="s">
        <v>112</v>
      </c>
      <c r="D14" s="46">
        <v>56839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56839</v>
      </c>
      <c r="O14" s="47">
        <f t="shared" si="1"/>
        <v>5.1146405111131106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1778574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5" si="4">SUM(D15:M15)</f>
        <v>1778574</v>
      </c>
      <c r="O15" s="45">
        <f t="shared" si="1"/>
        <v>160.04445244308468</v>
      </c>
      <c r="P15" s="10"/>
    </row>
    <row r="16" spans="1:133">
      <c r="A16" s="12"/>
      <c r="B16" s="25">
        <v>322</v>
      </c>
      <c r="C16" s="20" t="s">
        <v>0</v>
      </c>
      <c r="D16" s="46">
        <v>236744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236744</v>
      </c>
      <c r="O16" s="47">
        <f t="shared" si="1"/>
        <v>21.303338432466482</v>
      </c>
      <c r="P16" s="9"/>
    </row>
    <row r="17" spans="1:16">
      <c r="A17" s="12"/>
      <c r="B17" s="25">
        <v>323.10000000000002</v>
      </c>
      <c r="C17" s="20" t="s">
        <v>17</v>
      </c>
      <c r="D17" s="46">
        <v>986651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986651</v>
      </c>
      <c r="O17" s="47">
        <f t="shared" si="1"/>
        <v>88.783496805543052</v>
      </c>
      <c r="P17" s="9"/>
    </row>
    <row r="18" spans="1:16">
      <c r="A18" s="12"/>
      <c r="B18" s="25">
        <v>323.7</v>
      </c>
      <c r="C18" s="20" t="s">
        <v>113</v>
      </c>
      <c r="D18" s="46">
        <v>3750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3750</v>
      </c>
      <c r="O18" s="47">
        <f t="shared" si="1"/>
        <v>0.33744263475209213</v>
      </c>
      <c r="P18" s="9"/>
    </row>
    <row r="19" spans="1:16">
      <c r="A19" s="12"/>
      <c r="B19" s="25">
        <v>325.2</v>
      </c>
      <c r="C19" s="20" t="s">
        <v>18</v>
      </c>
      <c r="D19" s="46">
        <v>545229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545229</v>
      </c>
      <c r="O19" s="47">
        <f t="shared" si="1"/>
        <v>49.062269414199584</v>
      </c>
      <c r="P19" s="9"/>
    </row>
    <row r="20" spans="1:16">
      <c r="A20" s="12"/>
      <c r="B20" s="25">
        <v>329</v>
      </c>
      <c r="C20" s="20" t="s">
        <v>19</v>
      </c>
      <c r="D20" s="46">
        <v>6200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6200</v>
      </c>
      <c r="O20" s="47">
        <f t="shared" si="1"/>
        <v>0.55790515612345903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SUM(D22:D34)</f>
        <v>1524148</v>
      </c>
      <c r="E21" s="32">
        <f t="shared" si="5"/>
        <v>5000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491784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832346</v>
      </c>
      <c r="N21" s="44">
        <f t="shared" si="4"/>
        <v>2853278</v>
      </c>
      <c r="O21" s="45">
        <f t="shared" si="1"/>
        <v>256.75137226671467</v>
      </c>
      <c r="P21" s="10"/>
    </row>
    <row r="22" spans="1:16">
      <c r="A22" s="12"/>
      <c r="B22" s="25">
        <v>331.2</v>
      </c>
      <c r="C22" s="20" t="s">
        <v>20</v>
      </c>
      <c r="D22" s="46">
        <v>14380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14380</v>
      </c>
      <c r="O22" s="47">
        <f t="shared" si="1"/>
        <v>1.2939800233960226</v>
      </c>
      <c r="P22" s="9"/>
    </row>
    <row r="23" spans="1:16">
      <c r="A23" s="12"/>
      <c r="B23" s="25">
        <v>331.31</v>
      </c>
      <c r="C23" s="20" t="s">
        <v>130</v>
      </c>
      <c r="D23" s="46">
        <v>0</v>
      </c>
      <c r="E23" s="46">
        <v>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5000</v>
      </c>
      <c r="O23" s="47">
        <f t="shared" si="1"/>
        <v>0.44992351300278954</v>
      </c>
      <c r="P23" s="9"/>
    </row>
    <row r="24" spans="1:16">
      <c r="A24" s="12"/>
      <c r="B24" s="25">
        <v>331.34</v>
      </c>
      <c r="C24" s="20" t="s">
        <v>131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23901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23901</v>
      </c>
      <c r="O24" s="47">
        <f t="shared" si="1"/>
        <v>2.1507243768559343</v>
      </c>
      <c r="P24" s="9"/>
    </row>
    <row r="25" spans="1:16">
      <c r="A25" s="12"/>
      <c r="B25" s="25">
        <v>331.35</v>
      </c>
      <c r="C25" s="20" t="s">
        <v>107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433359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433359</v>
      </c>
      <c r="O25" s="47">
        <f t="shared" si="1"/>
        <v>38.995680734275176</v>
      </c>
      <c r="P25" s="9"/>
    </row>
    <row r="26" spans="1:16">
      <c r="A26" s="12"/>
      <c r="B26" s="25">
        <v>331.39</v>
      </c>
      <c r="C26" s="20" t="s">
        <v>23</v>
      </c>
      <c r="D26" s="46">
        <v>196990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196990</v>
      </c>
      <c r="O26" s="47">
        <f t="shared" si="1"/>
        <v>17.7260865652839</v>
      </c>
      <c r="P26" s="9"/>
    </row>
    <row r="27" spans="1:16">
      <c r="A27" s="12"/>
      <c r="B27" s="25">
        <v>331.7</v>
      </c>
      <c r="C27" s="20" t="s">
        <v>108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34524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34524</v>
      </c>
      <c r="O27" s="47">
        <f t="shared" si="1"/>
        <v>3.1066318725816613</v>
      </c>
      <c r="P27" s="9"/>
    </row>
    <row r="28" spans="1:16">
      <c r="A28" s="12"/>
      <c r="B28" s="25">
        <v>335.12</v>
      </c>
      <c r="C28" s="20" t="s">
        <v>92</v>
      </c>
      <c r="D28" s="46">
        <v>374867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374867</v>
      </c>
      <c r="O28" s="47">
        <f t="shared" si="1"/>
        <v>33.73229550976334</v>
      </c>
      <c r="P28" s="9"/>
    </row>
    <row r="29" spans="1:16">
      <c r="A29" s="12"/>
      <c r="B29" s="25">
        <v>335.14</v>
      </c>
      <c r="C29" s="20" t="s">
        <v>93</v>
      </c>
      <c r="D29" s="46">
        <v>15568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15568</v>
      </c>
      <c r="O29" s="47">
        <f t="shared" si="1"/>
        <v>1.4008818500854854</v>
      </c>
      <c r="P29" s="9"/>
    </row>
    <row r="30" spans="1:16">
      <c r="A30" s="12"/>
      <c r="B30" s="25">
        <v>335.15</v>
      </c>
      <c r="C30" s="20" t="s">
        <v>94</v>
      </c>
      <c r="D30" s="46">
        <v>21707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21707</v>
      </c>
      <c r="O30" s="47">
        <f t="shared" si="1"/>
        <v>1.9532979393503105</v>
      </c>
      <c r="P30" s="9"/>
    </row>
    <row r="31" spans="1:16">
      <c r="A31" s="12"/>
      <c r="B31" s="25">
        <v>335.18</v>
      </c>
      <c r="C31" s="20" t="s">
        <v>95</v>
      </c>
      <c r="D31" s="46">
        <v>593827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593827</v>
      </c>
      <c r="O31" s="47">
        <f t="shared" si="1"/>
        <v>53.435345991181499</v>
      </c>
      <c r="P31" s="9"/>
    </row>
    <row r="32" spans="1:16">
      <c r="A32" s="12"/>
      <c r="B32" s="25">
        <v>337.2</v>
      </c>
      <c r="C32" s="20" t="s">
        <v>30</v>
      </c>
      <c r="D32" s="46">
        <v>116809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116809</v>
      </c>
      <c r="O32" s="47">
        <f t="shared" si="1"/>
        <v>10.511023126068569</v>
      </c>
      <c r="P32" s="9"/>
    </row>
    <row r="33" spans="1:16">
      <c r="A33" s="12"/>
      <c r="B33" s="25">
        <v>337.7</v>
      </c>
      <c r="C33" s="20" t="s">
        <v>75</v>
      </c>
      <c r="D33" s="46">
        <v>190000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190000</v>
      </c>
      <c r="O33" s="47">
        <f t="shared" si="1"/>
        <v>17.097093494106002</v>
      </c>
      <c r="P33" s="9"/>
    </row>
    <row r="34" spans="1:16">
      <c r="A34" s="12"/>
      <c r="B34" s="25">
        <v>338</v>
      </c>
      <c r="C34" s="20" t="s">
        <v>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832346</v>
      </c>
      <c r="N34" s="46">
        <f t="shared" si="4"/>
        <v>832346</v>
      </c>
      <c r="O34" s="47">
        <f t="shared" si="1"/>
        <v>74.898407270763968</v>
      </c>
      <c r="P34" s="9"/>
    </row>
    <row r="35" spans="1:16" ht="15.75">
      <c r="A35" s="29" t="s">
        <v>36</v>
      </c>
      <c r="B35" s="30"/>
      <c r="C35" s="31"/>
      <c r="D35" s="32">
        <f t="shared" ref="D35:M35" si="6">SUM(D36:D46)</f>
        <v>151368</v>
      </c>
      <c r="E35" s="32">
        <f t="shared" si="6"/>
        <v>0</v>
      </c>
      <c r="F35" s="32">
        <f t="shared" si="6"/>
        <v>0</v>
      </c>
      <c r="G35" s="32">
        <f t="shared" si="6"/>
        <v>0</v>
      </c>
      <c r="H35" s="32">
        <f t="shared" si="6"/>
        <v>0</v>
      </c>
      <c r="I35" s="32">
        <f t="shared" si="6"/>
        <v>12328518</v>
      </c>
      <c r="J35" s="32">
        <f t="shared" si="6"/>
        <v>3318740</v>
      </c>
      <c r="K35" s="32">
        <f t="shared" si="6"/>
        <v>0</v>
      </c>
      <c r="L35" s="32">
        <f t="shared" si="6"/>
        <v>0</v>
      </c>
      <c r="M35" s="32">
        <f t="shared" si="6"/>
        <v>0</v>
      </c>
      <c r="N35" s="32">
        <f t="shared" si="4"/>
        <v>15798626</v>
      </c>
      <c r="O35" s="45">
        <f t="shared" si="1"/>
        <v>1421.6346621074417</v>
      </c>
      <c r="P35" s="10"/>
    </row>
    <row r="36" spans="1:16">
      <c r="A36" s="12"/>
      <c r="B36" s="25">
        <v>341.3</v>
      </c>
      <c r="C36" s="20" t="s">
        <v>96</v>
      </c>
      <c r="D36" s="46">
        <v>179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7">SUM(D36:M36)</f>
        <v>179</v>
      </c>
      <c r="O36" s="47">
        <f t="shared" si="1"/>
        <v>1.6107261765499866E-2</v>
      </c>
      <c r="P36" s="9"/>
    </row>
    <row r="37" spans="1:16">
      <c r="A37" s="12"/>
      <c r="B37" s="25">
        <v>341.9</v>
      </c>
      <c r="C37" s="20" t="s">
        <v>132</v>
      </c>
      <c r="D37" s="46">
        <v>172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172</v>
      </c>
      <c r="O37" s="47">
        <f t="shared" ref="O37:O61" si="8">(N37/O$63)</f>
        <v>1.5477368847295959E-2</v>
      </c>
      <c r="P37" s="9"/>
    </row>
    <row r="38" spans="1:16">
      <c r="A38" s="12"/>
      <c r="B38" s="25">
        <v>342.1</v>
      </c>
      <c r="C38" s="20" t="s">
        <v>39</v>
      </c>
      <c r="D38" s="46">
        <v>20408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20408</v>
      </c>
      <c r="O38" s="47">
        <f t="shared" si="8"/>
        <v>1.8364078106721857</v>
      </c>
      <c r="P38" s="9"/>
    </row>
    <row r="39" spans="1:16">
      <c r="A39" s="12"/>
      <c r="B39" s="25">
        <v>342.5</v>
      </c>
      <c r="C39" s="20" t="s">
        <v>41</v>
      </c>
      <c r="D39" s="46">
        <v>42390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42390</v>
      </c>
      <c r="O39" s="47">
        <f t="shared" si="8"/>
        <v>3.8144515432376496</v>
      </c>
      <c r="P39" s="9"/>
    </row>
    <row r="40" spans="1:16">
      <c r="A40" s="12"/>
      <c r="B40" s="25">
        <v>343.3</v>
      </c>
      <c r="C40" s="20" t="s">
        <v>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6492861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6492861</v>
      </c>
      <c r="O40" s="47">
        <f t="shared" si="8"/>
        <v>584.25816611176106</v>
      </c>
      <c r="P40" s="9"/>
    </row>
    <row r="41" spans="1:16">
      <c r="A41" s="12"/>
      <c r="B41" s="25">
        <v>343.4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1832714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1832714</v>
      </c>
      <c r="O41" s="47">
        <f t="shared" si="8"/>
        <v>164.91622424187889</v>
      </c>
      <c r="P41" s="9"/>
    </row>
    <row r="42" spans="1:16">
      <c r="A42" s="12"/>
      <c r="B42" s="25">
        <v>343.5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3377841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3377841</v>
      </c>
      <c r="O42" s="47">
        <f t="shared" si="8"/>
        <v>303.95401781697109</v>
      </c>
      <c r="P42" s="9"/>
    </row>
    <row r="43" spans="1:16">
      <c r="A43" s="12"/>
      <c r="B43" s="25">
        <v>343.8</v>
      </c>
      <c r="C43" s="20" t="s">
        <v>45</v>
      </c>
      <c r="D43" s="46">
        <v>19900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19900</v>
      </c>
      <c r="O43" s="47">
        <f t="shared" si="8"/>
        <v>1.7906955817511023</v>
      </c>
      <c r="P43" s="9"/>
    </row>
    <row r="44" spans="1:16">
      <c r="A44" s="12"/>
      <c r="B44" s="25">
        <v>344.9</v>
      </c>
      <c r="C44" s="20" t="s">
        <v>98</v>
      </c>
      <c r="D44" s="46">
        <v>48269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48269</v>
      </c>
      <c r="O44" s="47">
        <f t="shared" si="8"/>
        <v>4.34347160982633</v>
      </c>
      <c r="P44" s="9"/>
    </row>
    <row r="45" spans="1:16">
      <c r="A45" s="12"/>
      <c r="B45" s="25">
        <v>347.2</v>
      </c>
      <c r="C45" s="20" t="s">
        <v>46</v>
      </c>
      <c r="D45" s="46">
        <v>20050</v>
      </c>
      <c r="E45" s="46">
        <v>0</v>
      </c>
      <c r="F45" s="46">
        <v>0</v>
      </c>
      <c r="G45" s="46">
        <v>0</v>
      </c>
      <c r="H45" s="46">
        <v>0</v>
      </c>
      <c r="I45" s="46">
        <v>625102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645152</v>
      </c>
      <c r="O45" s="47">
        <f t="shared" si="8"/>
        <v>58.053810852155131</v>
      </c>
      <c r="P45" s="9"/>
    </row>
    <row r="46" spans="1:16">
      <c r="A46" s="12"/>
      <c r="B46" s="25">
        <v>349</v>
      </c>
      <c r="C46" s="20" t="s">
        <v>117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3318740</v>
      </c>
      <c r="K46" s="46">
        <v>0</v>
      </c>
      <c r="L46" s="46">
        <v>0</v>
      </c>
      <c r="M46" s="46">
        <v>0</v>
      </c>
      <c r="N46" s="46">
        <f t="shared" si="7"/>
        <v>3318740</v>
      </c>
      <c r="O46" s="47">
        <f t="shared" si="8"/>
        <v>298.63583190857554</v>
      </c>
      <c r="P46" s="9"/>
    </row>
    <row r="47" spans="1:16" ht="15.75">
      <c r="A47" s="29" t="s">
        <v>37</v>
      </c>
      <c r="B47" s="30"/>
      <c r="C47" s="31"/>
      <c r="D47" s="32">
        <f t="shared" ref="D47:M47" si="9">SUM(D48:D49)</f>
        <v>113010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113010</v>
      </c>
      <c r="O47" s="45">
        <f t="shared" si="8"/>
        <v>10.16917124088905</v>
      </c>
      <c r="P47" s="10"/>
    </row>
    <row r="48" spans="1:16">
      <c r="A48" s="13"/>
      <c r="B48" s="39">
        <v>351.5</v>
      </c>
      <c r="C48" s="21" t="s">
        <v>50</v>
      </c>
      <c r="D48" s="46">
        <v>105335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105335</v>
      </c>
      <c r="O48" s="47">
        <f t="shared" si="8"/>
        <v>9.4785386484297671</v>
      </c>
      <c r="P48" s="9"/>
    </row>
    <row r="49" spans="1:119">
      <c r="A49" s="13"/>
      <c r="B49" s="39">
        <v>354</v>
      </c>
      <c r="C49" s="21" t="s">
        <v>123</v>
      </c>
      <c r="D49" s="46">
        <v>7675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7675</v>
      </c>
      <c r="O49" s="47">
        <f t="shared" si="8"/>
        <v>0.69063259245928188</v>
      </c>
      <c r="P49" s="9"/>
    </row>
    <row r="50" spans="1:119" ht="15.75">
      <c r="A50" s="29" t="s">
        <v>3</v>
      </c>
      <c r="B50" s="30"/>
      <c r="C50" s="31"/>
      <c r="D50" s="32">
        <f t="shared" ref="D50:M50" si="10">SUM(D51:D57)</f>
        <v>525134</v>
      </c>
      <c r="E50" s="32">
        <f t="shared" si="10"/>
        <v>77201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689707</v>
      </c>
      <c r="J50" s="32">
        <f t="shared" si="10"/>
        <v>20063</v>
      </c>
      <c r="K50" s="32">
        <f t="shared" si="10"/>
        <v>2655828</v>
      </c>
      <c r="L50" s="32">
        <f t="shared" si="10"/>
        <v>0</v>
      </c>
      <c r="M50" s="32">
        <f t="shared" si="10"/>
        <v>42721</v>
      </c>
      <c r="N50" s="32">
        <f>SUM(D50:M50)</f>
        <v>4010654</v>
      </c>
      <c r="O50" s="45">
        <f t="shared" si="8"/>
        <v>360.89750742373798</v>
      </c>
      <c r="P50" s="10"/>
    </row>
    <row r="51" spans="1:119">
      <c r="A51" s="12"/>
      <c r="B51" s="25">
        <v>361.1</v>
      </c>
      <c r="C51" s="20" t="s">
        <v>51</v>
      </c>
      <c r="D51" s="46">
        <v>267877</v>
      </c>
      <c r="E51" s="46">
        <v>74914</v>
      </c>
      <c r="F51" s="46">
        <v>0</v>
      </c>
      <c r="G51" s="46">
        <v>0</v>
      </c>
      <c r="H51" s="46">
        <v>0</v>
      </c>
      <c r="I51" s="46">
        <v>135872</v>
      </c>
      <c r="J51" s="46">
        <v>20063</v>
      </c>
      <c r="K51" s="46">
        <v>350694</v>
      </c>
      <c r="L51" s="46">
        <v>0</v>
      </c>
      <c r="M51" s="46">
        <v>42721</v>
      </c>
      <c r="N51" s="46">
        <f>SUM(D51:M51)</f>
        <v>892141</v>
      </c>
      <c r="O51" s="47">
        <f t="shared" si="8"/>
        <v>80.279042562764332</v>
      </c>
      <c r="P51" s="9"/>
    </row>
    <row r="52" spans="1:119">
      <c r="A52" s="12"/>
      <c r="B52" s="25">
        <v>361.2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496002</v>
      </c>
      <c r="L52" s="46">
        <v>0</v>
      </c>
      <c r="M52" s="46">
        <v>0</v>
      </c>
      <c r="N52" s="46">
        <f t="shared" ref="N52:N57" si="11">SUM(D52:M52)</f>
        <v>496002</v>
      </c>
      <c r="O52" s="47">
        <f t="shared" si="8"/>
        <v>44.632592459281923</v>
      </c>
      <c r="P52" s="9"/>
    </row>
    <row r="53" spans="1:119">
      <c r="A53" s="12"/>
      <c r="B53" s="25">
        <v>361.3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620702</v>
      </c>
      <c r="L53" s="46">
        <v>0</v>
      </c>
      <c r="M53" s="46">
        <v>0</v>
      </c>
      <c r="N53" s="46">
        <f t="shared" si="11"/>
        <v>620702</v>
      </c>
      <c r="O53" s="47">
        <f t="shared" si="8"/>
        <v>55.853684873571495</v>
      </c>
      <c r="P53" s="9"/>
    </row>
    <row r="54" spans="1:119">
      <c r="A54" s="12"/>
      <c r="B54" s="25">
        <v>362</v>
      </c>
      <c r="C54" s="20" t="s">
        <v>54</v>
      </c>
      <c r="D54" s="46">
        <v>133905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133905</v>
      </c>
      <c r="O54" s="47">
        <f t="shared" si="8"/>
        <v>12.049401601727705</v>
      </c>
      <c r="P54" s="9"/>
    </row>
    <row r="55" spans="1:119">
      <c r="A55" s="12"/>
      <c r="B55" s="25">
        <v>366</v>
      </c>
      <c r="C55" s="20" t="s">
        <v>56</v>
      </c>
      <c r="D55" s="46">
        <v>19132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19132</v>
      </c>
      <c r="O55" s="47">
        <f t="shared" si="8"/>
        <v>1.7215873301538738</v>
      </c>
      <c r="P55" s="9"/>
    </row>
    <row r="56" spans="1:119">
      <c r="A56" s="12"/>
      <c r="B56" s="25">
        <v>368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1188430</v>
      </c>
      <c r="L56" s="46">
        <v>0</v>
      </c>
      <c r="M56" s="46">
        <v>0</v>
      </c>
      <c r="N56" s="46">
        <f t="shared" si="11"/>
        <v>1188430</v>
      </c>
      <c r="O56" s="47">
        <f t="shared" si="8"/>
        <v>106.94052011158104</v>
      </c>
      <c r="P56" s="9"/>
    </row>
    <row r="57" spans="1:119">
      <c r="A57" s="12"/>
      <c r="B57" s="25">
        <v>369.9</v>
      </c>
      <c r="C57" s="20" t="s">
        <v>59</v>
      </c>
      <c r="D57" s="46">
        <v>104220</v>
      </c>
      <c r="E57" s="46">
        <v>2287</v>
      </c>
      <c r="F57" s="46">
        <v>0</v>
      </c>
      <c r="G57" s="46">
        <v>0</v>
      </c>
      <c r="H57" s="46">
        <v>0</v>
      </c>
      <c r="I57" s="46">
        <v>553835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660342</v>
      </c>
      <c r="O57" s="47">
        <f t="shared" si="8"/>
        <v>59.420678484657607</v>
      </c>
      <c r="P57" s="9"/>
    </row>
    <row r="58" spans="1:119" ht="15.75">
      <c r="A58" s="29" t="s">
        <v>38</v>
      </c>
      <c r="B58" s="30"/>
      <c r="C58" s="31"/>
      <c r="D58" s="32">
        <f t="shared" ref="D58:M58" si="12">SUM(D59:D60)</f>
        <v>730736</v>
      </c>
      <c r="E58" s="32">
        <f t="shared" si="12"/>
        <v>0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447018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>SUM(D58:M58)</f>
        <v>1177754</v>
      </c>
      <c r="O58" s="45">
        <f t="shared" si="8"/>
        <v>105.97984342661748</v>
      </c>
      <c r="P58" s="9"/>
    </row>
    <row r="59" spans="1:119">
      <c r="A59" s="12"/>
      <c r="B59" s="25">
        <v>381</v>
      </c>
      <c r="C59" s="20" t="s">
        <v>60</v>
      </c>
      <c r="D59" s="46">
        <v>730736</v>
      </c>
      <c r="E59" s="46">
        <v>0</v>
      </c>
      <c r="F59" s="46">
        <v>0</v>
      </c>
      <c r="G59" s="46">
        <v>0</v>
      </c>
      <c r="H59" s="46">
        <v>0</v>
      </c>
      <c r="I59" s="46">
        <v>255115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985851</v>
      </c>
      <c r="O59" s="47">
        <f t="shared" si="8"/>
        <v>88.711509043462613</v>
      </c>
      <c r="P59" s="9"/>
    </row>
    <row r="60" spans="1:119" ht="15.75" thickBot="1">
      <c r="A60" s="12"/>
      <c r="B60" s="25">
        <v>389.4</v>
      </c>
      <c r="C60" s="20" t="s">
        <v>118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191903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191903</v>
      </c>
      <c r="O60" s="47">
        <f t="shared" si="8"/>
        <v>17.268334383154862</v>
      </c>
      <c r="P60" s="9"/>
    </row>
    <row r="61" spans="1:119" ht="16.5" thickBot="1">
      <c r="A61" s="14" t="s">
        <v>48</v>
      </c>
      <c r="B61" s="23"/>
      <c r="C61" s="22"/>
      <c r="D61" s="15">
        <f t="shared" ref="D61:M61" si="13">SUM(D5,D15,D21,D35,D47,D50,D58)</f>
        <v>10111088</v>
      </c>
      <c r="E61" s="15">
        <f t="shared" si="13"/>
        <v>1229424</v>
      </c>
      <c r="F61" s="15">
        <f t="shared" si="13"/>
        <v>0</v>
      </c>
      <c r="G61" s="15">
        <f t="shared" si="13"/>
        <v>0</v>
      </c>
      <c r="H61" s="15">
        <f t="shared" si="13"/>
        <v>0</v>
      </c>
      <c r="I61" s="15">
        <f t="shared" si="13"/>
        <v>13957027</v>
      </c>
      <c r="J61" s="15">
        <f t="shared" si="13"/>
        <v>3338803</v>
      </c>
      <c r="K61" s="15">
        <f t="shared" si="13"/>
        <v>2655828</v>
      </c>
      <c r="L61" s="15">
        <f t="shared" si="13"/>
        <v>0</v>
      </c>
      <c r="M61" s="15">
        <f t="shared" si="13"/>
        <v>875067</v>
      </c>
      <c r="N61" s="15">
        <f>SUM(D61:M61)</f>
        <v>32167237</v>
      </c>
      <c r="O61" s="38">
        <f t="shared" si="8"/>
        <v>2894.5592549266626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133</v>
      </c>
      <c r="M63" s="118"/>
      <c r="N63" s="118"/>
      <c r="O63" s="43">
        <v>11113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79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5312422</v>
      </c>
      <c r="E5" s="27">
        <f t="shared" si="0"/>
        <v>1146896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6459318</v>
      </c>
      <c r="O5" s="33">
        <f t="shared" ref="O5:O36" si="1">(N5/O$58)</f>
        <v>582.60286822404623</v>
      </c>
      <c r="P5" s="6"/>
    </row>
    <row r="6" spans="1:133">
      <c r="A6" s="12"/>
      <c r="B6" s="25">
        <v>311</v>
      </c>
      <c r="C6" s="20" t="s">
        <v>2</v>
      </c>
      <c r="D6" s="46">
        <v>2974984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2974984</v>
      </c>
      <c r="O6" s="47">
        <f t="shared" si="1"/>
        <v>268.33083791828267</v>
      </c>
      <c r="P6" s="9"/>
    </row>
    <row r="7" spans="1:133">
      <c r="A7" s="12"/>
      <c r="B7" s="25">
        <v>312.41000000000003</v>
      </c>
      <c r="C7" s="20" t="s">
        <v>10</v>
      </c>
      <c r="D7" s="46">
        <v>253237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253237</v>
      </c>
      <c r="O7" s="47">
        <f t="shared" si="1"/>
        <v>22.840894741589249</v>
      </c>
      <c r="P7" s="9"/>
    </row>
    <row r="8" spans="1:133">
      <c r="A8" s="12"/>
      <c r="B8" s="25">
        <v>312.42</v>
      </c>
      <c r="C8" s="20" t="s">
        <v>121</v>
      </c>
      <c r="D8" s="46">
        <v>192591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192591</v>
      </c>
      <c r="O8" s="47">
        <f t="shared" si="1"/>
        <v>17.37088482005953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1146896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1146896</v>
      </c>
      <c r="O9" s="47">
        <f t="shared" si="1"/>
        <v>103.44511590150627</v>
      </c>
      <c r="P9" s="9"/>
    </row>
    <row r="10" spans="1:133">
      <c r="A10" s="12"/>
      <c r="B10" s="25">
        <v>314.10000000000002</v>
      </c>
      <c r="C10" s="20" t="s">
        <v>12</v>
      </c>
      <c r="D10" s="46">
        <v>1097308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1097308</v>
      </c>
      <c r="O10" s="47">
        <f t="shared" si="1"/>
        <v>98.972490303959589</v>
      </c>
      <c r="P10" s="9"/>
    </row>
    <row r="11" spans="1:133">
      <c r="A11" s="12"/>
      <c r="B11" s="25">
        <v>314.3</v>
      </c>
      <c r="C11" s="20" t="s">
        <v>13</v>
      </c>
      <c r="D11" s="46">
        <v>139753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139753</v>
      </c>
      <c r="O11" s="47">
        <f t="shared" si="1"/>
        <v>12.605123117164247</v>
      </c>
      <c r="P11" s="9"/>
    </row>
    <row r="12" spans="1:133">
      <c r="A12" s="12"/>
      <c r="B12" s="25">
        <v>314.8</v>
      </c>
      <c r="C12" s="20" t="s">
        <v>14</v>
      </c>
      <c r="D12" s="46">
        <v>31092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31092</v>
      </c>
      <c r="O12" s="47">
        <f t="shared" si="1"/>
        <v>2.8043654730765764</v>
      </c>
      <c r="P12" s="9"/>
    </row>
    <row r="13" spans="1:133">
      <c r="A13" s="12"/>
      <c r="B13" s="25">
        <v>315</v>
      </c>
      <c r="C13" s="20" t="s">
        <v>90</v>
      </c>
      <c r="D13" s="46">
        <v>565972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565972</v>
      </c>
      <c r="O13" s="47">
        <f t="shared" si="1"/>
        <v>51.048254712726617</v>
      </c>
      <c r="P13" s="9"/>
    </row>
    <row r="14" spans="1:133">
      <c r="A14" s="12"/>
      <c r="B14" s="25">
        <v>319</v>
      </c>
      <c r="C14" s="20" t="s">
        <v>91</v>
      </c>
      <c r="D14" s="46">
        <v>57485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57485</v>
      </c>
      <c r="O14" s="47">
        <f t="shared" si="1"/>
        <v>5.184901235681429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1682911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1682911</v>
      </c>
      <c r="O15" s="45">
        <f t="shared" si="1"/>
        <v>151.79137728871652</v>
      </c>
      <c r="P15" s="10"/>
    </row>
    <row r="16" spans="1:133">
      <c r="A16" s="12"/>
      <c r="B16" s="25">
        <v>322</v>
      </c>
      <c r="C16" s="20" t="s">
        <v>0</v>
      </c>
      <c r="D16" s="46">
        <v>269243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269243</v>
      </c>
      <c r="O16" s="47">
        <f t="shared" si="1"/>
        <v>24.284567511499954</v>
      </c>
      <c r="P16" s="9"/>
    </row>
    <row r="17" spans="1:16">
      <c r="A17" s="12"/>
      <c r="B17" s="25">
        <v>323.10000000000002</v>
      </c>
      <c r="C17" s="20" t="s">
        <v>17</v>
      </c>
      <c r="D17" s="46">
        <v>944997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944997</v>
      </c>
      <c r="O17" s="47">
        <f t="shared" si="1"/>
        <v>85.234689275728329</v>
      </c>
      <c r="P17" s="9"/>
    </row>
    <row r="18" spans="1:16">
      <c r="A18" s="12"/>
      <c r="B18" s="25">
        <v>323.7</v>
      </c>
      <c r="C18" s="20" t="s">
        <v>113</v>
      </c>
      <c r="D18" s="46">
        <v>3750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3750</v>
      </c>
      <c r="O18" s="47">
        <f t="shared" si="1"/>
        <v>0.33823396770993053</v>
      </c>
      <c r="P18" s="9"/>
    </row>
    <row r="19" spans="1:16">
      <c r="A19" s="12"/>
      <c r="B19" s="25">
        <v>325.2</v>
      </c>
      <c r="C19" s="20" t="s">
        <v>18</v>
      </c>
      <c r="D19" s="46">
        <v>450871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450871</v>
      </c>
      <c r="O19" s="47">
        <f t="shared" si="1"/>
        <v>40.66663660142509</v>
      </c>
      <c r="P19" s="9"/>
    </row>
    <row r="20" spans="1:16">
      <c r="A20" s="12"/>
      <c r="B20" s="25">
        <v>329</v>
      </c>
      <c r="C20" s="20" t="s">
        <v>19</v>
      </c>
      <c r="D20" s="46">
        <v>14050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14050</v>
      </c>
      <c r="O20" s="47">
        <f t="shared" si="1"/>
        <v>1.2672499323532065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1142557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10000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833258</v>
      </c>
      <c r="N21" s="44">
        <f t="shared" si="4"/>
        <v>1985815</v>
      </c>
      <c r="O21" s="45">
        <f t="shared" si="1"/>
        <v>179.11202309010554</v>
      </c>
      <c r="P21" s="10"/>
    </row>
    <row r="22" spans="1:16">
      <c r="A22" s="12"/>
      <c r="B22" s="25">
        <v>331.2</v>
      </c>
      <c r="C22" s="20" t="s">
        <v>20</v>
      </c>
      <c r="D22" s="46">
        <v>-1572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-1572</v>
      </c>
      <c r="O22" s="47">
        <f t="shared" si="1"/>
        <v>-0.14178767926400287</v>
      </c>
      <c r="P22" s="9"/>
    </row>
    <row r="23" spans="1:16">
      <c r="A23" s="12"/>
      <c r="B23" s="25">
        <v>334.31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10000</v>
      </c>
      <c r="O23" s="47">
        <f t="shared" si="1"/>
        <v>0.90195724722648152</v>
      </c>
      <c r="P23" s="9"/>
    </row>
    <row r="24" spans="1:16">
      <c r="A24" s="12"/>
      <c r="B24" s="25">
        <v>335.12</v>
      </c>
      <c r="C24" s="20" t="s">
        <v>92</v>
      </c>
      <c r="D24" s="46">
        <v>356554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356554</v>
      </c>
      <c r="O24" s="47">
        <f t="shared" si="1"/>
        <v>32.159646432759089</v>
      </c>
      <c r="P24" s="9"/>
    </row>
    <row r="25" spans="1:16">
      <c r="A25" s="12"/>
      <c r="B25" s="25">
        <v>335.14</v>
      </c>
      <c r="C25" s="20" t="s">
        <v>93</v>
      </c>
      <c r="D25" s="46">
        <v>12343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12343</v>
      </c>
      <c r="O25" s="47">
        <f t="shared" si="1"/>
        <v>1.1132858302516462</v>
      </c>
      <c r="P25" s="9"/>
    </row>
    <row r="26" spans="1:16">
      <c r="A26" s="12"/>
      <c r="B26" s="25">
        <v>335.15</v>
      </c>
      <c r="C26" s="20" t="s">
        <v>94</v>
      </c>
      <c r="D26" s="46">
        <v>21308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21308</v>
      </c>
      <c r="O26" s="47">
        <f t="shared" si="1"/>
        <v>1.9218905023901867</v>
      </c>
      <c r="P26" s="9"/>
    </row>
    <row r="27" spans="1:16">
      <c r="A27" s="12"/>
      <c r="B27" s="25">
        <v>335.18</v>
      </c>
      <c r="C27" s="20" t="s">
        <v>95</v>
      </c>
      <c r="D27" s="46">
        <v>598393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598393</v>
      </c>
      <c r="O27" s="47">
        <f t="shared" si="1"/>
        <v>53.972490303959596</v>
      </c>
      <c r="P27" s="9"/>
    </row>
    <row r="28" spans="1:16">
      <c r="A28" s="12"/>
      <c r="B28" s="25">
        <v>337.2</v>
      </c>
      <c r="C28" s="20" t="s">
        <v>30</v>
      </c>
      <c r="D28" s="46">
        <v>44554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44554</v>
      </c>
      <c r="O28" s="47">
        <f t="shared" si="1"/>
        <v>4.0185803192928651</v>
      </c>
      <c r="P28" s="9"/>
    </row>
    <row r="29" spans="1:16">
      <c r="A29" s="12"/>
      <c r="B29" s="25">
        <v>337.3</v>
      </c>
      <c r="C29" s="20" t="s">
        <v>74</v>
      </c>
      <c r="D29" s="46">
        <v>977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977</v>
      </c>
      <c r="O29" s="47">
        <f t="shared" si="1"/>
        <v>8.812122305402724E-2</v>
      </c>
      <c r="P29" s="9"/>
    </row>
    <row r="30" spans="1:16">
      <c r="A30" s="12"/>
      <c r="B30" s="25">
        <v>337.7</v>
      </c>
      <c r="C30" s="20" t="s">
        <v>75</v>
      </c>
      <c r="D30" s="46">
        <v>110000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110000</v>
      </c>
      <c r="O30" s="47">
        <f t="shared" si="1"/>
        <v>9.9215297194912964</v>
      </c>
      <c r="P30" s="9"/>
    </row>
    <row r="31" spans="1:16">
      <c r="A31" s="12"/>
      <c r="B31" s="25">
        <v>338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833258</v>
      </c>
      <c r="N31" s="46">
        <f t="shared" si="4"/>
        <v>833258</v>
      </c>
      <c r="O31" s="47">
        <f t="shared" si="1"/>
        <v>75.156309190944356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SUM(D33:D42)</f>
        <v>155467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11732120</v>
      </c>
      <c r="J32" s="32">
        <f t="shared" si="6"/>
        <v>3087140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14974727</v>
      </c>
      <c r="O32" s="45">
        <f t="shared" si="1"/>
        <v>1350.6563542888068</v>
      </c>
      <c r="P32" s="10"/>
    </row>
    <row r="33" spans="1:16">
      <c r="A33" s="12"/>
      <c r="B33" s="25">
        <v>341.3</v>
      </c>
      <c r="C33" s="20" t="s">
        <v>96</v>
      </c>
      <c r="D33" s="46">
        <v>210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210</v>
      </c>
      <c r="O33" s="47">
        <f t="shared" si="1"/>
        <v>1.8941102191756112E-2</v>
      </c>
      <c r="P33" s="9"/>
    </row>
    <row r="34" spans="1:16">
      <c r="A34" s="12"/>
      <c r="B34" s="25">
        <v>342.1</v>
      </c>
      <c r="C34" s="20" t="s">
        <v>39</v>
      </c>
      <c r="D34" s="46">
        <v>12618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12618</v>
      </c>
      <c r="O34" s="47">
        <f t="shared" si="1"/>
        <v>1.1380896545503743</v>
      </c>
      <c r="P34" s="9"/>
    </row>
    <row r="35" spans="1:16">
      <c r="A35" s="12"/>
      <c r="B35" s="25">
        <v>342.5</v>
      </c>
      <c r="C35" s="20" t="s">
        <v>41</v>
      </c>
      <c r="D35" s="46">
        <v>46725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46725</v>
      </c>
      <c r="O35" s="47">
        <f t="shared" si="1"/>
        <v>4.2143952376657348</v>
      </c>
      <c r="P35" s="9"/>
    </row>
    <row r="36" spans="1:16">
      <c r="A36" s="12"/>
      <c r="B36" s="25">
        <v>343.3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6140040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6140040</v>
      </c>
      <c r="O36" s="47">
        <f t="shared" si="1"/>
        <v>553.80535762604848</v>
      </c>
      <c r="P36" s="9"/>
    </row>
    <row r="37" spans="1:16">
      <c r="A37" s="12"/>
      <c r="B37" s="25">
        <v>343.4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1803187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1803187</v>
      </c>
      <c r="O37" s="47">
        <f t="shared" ref="O37:O56" si="8">(N37/O$58)</f>
        <v>162.63975827545775</v>
      </c>
      <c r="P37" s="9"/>
    </row>
    <row r="38" spans="1:16">
      <c r="A38" s="12"/>
      <c r="B38" s="25">
        <v>343.5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3180260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3180260</v>
      </c>
      <c r="O38" s="47">
        <f t="shared" si="8"/>
        <v>286.84585550644897</v>
      </c>
      <c r="P38" s="9"/>
    </row>
    <row r="39" spans="1:16">
      <c r="A39" s="12"/>
      <c r="B39" s="25">
        <v>343.8</v>
      </c>
      <c r="C39" s="20" t="s">
        <v>45</v>
      </c>
      <c r="D39" s="46">
        <v>16550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16550</v>
      </c>
      <c r="O39" s="47">
        <f t="shared" si="8"/>
        <v>1.4927392441598268</v>
      </c>
      <c r="P39" s="9"/>
    </row>
    <row r="40" spans="1:16">
      <c r="A40" s="12"/>
      <c r="B40" s="25">
        <v>344.9</v>
      </c>
      <c r="C40" s="20" t="s">
        <v>98</v>
      </c>
      <c r="D40" s="46">
        <v>46414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46414</v>
      </c>
      <c r="O40" s="47">
        <f t="shared" si="8"/>
        <v>4.1863443672769911</v>
      </c>
      <c r="P40" s="9"/>
    </row>
    <row r="41" spans="1:16">
      <c r="A41" s="12"/>
      <c r="B41" s="25">
        <v>347.2</v>
      </c>
      <c r="C41" s="20" t="s">
        <v>46</v>
      </c>
      <c r="D41" s="46">
        <v>32950</v>
      </c>
      <c r="E41" s="46">
        <v>0</v>
      </c>
      <c r="F41" s="46">
        <v>0</v>
      </c>
      <c r="G41" s="46">
        <v>0</v>
      </c>
      <c r="H41" s="46">
        <v>0</v>
      </c>
      <c r="I41" s="46">
        <v>608633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641583</v>
      </c>
      <c r="O41" s="47">
        <f t="shared" si="8"/>
        <v>57.868043654730769</v>
      </c>
      <c r="P41" s="9"/>
    </row>
    <row r="42" spans="1:16">
      <c r="A42" s="12"/>
      <c r="B42" s="25">
        <v>349</v>
      </c>
      <c r="C42" s="20" t="s">
        <v>117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3087140</v>
      </c>
      <c r="K42" s="46">
        <v>0</v>
      </c>
      <c r="L42" s="46">
        <v>0</v>
      </c>
      <c r="M42" s="46">
        <v>0</v>
      </c>
      <c r="N42" s="46">
        <f t="shared" si="7"/>
        <v>3087140</v>
      </c>
      <c r="O42" s="47">
        <f t="shared" si="8"/>
        <v>278.44682962027599</v>
      </c>
      <c r="P42" s="9"/>
    </row>
    <row r="43" spans="1:16" ht="15.75">
      <c r="A43" s="29" t="s">
        <v>37</v>
      </c>
      <c r="B43" s="30"/>
      <c r="C43" s="31"/>
      <c r="D43" s="32">
        <f t="shared" ref="D43:M43" si="9">SUM(D44:D45)</f>
        <v>128385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128385</v>
      </c>
      <c r="O43" s="45">
        <f t="shared" si="8"/>
        <v>11.579778118517183</v>
      </c>
      <c r="P43" s="10"/>
    </row>
    <row r="44" spans="1:16">
      <c r="A44" s="13"/>
      <c r="B44" s="39">
        <v>351.5</v>
      </c>
      <c r="C44" s="21" t="s">
        <v>50</v>
      </c>
      <c r="D44" s="46">
        <v>123330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123330</v>
      </c>
      <c r="O44" s="47">
        <f t="shared" si="8"/>
        <v>11.123838730044197</v>
      </c>
      <c r="P44" s="9"/>
    </row>
    <row r="45" spans="1:16">
      <c r="A45" s="13"/>
      <c r="B45" s="39">
        <v>354</v>
      </c>
      <c r="C45" s="21" t="s">
        <v>123</v>
      </c>
      <c r="D45" s="46">
        <v>5055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5055</v>
      </c>
      <c r="O45" s="47">
        <f t="shared" si="8"/>
        <v>0.45593938847298637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SUM(D47:D53)</f>
        <v>853571</v>
      </c>
      <c r="E46" s="32">
        <f t="shared" si="10"/>
        <v>49044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1156929</v>
      </c>
      <c r="J46" s="32">
        <f t="shared" si="10"/>
        <v>23912</v>
      </c>
      <c r="K46" s="32">
        <f t="shared" si="10"/>
        <v>3343967</v>
      </c>
      <c r="L46" s="32">
        <f t="shared" si="10"/>
        <v>0</v>
      </c>
      <c r="M46" s="32">
        <f t="shared" si="10"/>
        <v>32262</v>
      </c>
      <c r="N46" s="32">
        <f>SUM(D46:M46)</f>
        <v>5459685</v>
      </c>
      <c r="O46" s="45">
        <f t="shared" si="8"/>
        <v>492.44024533237126</v>
      </c>
      <c r="P46" s="10"/>
    </row>
    <row r="47" spans="1:16">
      <c r="A47" s="12"/>
      <c r="B47" s="25">
        <v>361.1</v>
      </c>
      <c r="C47" s="20" t="s">
        <v>51</v>
      </c>
      <c r="D47" s="46">
        <v>185573</v>
      </c>
      <c r="E47" s="46">
        <v>49044</v>
      </c>
      <c r="F47" s="46">
        <v>0</v>
      </c>
      <c r="G47" s="46">
        <v>0</v>
      </c>
      <c r="H47" s="46">
        <v>0</v>
      </c>
      <c r="I47" s="46">
        <v>111173</v>
      </c>
      <c r="J47" s="46">
        <v>23912</v>
      </c>
      <c r="K47" s="46">
        <v>354116</v>
      </c>
      <c r="L47" s="46">
        <v>0</v>
      </c>
      <c r="M47" s="46">
        <v>32262</v>
      </c>
      <c r="N47" s="46">
        <f>SUM(D47:M47)</f>
        <v>756080</v>
      </c>
      <c r="O47" s="47">
        <f t="shared" si="8"/>
        <v>68.195183548299809</v>
      </c>
      <c r="P47" s="9"/>
    </row>
    <row r="48" spans="1:16">
      <c r="A48" s="12"/>
      <c r="B48" s="25">
        <v>361.2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351398</v>
      </c>
      <c r="L48" s="46">
        <v>0</v>
      </c>
      <c r="M48" s="46">
        <v>0</v>
      </c>
      <c r="N48" s="46">
        <f t="shared" ref="N48:N53" si="11">SUM(D48:M48)</f>
        <v>351398</v>
      </c>
      <c r="O48" s="47">
        <f t="shared" si="8"/>
        <v>31.694597276089112</v>
      </c>
      <c r="P48" s="9"/>
    </row>
    <row r="49" spans="1:119">
      <c r="A49" s="12"/>
      <c r="B49" s="25">
        <v>361.3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1569663</v>
      </c>
      <c r="L49" s="46">
        <v>0</v>
      </c>
      <c r="M49" s="46">
        <v>0</v>
      </c>
      <c r="N49" s="46">
        <f t="shared" si="11"/>
        <v>1569663</v>
      </c>
      <c r="O49" s="47">
        <f t="shared" si="8"/>
        <v>141.57689185532607</v>
      </c>
      <c r="P49" s="9"/>
    </row>
    <row r="50" spans="1:119">
      <c r="A50" s="12"/>
      <c r="B50" s="25">
        <v>362</v>
      </c>
      <c r="C50" s="20" t="s">
        <v>54</v>
      </c>
      <c r="D50" s="46">
        <v>123637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123637</v>
      </c>
      <c r="O50" s="47">
        <f t="shared" si="8"/>
        <v>11.151528817534048</v>
      </c>
      <c r="P50" s="9"/>
    </row>
    <row r="51" spans="1:119">
      <c r="A51" s="12"/>
      <c r="B51" s="25">
        <v>366</v>
      </c>
      <c r="C51" s="20" t="s">
        <v>56</v>
      </c>
      <c r="D51" s="46">
        <v>19567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19567</v>
      </c>
      <c r="O51" s="47">
        <f t="shared" si="8"/>
        <v>1.7648597456480564</v>
      </c>
      <c r="P51" s="9"/>
    </row>
    <row r="52" spans="1:119">
      <c r="A52" s="12"/>
      <c r="B52" s="25">
        <v>368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1068790</v>
      </c>
      <c r="L52" s="46">
        <v>0</v>
      </c>
      <c r="M52" s="46">
        <v>0</v>
      </c>
      <c r="N52" s="46">
        <f t="shared" si="11"/>
        <v>1068790</v>
      </c>
      <c r="O52" s="47">
        <f t="shared" si="8"/>
        <v>96.40028862631911</v>
      </c>
      <c r="P52" s="9"/>
    </row>
    <row r="53" spans="1:119">
      <c r="A53" s="12"/>
      <c r="B53" s="25">
        <v>369.9</v>
      </c>
      <c r="C53" s="20" t="s">
        <v>59</v>
      </c>
      <c r="D53" s="46">
        <v>524794</v>
      </c>
      <c r="E53" s="46">
        <v>0</v>
      </c>
      <c r="F53" s="46">
        <v>0</v>
      </c>
      <c r="G53" s="46">
        <v>0</v>
      </c>
      <c r="H53" s="46">
        <v>0</v>
      </c>
      <c r="I53" s="46">
        <v>1045756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1570550</v>
      </c>
      <c r="O53" s="47">
        <f t="shared" si="8"/>
        <v>141.65689546315505</v>
      </c>
      <c r="P53" s="9"/>
    </row>
    <row r="54" spans="1:119" ht="15.75">
      <c r="A54" s="29" t="s">
        <v>38</v>
      </c>
      <c r="B54" s="30"/>
      <c r="C54" s="31"/>
      <c r="D54" s="32">
        <f t="shared" ref="D54:M54" si="12">SUM(D55:D55)</f>
        <v>1679366</v>
      </c>
      <c r="E54" s="32">
        <f t="shared" si="12"/>
        <v>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194518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1873884</v>
      </c>
      <c r="O54" s="45">
        <f t="shared" si="8"/>
        <v>169.0163254261748</v>
      </c>
      <c r="P54" s="9"/>
    </row>
    <row r="55" spans="1:119" ht="15.75" thickBot="1">
      <c r="A55" s="12"/>
      <c r="B55" s="25">
        <v>381</v>
      </c>
      <c r="C55" s="20" t="s">
        <v>60</v>
      </c>
      <c r="D55" s="46">
        <v>1679366</v>
      </c>
      <c r="E55" s="46">
        <v>0</v>
      </c>
      <c r="F55" s="46">
        <v>0</v>
      </c>
      <c r="G55" s="46">
        <v>0</v>
      </c>
      <c r="H55" s="46">
        <v>0</v>
      </c>
      <c r="I55" s="46">
        <v>194518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1873884</v>
      </c>
      <c r="O55" s="47">
        <f t="shared" si="8"/>
        <v>169.0163254261748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3">SUM(D5,D15,D21,D32,D43,D46,D54)</f>
        <v>10954679</v>
      </c>
      <c r="E56" s="15">
        <f t="shared" si="13"/>
        <v>1195940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13093567</v>
      </c>
      <c r="J56" s="15">
        <f t="shared" si="13"/>
        <v>3111052</v>
      </c>
      <c r="K56" s="15">
        <f t="shared" si="13"/>
        <v>3343967</v>
      </c>
      <c r="L56" s="15">
        <f t="shared" si="13"/>
        <v>0</v>
      </c>
      <c r="M56" s="15">
        <f t="shared" si="13"/>
        <v>865520</v>
      </c>
      <c r="N56" s="15">
        <f>SUM(D56:M56)</f>
        <v>32564725</v>
      </c>
      <c r="O56" s="38">
        <f t="shared" si="8"/>
        <v>2937.1989717687384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128</v>
      </c>
      <c r="M58" s="118"/>
      <c r="N58" s="118"/>
      <c r="O58" s="43">
        <v>11087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79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4957942</v>
      </c>
      <c r="E5" s="27">
        <f t="shared" si="0"/>
        <v>1055687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6013629</v>
      </c>
      <c r="O5" s="33">
        <f t="shared" ref="O5:O36" si="1">(N5/O$59)</f>
        <v>547.04166287637588</v>
      </c>
      <c r="P5" s="6"/>
    </row>
    <row r="6" spans="1:133">
      <c r="A6" s="12"/>
      <c r="B6" s="25">
        <v>311</v>
      </c>
      <c r="C6" s="20" t="s">
        <v>2</v>
      </c>
      <c r="D6" s="46">
        <v>2629059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2629059</v>
      </c>
      <c r="O6" s="47">
        <f t="shared" si="1"/>
        <v>239.15755480760484</v>
      </c>
      <c r="P6" s="9"/>
    </row>
    <row r="7" spans="1:133">
      <c r="A7" s="12"/>
      <c r="B7" s="25">
        <v>312.41000000000003</v>
      </c>
      <c r="C7" s="20" t="s">
        <v>10</v>
      </c>
      <c r="D7" s="46">
        <v>247254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247254</v>
      </c>
      <c r="O7" s="47">
        <f t="shared" si="1"/>
        <v>22.491949422359685</v>
      </c>
      <c r="P7" s="9"/>
    </row>
    <row r="8" spans="1:133">
      <c r="A8" s="12"/>
      <c r="B8" s="25">
        <v>312.42</v>
      </c>
      <c r="C8" s="20" t="s">
        <v>121</v>
      </c>
      <c r="D8" s="46">
        <v>190812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190812</v>
      </c>
      <c r="O8" s="47">
        <f t="shared" si="1"/>
        <v>17.357591194396434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1055687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1055687</v>
      </c>
      <c r="O9" s="47">
        <f t="shared" si="1"/>
        <v>96.032657145456199</v>
      </c>
      <c r="P9" s="9"/>
    </row>
    <row r="10" spans="1:133">
      <c r="A10" s="12"/>
      <c r="B10" s="25">
        <v>314.10000000000002</v>
      </c>
      <c r="C10" s="20" t="s">
        <v>12</v>
      </c>
      <c r="D10" s="46">
        <v>1081981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1081981</v>
      </c>
      <c r="O10" s="47">
        <f t="shared" si="1"/>
        <v>98.424542890930596</v>
      </c>
      <c r="P10" s="9"/>
    </row>
    <row r="11" spans="1:133">
      <c r="A11" s="12"/>
      <c r="B11" s="25">
        <v>314.3</v>
      </c>
      <c r="C11" s="20" t="s">
        <v>13</v>
      </c>
      <c r="D11" s="46">
        <v>140812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140812</v>
      </c>
      <c r="O11" s="47">
        <f t="shared" si="1"/>
        <v>12.809242245065041</v>
      </c>
      <c r="P11" s="9"/>
    </row>
    <row r="12" spans="1:133">
      <c r="A12" s="12"/>
      <c r="B12" s="25">
        <v>314.8</v>
      </c>
      <c r="C12" s="20" t="s">
        <v>14</v>
      </c>
      <c r="D12" s="46">
        <v>32184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32184</v>
      </c>
      <c r="O12" s="47">
        <f t="shared" si="1"/>
        <v>2.9276812517056308</v>
      </c>
      <c r="P12" s="9"/>
    </row>
    <row r="13" spans="1:133">
      <c r="A13" s="12"/>
      <c r="B13" s="25">
        <v>315</v>
      </c>
      <c r="C13" s="20" t="s">
        <v>90</v>
      </c>
      <c r="D13" s="46">
        <v>576098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576098</v>
      </c>
      <c r="O13" s="47">
        <f t="shared" si="1"/>
        <v>52.405894660238332</v>
      </c>
      <c r="P13" s="9"/>
    </row>
    <row r="14" spans="1:133">
      <c r="A14" s="12"/>
      <c r="B14" s="25">
        <v>319</v>
      </c>
      <c r="C14" s="20" t="s">
        <v>91</v>
      </c>
      <c r="D14" s="46">
        <v>59742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59742</v>
      </c>
      <c r="O14" s="47">
        <f t="shared" si="1"/>
        <v>5.4345492586191213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1506099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1506099</v>
      </c>
      <c r="O15" s="45">
        <f t="shared" si="1"/>
        <v>137.00527608478123</v>
      </c>
      <c r="P15" s="10"/>
    </row>
    <row r="16" spans="1:133">
      <c r="A16" s="12"/>
      <c r="B16" s="25">
        <v>322</v>
      </c>
      <c r="C16" s="20" t="s">
        <v>0</v>
      </c>
      <c r="D16" s="46">
        <v>144574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144574</v>
      </c>
      <c r="O16" s="47">
        <f t="shared" si="1"/>
        <v>13.151460020012735</v>
      </c>
      <c r="P16" s="9"/>
    </row>
    <row r="17" spans="1:16">
      <c r="A17" s="12"/>
      <c r="B17" s="25">
        <v>323.10000000000002</v>
      </c>
      <c r="C17" s="20" t="s">
        <v>17</v>
      </c>
      <c r="D17" s="46">
        <v>891448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891448</v>
      </c>
      <c r="O17" s="47">
        <f t="shared" si="1"/>
        <v>81.09233148367143</v>
      </c>
      <c r="P17" s="9"/>
    </row>
    <row r="18" spans="1:16">
      <c r="A18" s="12"/>
      <c r="B18" s="25">
        <v>323.7</v>
      </c>
      <c r="C18" s="20" t="s">
        <v>113</v>
      </c>
      <c r="D18" s="46">
        <v>3750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3750</v>
      </c>
      <c r="O18" s="47">
        <f t="shared" si="1"/>
        <v>0.34112617119985444</v>
      </c>
      <c r="P18" s="9"/>
    </row>
    <row r="19" spans="1:16">
      <c r="A19" s="12"/>
      <c r="B19" s="25">
        <v>325.2</v>
      </c>
      <c r="C19" s="20" t="s">
        <v>18</v>
      </c>
      <c r="D19" s="46">
        <v>453602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453602</v>
      </c>
      <c r="O19" s="47">
        <f t="shared" si="1"/>
        <v>41.262803602292365</v>
      </c>
      <c r="P19" s="9"/>
    </row>
    <row r="20" spans="1:16">
      <c r="A20" s="12"/>
      <c r="B20" s="25">
        <v>329</v>
      </c>
      <c r="C20" s="20" t="s">
        <v>19</v>
      </c>
      <c r="D20" s="46">
        <v>12725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12725</v>
      </c>
      <c r="O20" s="47">
        <f t="shared" si="1"/>
        <v>1.1575548076048394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1081578</v>
      </c>
      <c r="E21" s="32">
        <f t="shared" si="5"/>
        <v>6498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789871</v>
      </c>
      <c r="N21" s="44">
        <f t="shared" si="4"/>
        <v>1877947</v>
      </c>
      <c r="O21" s="45">
        <f t="shared" si="1"/>
        <v>170.83116528700083</v>
      </c>
      <c r="P21" s="10"/>
    </row>
    <row r="22" spans="1:16">
      <c r="A22" s="12"/>
      <c r="B22" s="25">
        <v>331.2</v>
      </c>
      <c r="C22" s="20" t="s">
        <v>20</v>
      </c>
      <c r="D22" s="46">
        <v>7101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7101</v>
      </c>
      <c r="O22" s="47">
        <f t="shared" si="1"/>
        <v>0.64595651778404439</v>
      </c>
      <c r="P22" s="9"/>
    </row>
    <row r="23" spans="1:16">
      <c r="A23" s="12"/>
      <c r="B23" s="25">
        <v>335.12</v>
      </c>
      <c r="C23" s="20" t="s">
        <v>92</v>
      </c>
      <c r="D23" s="46">
        <v>341232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341232</v>
      </c>
      <c r="O23" s="47">
        <f t="shared" si="1"/>
        <v>31.040844173564995</v>
      </c>
      <c r="P23" s="9"/>
    </row>
    <row r="24" spans="1:16">
      <c r="A24" s="12"/>
      <c r="B24" s="25">
        <v>335.14</v>
      </c>
      <c r="C24" s="20" t="s">
        <v>93</v>
      </c>
      <c r="D24" s="46">
        <v>10511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10511</v>
      </c>
      <c r="O24" s="47">
        <f t="shared" si="1"/>
        <v>0.95615391612844536</v>
      </c>
      <c r="P24" s="9"/>
    </row>
    <row r="25" spans="1:16">
      <c r="A25" s="12"/>
      <c r="B25" s="25">
        <v>335.15</v>
      </c>
      <c r="C25" s="20" t="s">
        <v>94</v>
      </c>
      <c r="D25" s="46">
        <v>19423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19423</v>
      </c>
      <c r="O25" s="47">
        <f t="shared" si="1"/>
        <v>1.7668516328572728</v>
      </c>
      <c r="P25" s="9"/>
    </row>
    <row r="26" spans="1:16">
      <c r="A26" s="12"/>
      <c r="B26" s="25">
        <v>335.18</v>
      </c>
      <c r="C26" s="20" t="s">
        <v>95</v>
      </c>
      <c r="D26" s="46">
        <v>540416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540416</v>
      </c>
      <c r="O26" s="47">
        <f t="shared" si="1"/>
        <v>49.160010916037479</v>
      </c>
      <c r="P26" s="9"/>
    </row>
    <row r="27" spans="1:16">
      <c r="A27" s="12"/>
      <c r="B27" s="25">
        <v>337.2</v>
      </c>
      <c r="C27" s="20" t="s">
        <v>30</v>
      </c>
      <c r="D27" s="46">
        <v>51566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51566</v>
      </c>
      <c r="O27" s="47">
        <f t="shared" si="1"/>
        <v>4.6908032384244516</v>
      </c>
      <c r="P27" s="9"/>
    </row>
    <row r="28" spans="1:16">
      <c r="A28" s="12"/>
      <c r="B28" s="25">
        <v>337.3</v>
      </c>
      <c r="C28" s="20" t="s">
        <v>74</v>
      </c>
      <c r="D28" s="46">
        <v>1329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1329</v>
      </c>
      <c r="O28" s="47">
        <f t="shared" si="1"/>
        <v>0.12089511507322842</v>
      </c>
      <c r="P28" s="9"/>
    </row>
    <row r="29" spans="1:16">
      <c r="A29" s="12"/>
      <c r="B29" s="25">
        <v>337.5</v>
      </c>
      <c r="C29" s="20" t="s">
        <v>114</v>
      </c>
      <c r="D29" s="46">
        <v>0</v>
      </c>
      <c r="E29" s="46">
        <v>6498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6498</v>
      </c>
      <c r="O29" s="47">
        <f t="shared" si="1"/>
        <v>0.59110342945510774</v>
      </c>
      <c r="P29" s="9"/>
    </row>
    <row r="30" spans="1:16">
      <c r="A30" s="12"/>
      <c r="B30" s="25">
        <v>337.7</v>
      </c>
      <c r="C30" s="20" t="s">
        <v>75</v>
      </c>
      <c r="D30" s="46">
        <v>110000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110000</v>
      </c>
      <c r="O30" s="47">
        <f t="shared" si="1"/>
        <v>10.006367688529064</v>
      </c>
      <c r="P30" s="9"/>
    </row>
    <row r="31" spans="1:16">
      <c r="A31" s="12"/>
      <c r="B31" s="25">
        <v>338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789871</v>
      </c>
      <c r="N31" s="46">
        <f t="shared" si="4"/>
        <v>789871</v>
      </c>
      <c r="O31" s="47">
        <f t="shared" si="1"/>
        <v>71.85217865914673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SUM(D33:D43)</f>
        <v>177337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11856432</v>
      </c>
      <c r="J32" s="32">
        <f t="shared" si="6"/>
        <v>1723103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13756872</v>
      </c>
      <c r="O32" s="45">
        <f t="shared" si="1"/>
        <v>1251.4210861457291</v>
      </c>
      <c r="P32" s="10"/>
    </row>
    <row r="33" spans="1:16">
      <c r="A33" s="12"/>
      <c r="B33" s="25">
        <v>341.3</v>
      </c>
      <c r="C33" s="20" t="s">
        <v>96</v>
      </c>
      <c r="D33" s="46">
        <v>103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103</v>
      </c>
      <c r="O33" s="47">
        <f t="shared" si="1"/>
        <v>9.3695988356226698E-3</v>
      </c>
      <c r="P33" s="9"/>
    </row>
    <row r="34" spans="1:16">
      <c r="A34" s="12"/>
      <c r="B34" s="25">
        <v>341.55</v>
      </c>
      <c r="C34" s="20" t="s">
        <v>122</v>
      </c>
      <c r="D34" s="46">
        <v>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300</v>
      </c>
      <c r="O34" s="47">
        <f t="shared" si="1"/>
        <v>2.7290093695988355E-2</v>
      </c>
      <c r="P34" s="9"/>
    </row>
    <row r="35" spans="1:16">
      <c r="A35" s="12"/>
      <c r="B35" s="25">
        <v>342.1</v>
      </c>
      <c r="C35" s="20" t="s">
        <v>39</v>
      </c>
      <c r="D35" s="46">
        <v>15359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15359</v>
      </c>
      <c r="O35" s="47">
        <f t="shared" si="1"/>
        <v>1.3971618302556172</v>
      </c>
      <c r="P35" s="9"/>
    </row>
    <row r="36" spans="1:16">
      <c r="A36" s="12"/>
      <c r="B36" s="25">
        <v>342.5</v>
      </c>
      <c r="C36" s="20" t="s">
        <v>41</v>
      </c>
      <c r="D36" s="46">
        <v>36887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36887</v>
      </c>
      <c r="O36" s="47">
        <f t="shared" si="1"/>
        <v>3.3554989538797417</v>
      </c>
      <c r="P36" s="9"/>
    </row>
    <row r="37" spans="1:16">
      <c r="A37" s="12"/>
      <c r="B37" s="25">
        <v>343.3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6284785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6284785</v>
      </c>
      <c r="O37" s="47">
        <f t="shared" ref="O37:O57" si="8">(N37/O$59)</f>
        <v>571.70790503047397</v>
      </c>
      <c r="P37" s="9"/>
    </row>
    <row r="38" spans="1:16">
      <c r="A38" s="12"/>
      <c r="B38" s="25">
        <v>343.4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1755564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1755564</v>
      </c>
      <c r="O38" s="47">
        <f t="shared" si="8"/>
        <v>159.69835349768033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3170456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3170456</v>
      </c>
      <c r="O39" s="47">
        <f t="shared" si="8"/>
        <v>288.40680433002819</v>
      </c>
      <c r="P39" s="9"/>
    </row>
    <row r="40" spans="1:16">
      <c r="A40" s="12"/>
      <c r="B40" s="25">
        <v>343.8</v>
      </c>
      <c r="C40" s="20" t="s">
        <v>45</v>
      </c>
      <c r="D40" s="46">
        <v>21150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21150</v>
      </c>
      <c r="O40" s="47">
        <f t="shared" si="8"/>
        <v>1.923951605567179</v>
      </c>
      <c r="P40" s="9"/>
    </row>
    <row r="41" spans="1:16">
      <c r="A41" s="12"/>
      <c r="B41" s="25">
        <v>344.9</v>
      </c>
      <c r="C41" s="20" t="s">
        <v>98</v>
      </c>
      <c r="D41" s="46">
        <v>81788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81788</v>
      </c>
      <c r="O41" s="47">
        <f t="shared" si="8"/>
        <v>7.440007277358319</v>
      </c>
      <c r="P41" s="9"/>
    </row>
    <row r="42" spans="1:16">
      <c r="A42" s="12"/>
      <c r="B42" s="25">
        <v>347.2</v>
      </c>
      <c r="C42" s="20" t="s">
        <v>46</v>
      </c>
      <c r="D42" s="46">
        <v>21750</v>
      </c>
      <c r="E42" s="46">
        <v>0</v>
      </c>
      <c r="F42" s="46">
        <v>0</v>
      </c>
      <c r="G42" s="46">
        <v>0</v>
      </c>
      <c r="H42" s="46">
        <v>0</v>
      </c>
      <c r="I42" s="46">
        <v>645627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667377</v>
      </c>
      <c r="O42" s="47">
        <f t="shared" si="8"/>
        <v>60.709269535158739</v>
      </c>
      <c r="P42" s="9"/>
    </row>
    <row r="43" spans="1:16">
      <c r="A43" s="12"/>
      <c r="B43" s="25">
        <v>349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1723103</v>
      </c>
      <c r="K43" s="46">
        <v>0</v>
      </c>
      <c r="L43" s="46">
        <v>0</v>
      </c>
      <c r="M43" s="46">
        <v>0</v>
      </c>
      <c r="N43" s="46">
        <f t="shared" si="7"/>
        <v>1723103</v>
      </c>
      <c r="O43" s="47">
        <f t="shared" si="8"/>
        <v>156.74547439279542</v>
      </c>
      <c r="P43" s="9"/>
    </row>
    <row r="44" spans="1:16" ht="15.75">
      <c r="A44" s="29" t="s">
        <v>37</v>
      </c>
      <c r="B44" s="30"/>
      <c r="C44" s="31"/>
      <c r="D44" s="32">
        <f t="shared" ref="D44:M44" si="9">SUM(D45:D46)</f>
        <v>102996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102996</v>
      </c>
      <c r="O44" s="45">
        <f t="shared" si="8"/>
        <v>9.3692349677067224</v>
      </c>
      <c r="P44" s="10"/>
    </row>
    <row r="45" spans="1:16">
      <c r="A45" s="13"/>
      <c r="B45" s="39">
        <v>351.5</v>
      </c>
      <c r="C45" s="21" t="s">
        <v>50</v>
      </c>
      <c r="D45" s="46">
        <v>98806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98806</v>
      </c>
      <c r="O45" s="47">
        <f t="shared" si="8"/>
        <v>8.9880833257527524</v>
      </c>
      <c r="P45" s="9"/>
    </row>
    <row r="46" spans="1:16">
      <c r="A46" s="13"/>
      <c r="B46" s="39">
        <v>354</v>
      </c>
      <c r="C46" s="21" t="s">
        <v>123</v>
      </c>
      <c r="D46" s="46">
        <v>4190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4190</v>
      </c>
      <c r="O46" s="47">
        <f t="shared" si="8"/>
        <v>0.38115164195397072</v>
      </c>
      <c r="P46" s="9"/>
    </row>
    <row r="47" spans="1:16" ht="15.75">
      <c r="A47" s="29" t="s">
        <v>3</v>
      </c>
      <c r="B47" s="30"/>
      <c r="C47" s="31"/>
      <c r="D47" s="32">
        <f t="shared" ref="D47:M47" si="10">SUM(D48:D54)</f>
        <v>533684</v>
      </c>
      <c r="E47" s="32">
        <f t="shared" si="10"/>
        <v>26500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716340</v>
      </c>
      <c r="J47" s="32">
        <f t="shared" si="10"/>
        <v>11534</v>
      </c>
      <c r="K47" s="32">
        <f t="shared" si="10"/>
        <v>4127427</v>
      </c>
      <c r="L47" s="32">
        <f t="shared" si="10"/>
        <v>0</v>
      </c>
      <c r="M47" s="32">
        <f t="shared" si="10"/>
        <v>12757</v>
      </c>
      <c r="N47" s="32">
        <f>SUM(D47:M47)</f>
        <v>5428242</v>
      </c>
      <c r="O47" s="45">
        <f t="shared" si="8"/>
        <v>493.79077594833075</v>
      </c>
      <c r="P47" s="10"/>
    </row>
    <row r="48" spans="1:16">
      <c r="A48" s="12"/>
      <c r="B48" s="25">
        <v>361.1</v>
      </c>
      <c r="C48" s="20" t="s">
        <v>51</v>
      </c>
      <c r="D48" s="46">
        <v>103430</v>
      </c>
      <c r="E48" s="46">
        <v>26500</v>
      </c>
      <c r="F48" s="46">
        <v>0</v>
      </c>
      <c r="G48" s="46">
        <v>0</v>
      </c>
      <c r="H48" s="46">
        <v>0</v>
      </c>
      <c r="I48" s="46">
        <v>72618</v>
      </c>
      <c r="J48" s="46">
        <v>11534</v>
      </c>
      <c r="K48" s="46">
        <v>359047</v>
      </c>
      <c r="L48" s="46">
        <v>0</v>
      </c>
      <c r="M48" s="46">
        <v>12757</v>
      </c>
      <c r="N48" s="46">
        <f>SUM(D48:M48)</f>
        <v>585886</v>
      </c>
      <c r="O48" s="47">
        <f t="shared" si="8"/>
        <v>53.296279450559446</v>
      </c>
      <c r="P48" s="9"/>
    </row>
    <row r="49" spans="1:119">
      <c r="A49" s="12"/>
      <c r="B49" s="25">
        <v>361.2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316296</v>
      </c>
      <c r="L49" s="46">
        <v>0</v>
      </c>
      <c r="M49" s="46">
        <v>0</v>
      </c>
      <c r="N49" s="46">
        <f t="shared" ref="N49:N54" si="11">SUM(D49:M49)</f>
        <v>316296</v>
      </c>
      <c r="O49" s="47">
        <f t="shared" si="8"/>
        <v>28.772491585554445</v>
      </c>
      <c r="P49" s="9"/>
    </row>
    <row r="50" spans="1:119">
      <c r="A50" s="12"/>
      <c r="B50" s="25">
        <v>361.3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2538417</v>
      </c>
      <c r="L50" s="46">
        <v>0</v>
      </c>
      <c r="M50" s="46">
        <v>0</v>
      </c>
      <c r="N50" s="46">
        <f t="shared" si="11"/>
        <v>2538417</v>
      </c>
      <c r="O50" s="47">
        <f t="shared" si="8"/>
        <v>230.91212589829891</v>
      </c>
      <c r="P50" s="9"/>
    </row>
    <row r="51" spans="1:119">
      <c r="A51" s="12"/>
      <c r="B51" s="25">
        <v>362</v>
      </c>
      <c r="C51" s="20" t="s">
        <v>54</v>
      </c>
      <c r="D51" s="46">
        <v>104976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104976</v>
      </c>
      <c r="O51" s="47">
        <f t="shared" si="8"/>
        <v>9.5493495861002451</v>
      </c>
      <c r="P51" s="9"/>
    </row>
    <row r="52" spans="1:119">
      <c r="A52" s="12"/>
      <c r="B52" s="25">
        <v>366</v>
      </c>
      <c r="C52" s="20" t="s">
        <v>56</v>
      </c>
      <c r="D52" s="46">
        <v>19470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19470</v>
      </c>
      <c r="O52" s="47">
        <f t="shared" si="8"/>
        <v>1.7711270808696442</v>
      </c>
      <c r="P52" s="9"/>
    </row>
    <row r="53" spans="1:119">
      <c r="A53" s="12"/>
      <c r="B53" s="25">
        <v>368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913667</v>
      </c>
      <c r="L53" s="46">
        <v>0</v>
      </c>
      <c r="M53" s="46">
        <v>0</v>
      </c>
      <c r="N53" s="46">
        <f t="shared" si="11"/>
        <v>913667</v>
      </c>
      <c r="O53" s="47">
        <f t="shared" si="8"/>
        <v>83.113526789775307</v>
      </c>
      <c r="P53" s="9"/>
    </row>
    <row r="54" spans="1:119">
      <c r="A54" s="12"/>
      <c r="B54" s="25">
        <v>369.9</v>
      </c>
      <c r="C54" s="20" t="s">
        <v>59</v>
      </c>
      <c r="D54" s="46">
        <v>305808</v>
      </c>
      <c r="E54" s="46">
        <v>0</v>
      </c>
      <c r="F54" s="46">
        <v>0</v>
      </c>
      <c r="G54" s="46">
        <v>0</v>
      </c>
      <c r="H54" s="46">
        <v>0</v>
      </c>
      <c r="I54" s="46">
        <v>643722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949530</v>
      </c>
      <c r="O54" s="47">
        <f t="shared" si="8"/>
        <v>86.375875557172748</v>
      </c>
      <c r="P54" s="9"/>
    </row>
    <row r="55" spans="1:119" ht="15.75">
      <c r="A55" s="29" t="s">
        <v>38</v>
      </c>
      <c r="B55" s="30"/>
      <c r="C55" s="31"/>
      <c r="D55" s="32">
        <f t="shared" ref="D55:M55" si="12">SUM(D56:D56)</f>
        <v>1656698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292745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5000</v>
      </c>
      <c r="N55" s="32">
        <f>SUM(D55:M55)</f>
        <v>1954443</v>
      </c>
      <c r="O55" s="45">
        <f t="shared" si="8"/>
        <v>177.7897753115619</v>
      </c>
      <c r="P55" s="9"/>
    </row>
    <row r="56" spans="1:119" ht="15.75" thickBot="1">
      <c r="A56" s="12"/>
      <c r="B56" s="25">
        <v>381</v>
      </c>
      <c r="C56" s="20" t="s">
        <v>60</v>
      </c>
      <c r="D56" s="46">
        <v>1656698</v>
      </c>
      <c r="E56" s="46">
        <v>0</v>
      </c>
      <c r="F56" s="46">
        <v>0</v>
      </c>
      <c r="G56" s="46">
        <v>0</v>
      </c>
      <c r="H56" s="46">
        <v>0</v>
      </c>
      <c r="I56" s="46">
        <v>292745</v>
      </c>
      <c r="J56" s="46">
        <v>0</v>
      </c>
      <c r="K56" s="46">
        <v>0</v>
      </c>
      <c r="L56" s="46">
        <v>0</v>
      </c>
      <c r="M56" s="46">
        <v>5000</v>
      </c>
      <c r="N56" s="46">
        <f>SUM(D56:M56)</f>
        <v>1954443</v>
      </c>
      <c r="O56" s="47">
        <f t="shared" si="8"/>
        <v>177.7897753115619</v>
      </c>
      <c r="P56" s="9"/>
    </row>
    <row r="57" spans="1:119" ht="16.5" thickBot="1">
      <c r="A57" s="14" t="s">
        <v>48</v>
      </c>
      <c r="B57" s="23"/>
      <c r="C57" s="22"/>
      <c r="D57" s="15">
        <f t="shared" ref="D57:M57" si="13">SUM(D5,D15,D21,D32,D44,D47,D55)</f>
        <v>10016334</v>
      </c>
      <c r="E57" s="15">
        <f t="shared" si="13"/>
        <v>1088685</v>
      </c>
      <c r="F57" s="15">
        <f t="shared" si="13"/>
        <v>0</v>
      </c>
      <c r="G57" s="15">
        <f t="shared" si="13"/>
        <v>0</v>
      </c>
      <c r="H57" s="15">
        <f t="shared" si="13"/>
        <v>0</v>
      </c>
      <c r="I57" s="15">
        <f t="shared" si="13"/>
        <v>12865517</v>
      </c>
      <c r="J57" s="15">
        <f t="shared" si="13"/>
        <v>1734637</v>
      </c>
      <c r="K57" s="15">
        <f t="shared" si="13"/>
        <v>4127427</v>
      </c>
      <c r="L57" s="15">
        <f t="shared" si="13"/>
        <v>0</v>
      </c>
      <c r="M57" s="15">
        <f t="shared" si="13"/>
        <v>807628</v>
      </c>
      <c r="N57" s="15">
        <f>SUM(D57:M57)</f>
        <v>30640228</v>
      </c>
      <c r="O57" s="38">
        <f t="shared" si="8"/>
        <v>2787.2489766214862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126</v>
      </c>
      <c r="M59" s="118"/>
      <c r="N59" s="118"/>
      <c r="O59" s="43">
        <v>10993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79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4821851</v>
      </c>
      <c r="E5" s="27">
        <f t="shared" si="0"/>
        <v>1051615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5873466</v>
      </c>
      <c r="O5" s="33">
        <f t="shared" ref="O5:O36" si="1">(N5/O$60)</f>
        <v>535.36286573694281</v>
      </c>
      <c r="P5" s="6"/>
    </row>
    <row r="6" spans="1:133">
      <c r="A6" s="12"/>
      <c r="B6" s="25">
        <v>311</v>
      </c>
      <c r="C6" s="20" t="s">
        <v>2</v>
      </c>
      <c r="D6" s="46">
        <v>2579574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2579574</v>
      </c>
      <c r="O6" s="47">
        <f t="shared" si="1"/>
        <v>235.12660650806671</v>
      </c>
      <c r="P6" s="9"/>
    </row>
    <row r="7" spans="1:133">
      <c r="A7" s="12"/>
      <c r="B7" s="25">
        <v>312.41000000000003</v>
      </c>
      <c r="C7" s="20" t="s">
        <v>10</v>
      </c>
      <c r="D7" s="46">
        <v>237447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237447</v>
      </c>
      <c r="O7" s="47">
        <f t="shared" si="1"/>
        <v>21.643150123051683</v>
      </c>
      <c r="P7" s="9"/>
    </row>
    <row r="8" spans="1:133">
      <c r="A8" s="12"/>
      <c r="B8" s="25">
        <v>312.42</v>
      </c>
      <c r="C8" s="20" t="s">
        <v>121</v>
      </c>
      <c r="D8" s="46">
        <v>188569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188569</v>
      </c>
      <c r="O8" s="47">
        <f t="shared" si="1"/>
        <v>17.187950050132166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1051615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1051615</v>
      </c>
      <c r="O9" s="47">
        <f t="shared" si="1"/>
        <v>95.854069820435697</v>
      </c>
      <c r="P9" s="9"/>
    </row>
    <row r="10" spans="1:133">
      <c r="A10" s="12"/>
      <c r="B10" s="25">
        <v>314.10000000000002</v>
      </c>
      <c r="C10" s="20" t="s">
        <v>12</v>
      </c>
      <c r="D10" s="46">
        <v>1088856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1088856</v>
      </c>
      <c r="O10" s="47">
        <f t="shared" si="1"/>
        <v>99.248564397046763</v>
      </c>
      <c r="P10" s="9"/>
    </row>
    <row r="11" spans="1:133">
      <c r="A11" s="12"/>
      <c r="B11" s="25">
        <v>314.3</v>
      </c>
      <c r="C11" s="20" t="s">
        <v>13</v>
      </c>
      <c r="D11" s="46">
        <v>138542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138542</v>
      </c>
      <c r="O11" s="47">
        <f t="shared" si="1"/>
        <v>12.628019323671497</v>
      </c>
      <c r="P11" s="9"/>
    </row>
    <row r="12" spans="1:133">
      <c r="A12" s="12"/>
      <c r="B12" s="25">
        <v>314.8</v>
      </c>
      <c r="C12" s="20" t="s">
        <v>14</v>
      </c>
      <c r="D12" s="46">
        <v>31162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31162</v>
      </c>
      <c r="O12" s="47">
        <f t="shared" si="1"/>
        <v>2.8403974113572144</v>
      </c>
      <c r="P12" s="9"/>
    </row>
    <row r="13" spans="1:133">
      <c r="A13" s="12"/>
      <c r="B13" s="25">
        <v>315</v>
      </c>
      <c r="C13" s="20" t="s">
        <v>90</v>
      </c>
      <c r="D13" s="46">
        <v>483889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483889</v>
      </c>
      <c r="O13" s="47">
        <f t="shared" si="1"/>
        <v>44.106189043842861</v>
      </c>
      <c r="P13" s="9"/>
    </row>
    <row r="14" spans="1:133">
      <c r="A14" s="12"/>
      <c r="B14" s="25">
        <v>319</v>
      </c>
      <c r="C14" s="20" t="s">
        <v>91</v>
      </c>
      <c r="D14" s="46">
        <v>73812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73812</v>
      </c>
      <c r="O14" s="47">
        <f t="shared" si="1"/>
        <v>6.7279190593382552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SUM(D16:D20)</f>
        <v>1459263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1459263</v>
      </c>
      <c r="O15" s="45">
        <f t="shared" si="1"/>
        <v>133.01093792726277</v>
      </c>
      <c r="P15" s="10"/>
    </row>
    <row r="16" spans="1:133">
      <c r="A16" s="12"/>
      <c r="B16" s="25">
        <v>322</v>
      </c>
      <c r="C16" s="20" t="s">
        <v>0</v>
      </c>
      <c r="D16" s="46">
        <v>143949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143949</v>
      </c>
      <c r="O16" s="47">
        <f t="shared" si="1"/>
        <v>13.12086409625376</v>
      </c>
      <c r="P16" s="9"/>
    </row>
    <row r="17" spans="1:16">
      <c r="A17" s="12"/>
      <c r="B17" s="25">
        <v>323.10000000000002</v>
      </c>
      <c r="C17" s="20" t="s">
        <v>17</v>
      </c>
      <c r="D17" s="46">
        <v>904630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904630</v>
      </c>
      <c r="O17" s="47">
        <f t="shared" si="1"/>
        <v>82.456476164433511</v>
      </c>
      <c r="P17" s="9"/>
    </row>
    <row r="18" spans="1:16">
      <c r="A18" s="12"/>
      <c r="B18" s="25">
        <v>323.7</v>
      </c>
      <c r="C18" s="20" t="s">
        <v>113</v>
      </c>
      <c r="D18" s="46">
        <v>3750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3750</v>
      </c>
      <c r="O18" s="47">
        <f t="shared" si="1"/>
        <v>0.3418102269619907</v>
      </c>
      <c r="P18" s="9"/>
    </row>
    <row r="19" spans="1:16">
      <c r="A19" s="12"/>
      <c r="B19" s="25">
        <v>325.2</v>
      </c>
      <c r="C19" s="20" t="s">
        <v>18</v>
      </c>
      <c r="D19" s="46">
        <v>395454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395454</v>
      </c>
      <c r="O19" s="47">
        <f t="shared" si="1"/>
        <v>36.04539239814055</v>
      </c>
      <c r="P19" s="9"/>
    </row>
    <row r="20" spans="1:16">
      <c r="A20" s="12"/>
      <c r="B20" s="25">
        <v>329</v>
      </c>
      <c r="C20" s="20" t="s">
        <v>19</v>
      </c>
      <c r="D20" s="46">
        <v>11480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11480</v>
      </c>
      <c r="O20" s="47">
        <f t="shared" si="1"/>
        <v>1.0463950414729741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SUM(D22:D31)</f>
        <v>1043039</v>
      </c>
      <c r="E21" s="32">
        <f t="shared" si="5"/>
        <v>314021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784579</v>
      </c>
      <c r="N21" s="44">
        <f t="shared" si="4"/>
        <v>2141639</v>
      </c>
      <c r="O21" s="45">
        <f t="shared" si="1"/>
        <v>195.20909670950689</v>
      </c>
      <c r="P21" s="10"/>
    </row>
    <row r="22" spans="1:16">
      <c r="A22" s="12"/>
      <c r="B22" s="25">
        <v>331.2</v>
      </c>
      <c r="C22" s="20" t="s">
        <v>20</v>
      </c>
      <c r="D22" s="46">
        <v>5788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5788</v>
      </c>
      <c r="O22" s="47">
        <f t="shared" si="1"/>
        <v>0.52757269164160059</v>
      </c>
      <c r="P22" s="9"/>
    </row>
    <row r="23" spans="1:16">
      <c r="A23" s="12"/>
      <c r="B23" s="25">
        <v>335.12</v>
      </c>
      <c r="C23" s="20" t="s">
        <v>92</v>
      </c>
      <c r="D23" s="46">
        <v>320550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320550</v>
      </c>
      <c r="O23" s="47">
        <f t="shared" si="1"/>
        <v>29.217938200710964</v>
      </c>
      <c r="P23" s="9"/>
    </row>
    <row r="24" spans="1:16">
      <c r="A24" s="12"/>
      <c r="B24" s="25">
        <v>335.14</v>
      </c>
      <c r="C24" s="20" t="s">
        <v>93</v>
      </c>
      <c r="D24" s="46">
        <v>7030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7030</v>
      </c>
      <c r="O24" s="47">
        <f t="shared" si="1"/>
        <v>0.64078023881141188</v>
      </c>
      <c r="P24" s="9"/>
    </row>
    <row r="25" spans="1:16">
      <c r="A25" s="12"/>
      <c r="B25" s="25">
        <v>335.15</v>
      </c>
      <c r="C25" s="20" t="s">
        <v>94</v>
      </c>
      <c r="D25" s="46">
        <v>18011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18011</v>
      </c>
      <c r="O25" s="47">
        <f t="shared" si="1"/>
        <v>1.6416917327499772</v>
      </c>
      <c r="P25" s="9"/>
    </row>
    <row r="26" spans="1:16">
      <c r="A26" s="12"/>
      <c r="B26" s="25">
        <v>335.18</v>
      </c>
      <c r="C26" s="20" t="s">
        <v>95</v>
      </c>
      <c r="D26" s="46">
        <v>535537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535537</v>
      </c>
      <c r="O26" s="47">
        <f t="shared" si="1"/>
        <v>48.813872937744961</v>
      </c>
      <c r="P26" s="9"/>
    </row>
    <row r="27" spans="1:16">
      <c r="A27" s="12"/>
      <c r="B27" s="25">
        <v>337.2</v>
      </c>
      <c r="C27" s="20" t="s">
        <v>30</v>
      </c>
      <c r="D27" s="46">
        <v>44284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44284</v>
      </c>
      <c r="O27" s="47">
        <f t="shared" si="1"/>
        <v>4.0364597575426124</v>
      </c>
      <c r="P27" s="9"/>
    </row>
    <row r="28" spans="1:16">
      <c r="A28" s="12"/>
      <c r="B28" s="25">
        <v>337.3</v>
      </c>
      <c r="C28" s="20" t="s">
        <v>74</v>
      </c>
      <c r="D28" s="46">
        <v>1839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1839</v>
      </c>
      <c r="O28" s="47">
        <f t="shared" si="1"/>
        <v>0.16762373530216024</v>
      </c>
      <c r="P28" s="9"/>
    </row>
    <row r="29" spans="1:16">
      <c r="A29" s="12"/>
      <c r="B29" s="25">
        <v>337.5</v>
      </c>
      <c r="C29" s="20" t="s">
        <v>114</v>
      </c>
      <c r="D29" s="46">
        <v>0</v>
      </c>
      <c r="E29" s="46">
        <v>314021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314021</v>
      </c>
      <c r="O29" s="47">
        <f t="shared" si="1"/>
        <v>28.622823808221675</v>
      </c>
      <c r="P29" s="9"/>
    </row>
    <row r="30" spans="1:16">
      <c r="A30" s="12"/>
      <c r="B30" s="25">
        <v>337.7</v>
      </c>
      <c r="C30" s="20" t="s">
        <v>75</v>
      </c>
      <c r="D30" s="46">
        <v>110000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110000</v>
      </c>
      <c r="O30" s="47">
        <f t="shared" si="1"/>
        <v>10.026433324218393</v>
      </c>
      <c r="P30" s="9"/>
    </row>
    <row r="31" spans="1:16">
      <c r="A31" s="12"/>
      <c r="B31" s="25">
        <v>338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784579</v>
      </c>
      <c r="N31" s="46">
        <f t="shared" si="4"/>
        <v>784579</v>
      </c>
      <c r="O31" s="47">
        <f t="shared" si="1"/>
        <v>71.513900282563128</v>
      </c>
      <c r="P31" s="9"/>
    </row>
    <row r="32" spans="1:16" ht="15.75">
      <c r="A32" s="29" t="s">
        <v>36</v>
      </c>
      <c r="B32" s="30"/>
      <c r="C32" s="31"/>
      <c r="D32" s="32">
        <f t="shared" ref="D32:M32" si="6">SUM(D33:D43)</f>
        <v>157904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11293010</v>
      </c>
      <c r="J32" s="32">
        <f t="shared" si="6"/>
        <v>1532804</v>
      </c>
      <c r="K32" s="32">
        <f t="shared" si="6"/>
        <v>0</v>
      </c>
      <c r="L32" s="32">
        <f t="shared" si="6"/>
        <v>250525</v>
      </c>
      <c r="M32" s="32">
        <f t="shared" si="6"/>
        <v>0</v>
      </c>
      <c r="N32" s="32">
        <f t="shared" si="4"/>
        <v>13234243</v>
      </c>
      <c r="O32" s="45">
        <f t="shared" si="1"/>
        <v>1206.2932276000365</v>
      </c>
      <c r="P32" s="10"/>
    </row>
    <row r="33" spans="1:16">
      <c r="A33" s="12"/>
      <c r="B33" s="25">
        <v>341.3</v>
      </c>
      <c r="C33" s="20" t="s">
        <v>96</v>
      </c>
      <c r="D33" s="46">
        <v>198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198</v>
      </c>
      <c r="O33" s="47">
        <f t="shared" si="1"/>
        <v>1.8047579983593111E-2</v>
      </c>
      <c r="P33" s="9"/>
    </row>
    <row r="34" spans="1:16">
      <c r="A34" s="12"/>
      <c r="B34" s="25">
        <v>341.55</v>
      </c>
      <c r="C34" s="20" t="s">
        <v>122</v>
      </c>
      <c r="D34" s="46">
        <v>150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150</v>
      </c>
      <c r="O34" s="47">
        <f t="shared" si="1"/>
        <v>1.3672409078479627E-2</v>
      </c>
      <c r="P34" s="9"/>
    </row>
    <row r="35" spans="1:16">
      <c r="A35" s="12"/>
      <c r="B35" s="25">
        <v>342.1</v>
      </c>
      <c r="C35" s="20" t="s">
        <v>39</v>
      </c>
      <c r="D35" s="46">
        <v>19705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19705</v>
      </c>
      <c r="O35" s="47">
        <f t="shared" si="1"/>
        <v>1.7960988059429406</v>
      </c>
      <c r="P35" s="9"/>
    </row>
    <row r="36" spans="1:16">
      <c r="A36" s="12"/>
      <c r="B36" s="25">
        <v>342.5</v>
      </c>
      <c r="C36" s="20" t="s">
        <v>41</v>
      </c>
      <c r="D36" s="46">
        <v>14941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14941</v>
      </c>
      <c r="O36" s="47">
        <f t="shared" si="1"/>
        <v>1.3618630936104275</v>
      </c>
      <c r="P36" s="9"/>
    </row>
    <row r="37" spans="1:16">
      <c r="A37" s="12"/>
      <c r="B37" s="25">
        <v>343.3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5980437</v>
      </c>
      <c r="J37" s="46">
        <v>0</v>
      </c>
      <c r="K37" s="46">
        <v>0</v>
      </c>
      <c r="L37" s="46">
        <v>159510</v>
      </c>
      <c r="M37" s="46">
        <v>0</v>
      </c>
      <c r="N37" s="46">
        <f t="shared" si="7"/>
        <v>6139947</v>
      </c>
      <c r="O37" s="47">
        <f t="shared" ref="O37:O58" si="8">(N37/O$60)</f>
        <v>559.65244736122509</v>
      </c>
      <c r="P37" s="9"/>
    </row>
    <row r="38" spans="1:16">
      <c r="A38" s="12"/>
      <c r="B38" s="25">
        <v>343.4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1755964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1755964</v>
      </c>
      <c r="O38" s="47">
        <f t="shared" si="8"/>
        <v>160.05505423388934</v>
      </c>
      <c r="P38" s="9"/>
    </row>
    <row r="39" spans="1:16">
      <c r="A39" s="12"/>
      <c r="B39" s="25">
        <v>343.5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3017736</v>
      </c>
      <c r="J39" s="46">
        <v>0</v>
      </c>
      <c r="K39" s="46">
        <v>0</v>
      </c>
      <c r="L39" s="46">
        <v>91015</v>
      </c>
      <c r="M39" s="46">
        <v>0</v>
      </c>
      <c r="N39" s="46">
        <f t="shared" si="7"/>
        <v>3108751</v>
      </c>
      <c r="O39" s="47">
        <f t="shared" si="8"/>
        <v>283.36076930088416</v>
      </c>
      <c r="P39" s="9"/>
    </row>
    <row r="40" spans="1:16">
      <c r="A40" s="12"/>
      <c r="B40" s="25">
        <v>343.8</v>
      </c>
      <c r="C40" s="20" t="s">
        <v>45</v>
      </c>
      <c r="D40" s="46">
        <v>12100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12100</v>
      </c>
      <c r="O40" s="47">
        <f t="shared" si="8"/>
        <v>1.1029076656640233</v>
      </c>
      <c r="P40" s="9"/>
    </row>
    <row r="41" spans="1:16">
      <c r="A41" s="12"/>
      <c r="B41" s="25">
        <v>344.9</v>
      </c>
      <c r="C41" s="20" t="s">
        <v>98</v>
      </c>
      <c r="D41" s="46">
        <v>79374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79374</v>
      </c>
      <c r="O41" s="47">
        <f t="shared" si="8"/>
        <v>7.2348919879682798</v>
      </c>
      <c r="P41" s="9"/>
    </row>
    <row r="42" spans="1:16">
      <c r="A42" s="12"/>
      <c r="B42" s="25">
        <v>347.2</v>
      </c>
      <c r="C42" s="20" t="s">
        <v>46</v>
      </c>
      <c r="D42" s="46">
        <v>31436</v>
      </c>
      <c r="E42" s="46">
        <v>0</v>
      </c>
      <c r="F42" s="46">
        <v>0</v>
      </c>
      <c r="G42" s="46">
        <v>0</v>
      </c>
      <c r="H42" s="46">
        <v>0</v>
      </c>
      <c r="I42" s="46">
        <v>538873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570309</v>
      </c>
      <c r="O42" s="47">
        <f t="shared" si="8"/>
        <v>51.983319660924252</v>
      </c>
      <c r="P42" s="9"/>
    </row>
    <row r="43" spans="1:16">
      <c r="A43" s="12"/>
      <c r="B43" s="25">
        <v>349</v>
      </c>
      <c r="C43" s="20" t="s">
        <v>117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1532804</v>
      </c>
      <c r="K43" s="46">
        <v>0</v>
      </c>
      <c r="L43" s="46">
        <v>0</v>
      </c>
      <c r="M43" s="46">
        <v>0</v>
      </c>
      <c r="N43" s="46">
        <f t="shared" si="7"/>
        <v>1532804</v>
      </c>
      <c r="O43" s="47">
        <f t="shared" si="8"/>
        <v>139.71415550086593</v>
      </c>
      <c r="P43" s="9"/>
    </row>
    <row r="44" spans="1:16" ht="15.75">
      <c r="A44" s="29" t="s">
        <v>37</v>
      </c>
      <c r="B44" s="30"/>
      <c r="C44" s="31"/>
      <c r="D44" s="32">
        <f t="shared" ref="D44:M44" si="9">SUM(D45:D46)</f>
        <v>155957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155957</v>
      </c>
      <c r="O44" s="45">
        <f t="shared" si="8"/>
        <v>14.215386017682983</v>
      </c>
      <c r="P44" s="10"/>
    </row>
    <row r="45" spans="1:16">
      <c r="A45" s="13"/>
      <c r="B45" s="39">
        <v>351.5</v>
      </c>
      <c r="C45" s="21" t="s">
        <v>50</v>
      </c>
      <c r="D45" s="46">
        <v>152747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152747</v>
      </c>
      <c r="O45" s="47">
        <f t="shared" si="8"/>
        <v>13.922796463403518</v>
      </c>
      <c r="P45" s="9"/>
    </row>
    <row r="46" spans="1:16">
      <c r="A46" s="13"/>
      <c r="B46" s="39">
        <v>354</v>
      </c>
      <c r="C46" s="21" t="s">
        <v>123</v>
      </c>
      <c r="D46" s="46">
        <v>3210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3210</v>
      </c>
      <c r="O46" s="47">
        <f t="shared" si="8"/>
        <v>0.29258955427946404</v>
      </c>
      <c r="P46" s="9"/>
    </row>
    <row r="47" spans="1:16" ht="15.75">
      <c r="A47" s="29" t="s">
        <v>3</v>
      </c>
      <c r="B47" s="30"/>
      <c r="C47" s="31"/>
      <c r="D47" s="32">
        <f t="shared" ref="D47:M47" si="10">SUM(D48:D54)</f>
        <v>293722</v>
      </c>
      <c r="E47" s="32">
        <f t="shared" si="10"/>
        <v>11321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563277</v>
      </c>
      <c r="J47" s="32">
        <f t="shared" si="10"/>
        <v>5798</v>
      </c>
      <c r="K47" s="32">
        <f t="shared" si="10"/>
        <v>3122686</v>
      </c>
      <c r="L47" s="32">
        <f t="shared" si="10"/>
        <v>3122</v>
      </c>
      <c r="M47" s="32">
        <f t="shared" si="10"/>
        <v>4692</v>
      </c>
      <c r="N47" s="32">
        <f>SUM(D47:M47)</f>
        <v>4004618</v>
      </c>
      <c r="O47" s="45">
        <f t="shared" si="8"/>
        <v>365.0185033269529</v>
      </c>
      <c r="P47" s="10"/>
    </row>
    <row r="48" spans="1:16">
      <c r="A48" s="12"/>
      <c r="B48" s="25">
        <v>361.1</v>
      </c>
      <c r="C48" s="20" t="s">
        <v>51</v>
      </c>
      <c r="D48" s="46">
        <v>51566</v>
      </c>
      <c r="E48" s="46">
        <v>11321</v>
      </c>
      <c r="F48" s="46">
        <v>0</v>
      </c>
      <c r="G48" s="46">
        <v>0</v>
      </c>
      <c r="H48" s="46">
        <v>0</v>
      </c>
      <c r="I48" s="46">
        <v>43213</v>
      </c>
      <c r="J48" s="46">
        <v>5798</v>
      </c>
      <c r="K48" s="46">
        <v>378819</v>
      </c>
      <c r="L48" s="46">
        <v>0</v>
      </c>
      <c r="M48" s="46">
        <v>4642</v>
      </c>
      <c r="N48" s="46">
        <f>SUM(D48:M48)</f>
        <v>495359</v>
      </c>
      <c r="O48" s="47">
        <f t="shared" si="8"/>
        <v>45.15167259137727</v>
      </c>
      <c r="P48" s="9"/>
    </row>
    <row r="49" spans="1:119">
      <c r="A49" s="12"/>
      <c r="B49" s="25">
        <v>361.2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474681</v>
      </c>
      <c r="L49" s="46">
        <v>0</v>
      </c>
      <c r="M49" s="46">
        <v>0</v>
      </c>
      <c r="N49" s="46">
        <f t="shared" ref="N49:N54" si="11">SUM(D49:M49)</f>
        <v>474681</v>
      </c>
      <c r="O49" s="47">
        <f t="shared" si="8"/>
        <v>43.266885425211925</v>
      </c>
      <c r="P49" s="9"/>
    </row>
    <row r="50" spans="1:119">
      <c r="A50" s="12"/>
      <c r="B50" s="25">
        <v>361.3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1204474</v>
      </c>
      <c r="L50" s="46">
        <v>0</v>
      </c>
      <c r="M50" s="46">
        <v>0</v>
      </c>
      <c r="N50" s="46">
        <f t="shared" si="11"/>
        <v>1204474</v>
      </c>
      <c r="O50" s="47">
        <f t="shared" si="8"/>
        <v>109.78707501595115</v>
      </c>
      <c r="P50" s="9"/>
    </row>
    <row r="51" spans="1:119">
      <c r="A51" s="12"/>
      <c r="B51" s="25">
        <v>362</v>
      </c>
      <c r="C51" s="20" t="s">
        <v>54</v>
      </c>
      <c r="D51" s="46">
        <v>104521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104521</v>
      </c>
      <c r="O51" s="47">
        <f t="shared" si="8"/>
        <v>9.5270257952784618</v>
      </c>
      <c r="P51" s="9"/>
    </row>
    <row r="52" spans="1:119">
      <c r="A52" s="12"/>
      <c r="B52" s="25">
        <v>366</v>
      </c>
      <c r="C52" s="20" t="s">
        <v>56</v>
      </c>
      <c r="D52" s="46">
        <v>16188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16188</v>
      </c>
      <c r="O52" s="47">
        <f t="shared" si="8"/>
        <v>1.4755263877495215</v>
      </c>
      <c r="P52" s="9"/>
    </row>
    <row r="53" spans="1:119">
      <c r="A53" s="12"/>
      <c r="B53" s="25">
        <v>368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1064712</v>
      </c>
      <c r="L53" s="46">
        <v>0</v>
      </c>
      <c r="M53" s="46">
        <v>0</v>
      </c>
      <c r="N53" s="46">
        <f t="shared" si="11"/>
        <v>1064712</v>
      </c>
      <c r="O53" s="47">
        <f t="shared" si="8"/>
        <v>97.047853431774683</v>
      </c>
      <c r="P53" s="9"/>
    </row>
    <row r="54" spans="1:119">
      <c r="A54" s="12"/>
      <c r="B54" s="25">
        <v>369.9</v>
      </c>
      <c r="C54" s="20" t="s">
        <v>59</v>
      </c>
      <c r="D54" s="46">
        <v>121447</v>
      </c>
      <c r="E54" s="46">
        <v>0</v>
      </c>
      <c r="F54" s="46">
        <v>0</v>
      </c>
      <c r="G54" s="46">
        <v>0</v>
      </c>
      <c r="H54" s="46">
        <v>0</v>
      </c>
      <c r="I54" s="46">
        <v>520064</v>
      </c>
      <c r="J54" s="46">
        <v>0</v>
      </c>
      <c r="K54" s="46">
        <v>0</v>
      </c>
      <c r="L54" s="46">
        <v>3122</v>
      </c>
      <c r="M54" s="46">
        <v>50</v>
      </c>
      <c r="N54" s="46">
        <f t="shared" si="11"/>
        <v>644683</v>
      </c>
      <c r="O54" s="47">
        <f t="shared" si="8"/>
        <v>58.762464679609877</v>
      </c>
      <c r="P54" s="9"/>
    </row>
    <row r="55" spans="1:119" ht="15.75">
      <c r="A55" s="29" t="s">
        <v>38</v>
      </c>
      <c r="B55" s="30"/>
      <c r="C55" s="31"/>
      <c r="D55" s="32">
        <f t="shared" ref="D55:M55" si="12">SUM(D56:D57)</f>
        <v>1215698</v>
      </c>
      <c r="E55" s="32">
        <f t="shared" si="12"/>
        <v>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837660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5000</v>
      </c>
      <c r="N55" s="32">
        <f>SUM(D55:M55)</f>
        <v>2058358</v>
      </c>
      <c r="O55" s="45">
        <f t="shared" si="8"/>
        <v>187.61808403974115</v>
      </c>
      <c r="P55" s="9"/>
    </row>
    <row r="56" spans="1:119">
      <c r="A56" s="12"/>
      <c r="B56" s="25">
        <v>381</v>
      </c>
      <c r="C56" s="20" t="s">
        <v>60</v>
      </c>
      <c r="D56" s="46">
        <v>1215698</v>
      </c>
      <c r="E56" s="46">
        <v>0</v>
      </c>
      <c r="F56" s="46">
        <v>0</v>
      </c>
      <c r="G56" s="46">
        <v>0</v>
      </c>
      <c r="H56" s="46">
        <v>0</v>
      </c>
      <c r="I56" s="46">
        <v>663054</v>
      </c>
      <c r="J56" s="46">
        <v>0</v>
      </c>
      <c r="K56" s="46">
        <v>0</v>
      </c>
      <c r="L56" s="46">
        <v>0</v>
      </c>
      <c r="M56" s="46">
        <v>5000</v>
      </c>
      <c r="N56" s="46">
        <f>SUM(D56:M56)</f>
        <v>1883752</v>
      </c>
      <c r="O56" s="47">
        <f t="shared" si="8"/>
        <v>171.70285297602771</v>
      </c>
      <c r="P56" s="9"/>
    </row>
    <row r="57" spans="1:119" ht="15.75" thickBot="1">
      <c r="A57" s="12"/>
      <c r="B57" s="25">
        <v>389.7</v>
      </c>
      <c r="C57" s="20" t="s">
        <v>101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174606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174606</v>
      </c>
      <c r="O57" s="47">
        <f t="shared" si="8"/>
        <v>15.915231063713426</v>
      </c>
      <c r="P57" s="9"/>
    </row>
    <row r="58" spans="1:119" ht="16.5" thickBot="1">
      <c r="A58" s="14" t="s">
        <v>48</v>
      </c>
      <c r="B58" s="23"/>
      <c r="C58" s="22"/>
      <c r="D58" s="15">
        <f t="shared" ref="D58:M58" si="13">SUM(D5,D15,D21,D32,D44,D47,D55)</f>
        <v>9147434</v>
      </c>
      <c r="E58" s="15">
        <f t="shared" si="13"/>
        <v>1376957</v>
      </c>
      <c r="F58" s="15">
        <f t="shared" si="13"/>
        <v>0</v>
      </c>
      <c r="G58" s="15">
        <f t="shared" si="13"/>
        <v>0</v>
      </c>
      <c r="H58" s="15">
        <f t="shared" si="13"/>
        <v>0</v>
      </c>
      <c r="I58" s="15">
        <f t="shared" si="13"/>
        <v>12693947</v>
      </c>
      <c r="J58" s="15">
        <f t="shared" si="13"/>
        <v>1538602</v>
      </c>
      <c r="K58" s="15">
        <f t="shared" si="13"/>
        <v>3122686</v>
      </c>
      <c r="L58" s="15">
        <f t="shared" si="13"/>
        <v>253647</v>
      </c>
      <c r="M58" s="15">
        <f t="shared" si="13"/>
        <v>794271</v>
      </c>
      <c r="N58" s="15">
        <f>SUM(D58:M58)</f>
        <v>28927544</v>
      </c>
      <c r="O58" s="38">
        <f t="shared" si="8"/>
        <v>2636.728101358126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124</v>
      </c>
      <c r="M60" s="118"/>
      <c r="N60" s="118"/>
      <c r="O60" s="43">
        <v>10971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79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4759691</v>
      </c>
      <c r="E5" s="27">
        <f t="shared" si="0"/>
        <v>997665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5757356</v>
      </c>
      <c r="O5" s="33">
        <f t="shared" ref="O5:O36" si="1">(N5/O$58)</f>
        <v>534.27579806978474</v>
      </c>
      <c r="P5" s="6"/>
    </row>
    <row r="6" spans="1:133">
      <c r="A6" s="12"/>
      <c r="B6" s="25">
        <v>311</v>
      </c>
      <c r="C6" s="20" t="s">
        <v>2</v>
      </c>
      <c r="D6" s="46">
        <v>2613805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2613805</v>
      </c>
      <c r="O6" s="47">
        <f t="shared" si="1"/>
        <v>242.55799925760951</v>
      </c>
      <c r="P6" s="9"/>
    </row>
    <row r="7" spans="1:133">
      <c r="A7" s="12"/>
      <c r="B7" s="25">
        <v>312.41000000000003</v>
      </c>
      <c r="C7" s="20" t="s">
        <v>10</v>
      </c>
      <c r="D7" s="46">
        <v>422646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422646</v>
      </c>
      <c r="O7" s="47">
        <f t="shared" si="1"/>
        <v>39.221046770601333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997665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997665</v>
      </c>
      <c r="O8" s="47">
        <f t="shared" si="1"/>
        <v>92.582126948775056</v>
      </c>
      <c r="P8" s="9"/>
    </row>
    <row r="9" spans="1:133">
      <c r="A9" s="12"/>
      <c r="B9" s="25">
        <v>314.10000000000002</v>
      </c>
      <c r="C9" s="20" t="s">
        <v>12</v>
      </c>
      <c r="D9" s="46">
        <v>1053814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1053814</v>
      </c>
      <c r="O9" s="47">
        <f t="shared" si="1"/>
        <v>97.792687453600593</v>
      </c>
      <c r="P9" s="9"/>
    </row>
    <row r="10" spans="1:133">
      <c r="A10" s="12"/>
      <c r="B10" s="25">
        <v>314.3</v>
      </c>
      <c r="C10" s="20" t="s">
        <v>13</v>
      </c>
      <c r="D10" s="46">
        <v>132976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132976</v>
      </c>
      <c r="O10" s="47">
        <f t="shared" si="1"/>
        <v>12.340014847809949</v>
      </c>
      <c r="P10" s="9"/>
    </row>
    <row r="11" spans="1:133">
      <c r="A11" s="12"/>
      <c r="B11" s="25">
        <v>314.8</v>
      </c>
      <c r="C11" s="20" t="s">
        <v>14</v>
      </c>
      <c r="D11" s="46">
        <v>32465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32465</v>
      </c>
      <c r="O11" s="47">
        <f t="shared" si="1"/>
        <v>3.0127134372680029</v>
      </c>
      <c r="P11" s="9"/>
    </row>
    <row r="12" spans="1:133">
      <c r="A12" s="12"/>
      <c r="B12" s="25">
        <v>315</v>
      </c>
      <c r="C12" s="20" t="s">
        <v>90</v>
      </c>
      <c r="D12" s="46">
        <v>439225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439225</v>
      </c>
      <c r="O12" s="47">
        <f t="shared" si="1"/>
        <v>40.759558277654044</v>
      </c>
      <c r="P12" s="9"/>
    </row>
    <row r="13" spans="1:133">
      <c r="A13" s="12"/>
      <c r="B13" s="25">
        <v>319</v>
      </c>
      <c r="C13" s="20" t="s">
        <v>91</v>
      </c>
      <c r="D13" s="46">
        <v>64760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64760</v>
      </c>
      <c r="O13" s="47">
        <f t="shared" si="1"/>
        <v>6.0096510764662217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1378602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1378602</v>
      </c>
      <c r="O14" s="45">
        <f t="shared" si="1"/>
        <v>127.93262806236081</v>
      </c>
      <c r="P14" s="10"/>
    </row>
    <row r="15" spans="1:133">
      <c r="A15" s="12"/>
      <c r="B15" s="25">
        <v>322</v>
      </c>
      <c r="C15" s="20" t="s">
        <v>0</v>
      </c>
      <c r="D15" s="46">
        <v>132596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132596</v>
      </c>
      <c r="O15" s="47">
        <f t="shared" si="1"/>
        <v>12.304751299183371</v>
      </c>
      <c r="P15" s="9"/>
    </row>
    <row r="16" spans="1:133">
      <c r="A16" s="12"/>
      <c r="B16" s="25">
        <v>323.10000000000002</v>
      </c>
      <c r="C16" s="20" t="s">
        <v>17</v>
      </c>
      <c r="D16" s="46">
        <v>962883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962883</v>
      </c>
      <c r="O16" s="47">
        <f t="shared" si="1"/>
        <v>89.354398663697111</v>
      </c>
      <c r="P16" s="9"/>
    </row>
    <row r="17" spans="1:16">
      <c r="A17" s="12"/>
      <c r="B17" s="25">
        <v>323.7</v>
      </c>
      <c r="C17" s="20" t="s">
        <v>113</v>
      </c>
      <c r="D17" s="46">
        <v>3750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3750</v>
      </c>
      <c r="O17" s="47">
        <f t="shared" si="1"/>
        <v>0.34799554565701557</v>
      </c>
      <c r="P17" s="9"/>
    </row>
    <row r="18" spans="1:16">
      <c r="A18" s="12"/>
      <c r="B18" s="25">
        <v>325.2</v>
      </c>
      <c r="C18" s="20" t="s">
        <v>18</v>
      </c>
      <c r="D18" s="46">
        <v>268583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268583</v>
      </c>
      <c r="O18" s="47">
        <f t="shared" si="1"/>
        <v>24.924183370452859</v>
      </c>
      <c r="P18" s="9"/>
    </row>
    <row r="19" spans="1:16">
      <c r="A19" s="12"/>
      <c r="B19" s="25">
        <v>329</v>
      </c>
      <c r="C19" s="20" t="s">
        <v>19</v>
      </c>
      <c r="D19" s="46">
        <v>10790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10790</v>
      </c>
      <c r="O19" s="47">
        <f t="shared" si="1"/>
        <v>1.0012991833704528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SUM(D21:D30)</f>
        <v>1020529</v>
      </c>
      <c r="E20" s="32">
        <f t="shared" si="5"/>
        <v>323009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603634</v>
      </c>
      <c r="N20" s="44">
        <f t="shared" si="4"/>
        <v>1947172</v>
      </c>
      <c r="O20" s="45">
        <f t="shared" si="1"/>
        <v>180.69524870081662</v>
      </c>
      <c r="P20" s="10"/>
    </row>
    <row r="21" spans="1:16">
      <c r="A21" s="12"/>
      <c r="B21" s="25">
        <v>331.2</v>
      </c>
      <c r="C21" s="20" t="s">
        <v>20</v>
      </c>
      <c r="D21" s="46">
        <v>3805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3805</v>
      </c>
      <c r="O21" s="47">
        <f t="shared" si="1"/>
        <v>0.35309948032665184</v>
      </c>
      <c r="P21" s="9"/>
    </row>
    <row r="22" spans="1:16">
      <c r="A22" s="12"/>
      <c r="B22" s="25">
        <v>335.12</v>
      </c>
      <c r="C22" s="20" t="s">
        <v>92</v>
      </c>
      <c r="D22" s="46">
        <v>309284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309284</v>
      </c>
      <c r="O22" s="47">
        <f t="shared" si="1"/>
        <v>28.701187824795841</v>
      </c>
      <c r="P22" s="9"/>
    </row>
    <row r="23" spans="1:16">
      <c r="A23" s="12"/>
      <c r="B23" s="25">
        <v>335.14</v>
      </c>
      <c r="C23" s="20" t="s">
        <v>93</v>
      </c>
      <c r="D23" s="46">
        <v>6504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6504</v>
      </c>
      <c r="O23" s="47">
        <f t="shared" si="1"/>
        <v>0.60356347438752789</v>
      </c>
      <c r="P23" s="9"/>
    </row>
    <row r="24" spans="1:16">
      <c r="A24" s="12"/>
      <c r="B24" s="25">
        <v>335.15</v>
      </c>
      <c r="C24" s="20" t="s">
        <v>94</v>
      </c>
      <c r="D24" s="46">
        <v>18693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18693</v>
      </c>
      <c r="O24" s="47">
        <f t="shared" si="1"/>
        <v>1.7346881959910914</v>
      </c>
      <c r="P24" s="9"/>
    </row>
    <row r="25" spans="1:16">
      <c r="A25" s="12"/>
      <c r="B25" s="25">
        <v>335.18</v>
      </c>
      <c r="C25" s="20" t="s">
        <v>95</v>
      </c>
      <c r="D25" s="46">
        <v>507568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507568</v>
      </c>
      <c r="O25" s="47">
        <f t="shared" si="1"/>
        <v>47.101707498144023</v>
      </c>
      <c r="P25" s="9"/>
    </row>
    <row r="26" spans="1:16">
      <c r="A26" s="12"/>
      <c r="B26" s="25">
        <v>337.2</v>
      </c>
      <c r="C26" s="20" t="s">
        <v>30</v>
      </c>
      <c r="D26" s="46">
        <v>45989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45989</v>
      </c>
      <c r="O26" s="47">
        <f t="shared" si="1"/>
        <v>4.2677245731254638</v>
      </c>
      <c r="P26" s="9"/>
    </row>
    <row r="27" spans="1:16">
      <c r="A27" s="12"/>
      <c r="B27" s="25">
        <v>337.3</v>
      </c>
      <c r="C27" s="20" t="s">
        <v>74</v>
      </c>
      <c r="D27" s="46">
        <v>958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958</v>
      </c>
      <c r="O27" s="47">
        <f t="shared" si="1"/>
        <v>8.8901262063845576E-2</v>
      </c>
      <c r="P27" s="9"/>
    </row>
    <row r="28" spans="1:16">
      <c r="A28" s="12"/>
      <c r="B28" s="25">
        <v>337.5</v>
      </c>
      <c r="C28" s="20" t="s">
        <v>114</v>
      </c>
      <c r="D28" s="46">
        <v>0</v>
      </c>
      <c r="E28" s="46">
        <v>323009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323009</v>
      </c>
      <c r="O28" s="47">
        <f t="shared" si="1"/>
        <v>29.974851521900518</v>
      </c>
      <c r="P28" s="9"/>
    </row>
    <row r="29" spans="1:16">
      <c r="A29" s="12"/>
      <c r="B29" s="25">
        <v>337.7</v>
      </c>
      <c r="C29" s="20" t="s">
        <v>75</v>
      </c>
      <c r="D29" s="46">
        <v>127728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127728</v>
      </c>
      <c r="O29" s="47">
        <f t="shared" si="1"/>
        <v>11.853006681514477</v>
      </c>
      <c r="P29" s="9"/>
    </row>
    <row r="30" spans="1:16">
      <c r="A30" s="12"/>
      <c r="B30" s="25">
        <v>338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603634</v>
      </c>
      <c r="N30" s="46">
        <f t="shared" si="4"/>
        <v>603634</v>
      </c>
      <c r="O30" s="47">
        <f t="shared" si="1"/>
        <v>56.016518188567183</v>
      </c>
      <c r="P30" s="9"/>
    </row>
    <row r="31" spans="1:16" ht="15.75">
      <c r="A31" s="29" t="s">
        <v>36</v>
      </c>
      <c r="B31" s="30"/>
      <c r="C31" s="31"/>
      <c r="D31" s="32">
        <f t="shared" ref="D31:M31" si="6">SUM(D32:D41)</f>
        <v>176209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10449144</v>
      </c>
      <c r="J31" s="32">
        <f t="shared" si="6"/>
        <v>1565636</v>
      </c>
      <c r="K31" s="32">
        <f t="shared" si="6"/>
        <v>0</v>
      </c>
      <c r="L31" s="32">
        <f t="shared" si="6"/>
        <v>272275</v>
      </c>
      <c r="M31" s="32">
        <f t="shared" si="6"/>
        <v>0</v>
      </c>
      <c r="N31" s="32">
        <f t="shared" si="4"/>
        <v>12463264</v>
      </c>
      <c r="O31" s="45">
        <f t="shared" si="1"/>
        <v>1156.5760950259837</v>
      </c>
      <c r="P31" s="10"/>
    </row>
    <row r="32" spans="1:16">
      <c r="A32" s="12"/>
      <c r="B32" s="25">
        <v>341.3</v>
      </c>
      <c r="C32" s="20" t="s">
        <v>96</v>
      </c>
      <c r="D32" s="46">
        <v>255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255</v>
      </c>
      <c r="O32" s="47">
        <f t="shared" si="1"/>
        <v>2.366369710467706E-2</v>
      </c>
      <c r="P32" s="9"/>
    </row>
    <row r="33" spans="1:16">
      <c r="A33" s="12"/>
      <c r="B33" s="25">
        <v>342.1</v>
      </c>
      <c r="C33" s="20" t="s">
        <v>39</v>
      </c>
      <c r="D33" s="46">
        <v>16788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16788</v>
      </c>
      <c r="O33" s="47">
        <f t="shared" si="1"/>
        <v>1.5579064587973275</v>
      </c>
      <c r="P33" s="9"/>
    </row>
    <row r="34" spans="1:16">
      <c r="A34" s="12"/>
      <c r="B34" s="25">
        <v>342.5</v>
      </c>
      <c r="C34" s="20" t="s">
        <v>41</v>
      </c>
      <c r="D34" s="46">
        <v>34696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34696</v>
      </c>
      <c r="O34" s="47">
        <f t="shared" si="1"/>
        <v>3.2197475872308834</v>
      </c>
      <c r="P34" s="9"/>
    </row>
    <row r="35" spans="1:16">
      <c r="A35" s="12"/>
      <c r="B35" s="25">
        <v>343.3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5474057</v>
      </c>
      <c r="J35" s="46">
        <v>0</v>
      </c>
      <c r="K35" s="46">
        <v>0</v>
      </c>
      <c r="L35" s="46">
        <v>180131</v>
      </c>
      <c r="M35" s="46">
        <v>0</v>
      </c>
      <c r="N35" s="46">
        <f t="shared" si="7"/>
        <v>5654188</v>
      </c>
      <c r="O35" s="47">
        <f t="shared" si="1"/>
        <v>524.70193021529326</v>
      </c>
      <c r="P35" s="9"/>
    </row>
    <row r="36" spans="1:16">
      <c r="A36" s="12"/>
      <c r="B36" s="25">
        <v>343.4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1726017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1726017</v>
      </c>
      <c r="O36" s="47">
        <f t="shared" si="1"/>
        <v>160.17232739420936</v>
      </c>
      <c r="P36" s="9"/>
    </row>
    <row r="37" spans="1:16">
      <c r="A37" s="12"/>
      <c r="B37" s="25">
        <v>343.5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2751790</v>
      </c>
      <c r="J37" s="46">
        <v>0</v>
      </c>
      <c r="K37" s="46">
        <v>0</v>
      </c>
      <c r="L37" s="46">
        <v>92144</v>
      </c>
      <c r="M37" s="46">
        <v>0</v>
      </c>
      <c r="N37" s="46">
        <f t="shared" si="7"/>
        <v>2843934</v>
      </c>
      <c r="O37" s="47">
        <f t="shared" ref="O37:O56" si="8">(N37/O$58)</f>
        <v>263.91369710467706</v>
      </c>
      <c r="P37" s="9"/>
    </row>
    <row r="38" spans="1:16">
      <c r="A38" s="12"/>
      <c r="B38" s="25">
        <v>343.8</v>
      </c>
      <c r="C38" s="20" t="s">
        <v>45</v>
      </c>
      <c r="D38" s="46">
        <v>13775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13775</v>
      </c>
      <c r="O38" s="47">
        <f t="shared" si="8"/>
        <v>1.2783036377134374</v>
      </c>
      <c r="P38" s="9"/>
    </row>
    <row r="39" spans="1:16">
      <c r="A39" s="12"/>
      <c r="B39" s="25">
        <v>344.9</v>
      </c>
      <c r="C39" s="20" t="s">
        <v>98</v>
      </c>
      <c r="D39" s="46">
        <v>84378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84378</v>
      </c>
      <c r="O39" s="47">
        <f t="shared" si="8"/>
        <v>7.8301781737193767</v>
      </c>
      <c r="P39" s="9"/>
    </row>
    <row r="40" spans="1:16">
      <c r="A40" s="12"/>
      <c r="B40" s="25">
        <v>347.2</v>
      </c>
      <c r="C40" s="20" t="s">
        <v>46</v>
      </c>
      <c r="D40" s="46">
        <v>26317</v>
      </c>
      <c r="E40" s="46">
        <v>0</v>
      </c>
      <c r="F40" s="46">
        <v>0</v>
      </c>
      <c r="G40" s="46">
        <v>0</v>
      </c>
      <c r="H40" s="46">
        <v>0</v>
      </c>
      <c r="I40" s="46">
        <v>497280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523597</v>
      </c>
      <c r="O40" s="47">
        <f t="shared" si="8"/>
        <v>48.58917965850037</v>
      </c>
      <c r="P40" s="9"/>
    </row>
    <row r="41" spans="1:16">
      <c r="A41" s="12"/>
      <c r="B41" s="25">
        <v>349</v>
      </c>
      <c r="C41" s="20" t="s">
        <v>117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1565636</v>
      </c>
      <c r="K41" s="46">
        <v>0</v>
      </c>
      <c r="L41" s="46">
        <v>0</v>
      </c>
      <c r="M41" s="46">
        <v>0</v>
      </c>
      <c r="N41" s="46">
        <f t="shared" si="7"/>
        <v>1565636</v>
      </c>
      <c r="O41" s="47">
        <f t="shared" si="8"/>
        <v>145.28916109873794</v>
      </c>
      <c r="P41" s="9"/>
    </row>
    <row r="42" spans="1:16" ht="15.75">
      <c r="A42" s="29" t="s">
        <v>37</v>
      </c>
      <c r="B42" s="30"/>
      <c r="C42" s="31"/>
      <c r="D42" s="32">
        <f t="shared" ref="D42:M42" si="9">SUM(D43:D43)</f>
        <v>204362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204362</v>
      </c>
      <c r="O42" s="45">
        <f t="shared" si="8"/>
        <v>18.964550853749071</v>
      </c>
      <c r="P42" s="10"/>
    </row>
    <row r="43" spans="1:16">
      <c r="A43" s="13"/>
      <c r="B43" s="39">
        <v>351.5</v>
      </c>
      <c r="C43" s="21" t="s">
        <v>50</v>
      </c>
      <c r="D43" s="46">
        <v>204362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204362</v>
      </c>
      <c r="O43" s="47">
        <f t="shared" si="8"/>
        <v>18.964550853749071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SUM(D45:D51)</f>
        <v>247021</v>
      </c>
      <c r="E44" s="32">
        <f t="shared" si="10"/>
        <v>5849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716105</v>
      </c>
      <c r="J44" s="32">
        <f t="shared" si="10"/>
        <v>2098</v>
      </c>
      <c r="K44" s="32">
        <f t="shared" si="10"/>
        <v>1488494</v>
      </c>
      <c r="L44" s="32">
        <f t="shared" si="10"/>
        <v>2818</v>
      </c>
      <c r="M44" s="32">
        <f t="shared" si="10"/>
        <v>2469</v>
      </c>
      <c r="N44" s="32">
        <f>SUM(D44:M44)</f>
        <v>2464854</v>
      </c>
      <c r="O44" s="45">
        <f t="shared" si="8"/>
        <v>228.73552338530067</v>
      </c>
      <c r="P44" s="10"/>
    </row>
    <row r="45" spans="1:16">
      <c r="A45" s="12"/>
      <c r="B45" s="25">
        <v>361.1</v>
      </c>
      <c r="C45" s="20" t="s">
        <v>51</v>
      </c>
      <c r="D45" s="46">
        <v>32291</v>
      </c>
      <c r="E45" s="46">
        <v>5849</v>
      </c>
      <c r="F45" s="46">
        <v>0</v>
      </c>
      <c r="G45" s="46">
        <v>0</v>
      </c>
      <c r="H45" s="46">
        <v>0</v>
      </c>
      <c r="I45" s="46">
        <v>38631</v>
      </c>
      <c r="J45" s="46">
        <v>2098</v>
      </c>
      <c r="K45" s="46">
        <v>415629</v>
      </c>
      <c r="L45" s="46">
        <v>0</v>
      </c>
      <c r="M45" s="46">
        <v>2469</v>
      </c>
      <c r="N45" s="46">
        <f>SUM(D45:M45)</f>
        <v>496967</v>
      </c>
      <c r="O45" s="47">
        <f t="shared" si="8"/>
        <v>46.117947290274685</v>
      </c>
      <c r="P45" s="9"/>
    </row>
    <row r="46" spans="1:16">
      <c r="A46" s="12"/>
      <c r="B46" s="25">
        <v>361.2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352359</v>
      </c>
      <c r="L46" s="46">
        <v>0</v>
      </c>
      <c r="M46" s="46">
        <v>0</v>
      </c>
      <c r="N46" s="46">
        <f t="shared" ref="N46:N51" si="11">SUM(D46:M46)</f>
        <v>352359</v>
      </c>
      <c r="O46" s="47">
        <f t="shared" si="8"/>
        <v>32.698496659242764</v>
      </c>
      <c r="P46" s="9"/>
    </row>
    <row r="47" spans="1:16">
      <c r="A47" s="12"/>
      <c r="B47" s="25">
        <v>361.3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-531915</v>
      </c>
      <c r="L47" s="46">
        <v>0</v>
      </c>
      <c r="M47" s="46">
        <v>0</v>
      </c>
      <c r="N47" s="46">
        <f t="shared" si="11"/>
        <v>-531915</v>
      </c>
      <c r="O47" s="47">
        <f t="shared" si="8"/>
        <v>-49.361080178173722</v>
      </c>
      <c r="P47" s="9"/>
    </row>
    <row r="48" spans="1:16">
      <c r="A48" s="12"/>
      <c r="B48" s="25">
        <v>362</v>
      </c>
      <c r="C48" s="20" t="s">
        <v>54</v>
      </c>
      <c r="D48" s="46">
        <v>106368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106368</v>
      </c>
      <c r="O48" s="47">
        <f t="shared" si="8"/>
        <v>9.8708240534521163</v>
      </c>
      <c r="P48" s="9"/>
    </row>
    <row r="49" spans="1:119">
      <c r="A49" s="12"/>
      <c r="B49" s="25">
        <v>366</v>
      </c>
      <c r="C49" s="20" t="s">
        <v>56</v>
      </c>
      <c r="D49" s="46">
        <v>15052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15052</v>
      </c>
      <c r="O49" s="47">
        <f t="shared" si="8"/>
        <v>1.3968077208611729</v>
      </c>
      <c r="P49" s="9"/>
    </row>
    <row r="50" spans="1:119">
      <c r="A50" s="12"/>
      <c r="B50" s="25">
        <v>368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1252421</v>
      </c>
      <c r="L50" s="46">
        <v>0</v>
      </c>
      <c r="M50" s="46">
        <v>0</v>
      </c>
      <c r="N50" s="46">
        <f t="shared" si="11"/>
        <v>1252421</v>
      </c>
      <c r="O50" s="47">
        <f t="shared" si="8"/>
        <v>116.22318114328137</v>
      </c>
      <c r="P50" s="9"/>
    </row>
    <row r="51" spans="1:119">
      <c r="A51" s="12"/>
      <c r="B51" s="25">
        <v>369.9</v>
      </c>
      <c r="C51" s="20" t="s">
        <v>59</v>
      </c>
      <c r="D51" s="46">
        <v>93310</v>
      </c>
      <c r="E51" s="46">
        <v>0</v>
      </c>
      <c r="F51" s="46">
        <v>0</v>
      </c>
      <c r="G51" s="46">
        <v>0</v>
      </c>
      <c r="H51" s="46">
        <v>0</v>
      </c>
      <c r="I51" s="46">
        <v>677474</v>
      </c>
      <c r="J51" s="46">
        <v>0</v>
      </c>
      <c r="K51" s="46">
        <v>0</v>
      </c>
      <c r="L51" s="46">
        <v>2818</v>
      </c>
      <c r="M51" s="46">
        <v>0</v>
      </c>
      <c r="N51" s="46">
        <f t="shared" si="11"/>
        <v>773602</v>
      </c>
      <c r="O51" s="47">
        <f t="shared" si="8"/>
        <v>71.789346696362287</v>
      </c>
      <c r="P51" s="9"/>
    </row>
    <row r="52" spans="1:119" ht="15.75">
      <c r="A52" s="29" t="s">
        <v>38</v>
      </c>
      <c r="B52" s="30"/>
      <c r="C52" s="31"/>
      <c r="D52" s="32">
        <f t="shared" ref="D52:M52" si="12">SUM(D53:D55)</f>
        <v>1502500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530069</v>
      </c>
      <c r="J52" s="32">
        <f t="shared" si="12"/>
        <v>1082980</v>
      </c>
      <c r="K52" s="32">
        <f t="shared" si="12"/>
        <v>0</v>
      </c>
      <c r="L52" s="32">
        <f t="shared" si="12"/>
        <v>0</v>
      </c>
      <c r="M52" s="32">
        <f t="shared" si="12"/>
        <v>5000</v>
      </c>
      <c r="N52" s="32">
        <f>SUM(D52:M52)</f>
        <v>3120549</v>
      </c>
      <c r="O52" s="45">
        <f t="shared" si="8"/>
        <v>289.58324053452117</v>
      </c>
      <c r="P52" s="9"/>
    </row>
    <row r="53" spans="1:119">
      <c r="A53" s="12"/>
      <c r="B53" s="25">
        <v>381</v>
      </c>
      <c r="C53" s="20" t="s">
        <v>60</v>
      </c>
      <c r="D53" s="46">
        <v>1502500</v>
      </c>
      <c r="E53" s="46">
        <v>0</v>
      </c>
      <c r="F53" s="46">
        <v>0</v>
      </c>
      <c r="G53" s="46">
        <v>0</v>
      </c>
      <c r="H53" s="46">
        <v>0</v>
      </c>
      <c r="I53" s="46">
        <v>150000</v>
      </c>
      <c r="J53" s="46">
        <v>1082980</v>
      </c>
      <c r="K53" s="46">
        <v>0</v>
      </c>
      <c r="L53" s="46">
        <v>0</v>
      </c>
      <c r="M53" s="46">
        <v>5000</v>
      </c>
      <c r="N53" s="46">
        <f>SUM(D53:M53)</f>
        <v>2740480</v>
      </c>
      <c r="O53" s="47">
        <f t="shared" si="8"/>
        <v>254.31328878990348</v>
      </c>
      <c r="P53" s="9"/>
    </row>
    <row r="54" spans="1:119">
      <c r="A54" s="12"/>
      <c r="B54" s="25">
        <v>389.4</v>
      </c>
      <c r="C54" s="20" t="s">
        <v>118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25000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25000</v>
      </c>
      <c r="O54" s="47">
        <f t="shared" si="8"/>
        <v>2.3199703043801039</v>
      </c>
      <c r="P54" s="9"/>
    </row>
    <row r="55" spans="1:119" ht="15.75" thickBot="1">
      <c r="A55" s="12"/>
      <c r="B55" s="25">
        <v>389.7</v>
      </c>
      <c r="C55" s="20" t="s">
        <v>101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355069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355069</v>
      </c>
      <c r="O55" s="47">
        <f t="shared" si="8"/>
        <v>32.949981440237565</v>
      </c>
      <c r="P55" s="9"/>
    </row>
    <row r="56" spans="1:119" ht="16.5" thickBot="1">
      <c r="A56" s="14" t="s">
        <v>48</v>
      </c>
      <c r="B56" s="23"/>
      <c r="C56" s="22"/>
      <c r="D56" s="15">
        <f t="shared" ref="D56:M56" si="13">SUM(D5,D14,D20,D31,D42,D44,D52)</f>
        <v>9288914</v>
      </c>
      <c r="E56" s="15">
        <f t="shared" si="13"/>
        <v>1326523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11695318</v>
      </c>
      <c r="J56" s="15">
        <f t="shared" si="13"/>
        <v>2650714</v>
      </c>
      <c r="K56" s="15">
        <f t="shared" si="13"/>
        <v>1488494</v>
      </c>
      <c r="L56" s="15">
        <f t="shared" si="13"/>
        <v>275093</v>
      </c>
      <c r="M56" s="15">
        <f t="shared" si="13"/>
        <v>611103</v>
      </c>
      <c r="N56" s="15">
        <f>SUM(D56:M56)</f>
        <v>27336159</v>
      </c>
      <c r="O56" s="38">
        <f t="shared" si="8"/>
        <v>2536.7630846325169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119</v>
      </c>
      <c r="M58" s="118"/>
      <c r="N58" s="118"/>
      <c r="O58" s="43">
        <v>10776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79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2025-04-28T14:58:21Z</cp:lastPrinted>
  <dcterms:created xsi:type="dcterms:W3CDTF">2000-08-31T21:26:31Z</dcterms:created>
  <dcterms:modified xsi:type="dcterms:W3CDTF">2025-04-28T14:58:24Z</dcterms:modified>
</cp:coreProperties>
</file>