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C2723B7B582675ED8689D0ABDEF4B8EBECA97F3A" xr6:coauthVersionLast="47" xr6:coauthVersionMax="47" xr10:uidLastSave="{FFDFC80B-DCB3-411C-840D-0A143DEC641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'2009'!$A$1:$O$33</definedName>
    <definedName name="_xlnm.Print_Area" localSheetId="13">'2010'!$A$1:$O$35</definedName>
    <definedName name="_xlnm.Print_Area" localSheetId="12">'2011'!$A$1:$O$36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'2015'!$A$1:$O$34</definedName>
    <definedName name="_xlnm.Print_Area" localSheetId="7">'2016'!$A$1:$O$33</definedName>
    <definedName name="_xlnm.Print_Area" localSheetId="6">'2017'!$A$1:$O$32</definedName>
    <definedName name="_xlnm.Print_Area" localSheetId="5">'2018'!$A$1:$O$35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'2022'!$A$1:$P$29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7" i="49"/>
  <c r="P17" i="49" s="1"/>
  <c r="O23" i="49"/>
  <c r="P23" i="49" s="1"/>
  <c r="O19" i="49"/>
  <c r="P19" i="49" s="1"/>
  <c r="O8" i="49"/>
  <c r="P8" i="49" s="1"/>
  <c r="O5" i="49"/>
  <c r="P5" i="49" s="1"/>
  <c r="O21" i="49"/>
  <c r="P21" i="49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N25" i="48" s="1"/>
  <c r="M5" i="48"/>
  <c r="M25" i="48" s="1"/>
  <c r="L5" i="48"/>
  <c r="K5" i="48"/>
  <c r="J5" i="48"/>
  <c r="I5" i="48"/>
  <c r="H5" i="48"/>
  <c r="G5" i="48"/>
  <c r="F5" i="48"/>
  <c r="E5" i="48"/>
  <c r="D5" i="48"/>
  <c r="O25" i="49" l="1"/>
  <c r="P25" i="49" s="1"/>
  <c r="D25" i="48"/>
  <c r="E25" i="48"/>
  <c r="F25" i="48"/>
  <c r="G25" i="48"/>
  <c r="J25" i="48"/>
  <c r="H25" i="48"/>
  <c r="I25" i="48"/>
  <c r="K25" i="48"/>
  <c r="L25" i="48"/>
  <c r="O23" i="48"/>
  <c r="P23" i="48" s="1"/>
  <c r="O21" i="48"/>
  <c r="P21" i="48" s="1"/>
  <c r="O19" i="48"/>
  <c r="P19" i="48" s="1"/>
  <c r="O17" i="48"/>
  <c r="P17" i="48" s="1"/>
  <c r="O12" i="48"/>
  <c r="P12" i="48" s="1"/>
  <c r="O8" i="48"/>
  <c r="P8" i="48" s="1"/>
  <c r="O5" i="48"/>
  <c r="P5" i="48" s="1"/>
  <c r="O29" i="47"/>
  <c r="P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N24" i="47"/>
  <c r="M24" i="47"/>
  <c r="L24" i="47"/>
  <c r="K24" i="47"/>
  <c r="J24" i="47"/>
  <c r="J30" i="47" s="1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D30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/>
  <c r="O17" i="47"/>
  <c r="P17" i="47"/>
  <c r="O16" i="47"/>
  <c r="P16" i="47" s="1"/>
  <c r="N15" i="47"/>
  <c r="M15" i="47"/>
  <c r="L15" i="47"/>
  <c r="O15" i="47" s="1"/>
  <c r="P15" i="47" s="1"/>
  <c r="K15" i="47"/>
  <c r="J15" i="47"/>
  <c r="I15" i="47"/>
  <c r="H15" i="47"/>
  <c r="G15" i="47"/>
  <c r="F15" i="47"/>
  <c r="E15" i="47"/>
  <c r="D15" i="47"/>
  <c r="O14" i="47"/>
  <c r="P14" i="47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H30" i="47" s="1"/>
  <c r="G5" i="47"/>
  <c r="G30" i="47" s="1"/>
  <c r="F5" i="47"/>
  <c r="E5" i="47"/>
  <c r="D5" i="47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/>
  <c r="N8" i="46"/>
  <c r="O8" i="46" s="1"/>
  <c r="N7" i="46"/>
  <c r="O7" i="46" s="1"/>
  <c r="N6" i="46"/>
  <c r="O6" i="46"/>
  <c r="M5" i="46"/>
  <c r="M30" i="46" s="1"/>
  <c r="L5" i="46"/>
  <c r="K5" i="46"/>
  <c r="J5" i="46"/>
  <c r="I5" i="46"/>
  <c r="I30" i="46" s="1"/>
  <c r="H5" i="46"/>
  <c r="H30" i="46" s="1"/>
  <c r="G5" i="46"/>
  <c r="F5" i="46"/>
  <c r="E5" i="46"/>
  <c r="D5" i="46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 s="1"/>
  <c r="N18" i="45"/>
  <c r="O18" i="45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30" i="45" s="1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/>
  <c r="N16" i="44"/>
  <c r="O16" i="44"/>
  <c r="M15" i="44"/>
  <c r="N15" i="44" s="1"/>
  <c r="O15" i="44" s="1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I11" i="44"/>
  <c r="H11" i="44"/>
  <c r="G11" i="44"/>
  <c r="N11" i="44" s="1"/>
  <c r="O11" i="44" s="1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G31" i="44" s="1"/>
  <c r="F5" i="44"/>
  <c r="F31" i="44" s="1"/>
  <c r="E5" i="44"/>
  <c r="E31" i="44" s="1"/>
  <c r="D5" i="44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8" i="42"/>
  <c r="O28" i="42" s="1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M22" i="42"/>
  <c r="L22" i="42"/>
  <c r="K22" i="42"/>
  <c r="J22" i="42"/>
  <c r="I22" i="42"/>
  <c r="H22" i="42"/>
  <c r="G22" i="42"/>
  <c r="N22" i="42" s="1"/>
  <c r="O22" i="42" s="1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N18" i="42" s="1"/>
  <c r="O18" i="42" s="1"/>
  <c r="H18" i="42"/>
  <c r="G18" i="42"/>
  <c r="F18" i="42"/>
  <c r="E18" i="42"/>
  <c r="D18" i="42"/>
  <c r="N17" i="42"/>
  <c r="O17" i="42" s="1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E29" i="42" s="1"/>
  <c r="D14" i="42"/>
  <c r="D29" i="42" s="1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 s="1"/>
  <c r="N15" i="41"/>
  <c r="O15" i="41"/>
  <c r="M14" i="41"/>
  <c r="L14" i="41"/>
  <c r="K14" i="41"/>
  <c r="K31" i="41" s="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9" i="40"/>
  <c r="O29" i="40"/>
  <c r="N28" i="40"/>
  <c r="O28" i="40" s="1"/>
  <c r="M27" i="40"/>
  <c r="L27" i="40"/>
  <c r="K27" i="40"/>
  <c r="J27" i="40"/>
  <c r="I27" i="40"/>
  <c r="H27" i="40"/>
  <c r="G27" i="40"/>
  <c r="N27" i="40" s="1"/>
  <c r="O27" i="40" s="1"/>
  <c r="F27" i="40"/>
  <c r="E27" i="40"/>
  <c r="D27" i="40"/>
  <c r="N26" i="40"/>
  <c r="O26" i="40" s="1"/>
  <c r="N25" i="40"/>
  <c r="O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D10" i="40"/>
  <c r="N9" i="40"/>
  <c r="O9" i="40"/>
  <c r="N8" i="40"/>
  <c r="O8" i="40"/>
  <c r="N7" i="40"/>
  <c r="O7" i="40" s="1"/>
  <c r="N6" i="40"/>
  <c r="O6" i="40" s="1"/>
  <c r="M5" i="40"/>
  <c r="N5" i="40" s="1"/>
  <c r="O5" i="40" s="1"/>
  <c r="L5" i="40"/>
  <c r="K5" i="40"/>
  <c r="J5" i="40"/>
  <c r="I5" i="40"/>
  <c r="H5" i="40"/>
  <c r="G5" i="40"/>
  <c r="F5" i="40"/>
  <c r="E5" i="40"/>
  <c r="D5" i="40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K31" i="39" s="1"/>
  <c r="J14" i="39"/>
  <c r="I14" i="39"/>
  <c r="H14" i="39"/>
  <c r="G14" i="39"/>
  <c r="F14" i="39"/>
  <c r="E14" i="39"/>
  <c r="D14" i="39"/>
  <c r="D31" i="39" s="1"/>
  <c r="N13" i="39"/>
  <c r="O13" i="39"/>
  <c r="N12" i="39"/>
  <c r="O12" i="39" s="1"/>
  <c r="N11" i="39"/>
  <c r="O11" i="39" s="1"/>
  <c r="M10" i="39"/>
  <c r="M31" i="39" s="1"/>
  <c r="L10" i="39"/>
  <c r="K10" i="39"/>
  <c r="J10" i="39"/>
  <c r="I10" i="39"/>
  <c r="H10" i="39"/>
  <c r="G10" i="39"/>
  <c r="F10" i="39"/>
  <c r="E10" i="39"/>
  <c r="D10" i="39"/>
  <c r="N9" i="39"/>
  <c r="O9" i="39"/>
  <c r="N8" i="39"/>
  <c r="O8" i="39"/>
  <c r="N7" i="39"/>
  <c r="O7" i="39"/>
  <c r="N6" i="39"/>
  <c r="O6" i="39"/>
  <c r="M5" i="39"/>
  <c r="L5" i="39"/>
  <c r="L31" i="39" s="1"/>
  <c r="K5" i="39"/>
  <c r="J5" i="39"/>
  <c r="I5" i="39"/>
  <c r="I31" i="39" s="1"/>
  <c r="H5" i="39"/>
  <c r="G5" i="39"/>
  <c r="F5" i="39"/>
  <c r="E5" i="39"/>
  <c r="D5" i="39"/>
  <c r="N30" i="38"/>
  <c r="O30" i="38" s="1"/>
  <c r="N29" i="38"/>
  <c r="O29" i="38" s="1"/>
  <c r="N28" i="38"/>
  <c r="O28" i="38"/>
  <c r="M27" i="38"/>
  <c r="L27" i="38"/>
  <c r="K27" i="38"/>
  <c r="J27" i="38"/>
  <c r="I27" i="38"/>
  <c r="H27" i="38"/>
  <c r="N27" i="38" s="1"/>
  <c r="O27" i="38" s="1"/>
  <c r="G27" i="38"/>
  <c r="F27" i="38"/>
  <c r="E27" i="38"/>
  <c r="D27" i="38"/>
  <c r="N26" i="38"/>
  <c r="O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N19" i="38" s="1"/>
  <c r="O19" i="38" s="1"/>
  <c r="E19" i="38"/>
  <c r="D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F31" i="38" s="1"/>
  <c r="E10" i="38"/>
  <c r="D10" i="38"/>
  <c r="N9" i="38"/>
  <c r="O9" i="38"/>
  <c r="N8" i="38"/>
  <c r="O8" i="38" s="1"/>
  <c r="N7" i="38"/>
  <c r="O7" i="38"/>
  <c r="N6" i="38"/>
  <c r="O6" i="38" s="1"/>
  <c r="M5" i="38"/>
  <c r="M31" i="38" s="1"/>
  <c r="L5" i="38"/>
  <c r="L31" i="38" s="1"/>
  <c r="K5" i="38"/>
  <c r="J5" i="38"/>
  <c r="I5" i="38"/>
  <c r="H5" i="38"/>
  <c r="G5" i="38"/>
  <c r="F5" i="38"/>
  <c r="E5" i="38"/>
  <c r="D5" i="38"/>
  <c r="N30" i="37"/>
  <c r="O30" i="37"/>
  <c r="N29" i="37"/>
  <c r="O29" i="37"/>
  <c r="M28" i="37"/>
  <c r="L28" i="37"/>
  <c r="K28" i="37"/>
  <c r="J28" i="37"/>
  <c r="I28" i="37"/>
  <c r="H28" i="37"/>
  <c r="H31" i="37" s="1"/>
  <c r="G28" i="37"/>
  <c r="F28" i="37"/>
  <c r="E28" i="37"/>
  <c r="D28" i="37"/>
  <c r="N27" i="37"/>
  <c r="O27" i="37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K31" i="37" s="1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/>
  <c r="N8" i="37"/>
  <c r="O8" i="37"/>
  <c r="N7" i="37"/>
  <c r="O7" i="37" s="1"/>
  <c r="N6" i="37"/>
  <c r="O6" i="37"/>
  <c r="M5" i="37"/>
  <c r="M31" i="37" s="1"/>
  <c r="L5" i="37"/>
  <c r="K5" i="37"/>
  <c r="J5" i="37"/>
  <c r="I5" i="37"/>
  <c r="H5" i="37"/>
  <c r="G5" i="37"/>
  <c r="F5" i="37"/>
  <c r="E5" i="37"/>
  <c r="D5" i="37"/>
  <c r="D31" i="37" s="1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D31" i="36" s="1"/>
  <c r="N13" i="36"/>
  <c r="O13" i="36" s="1"/>
  <c r="N12" i="36"/>
  <c r="O12" i="36" s="1"/>
  <c r="N11" i="36"/>
  <c r="O11" i="36"/>
  <c r="M10" i="36"/>
  <c r="L10" i="36"/>
  <c r="K10" i="36"/>
  <c r="J10" i="36"/>
  <c r="I10" i="36"/>
  <c r="I31" i="36" s="1"/>
  <c r="H10" i="36"/>
  <c r="G10" i="36"/>
  <c r="F10" i="36"/>
  <c r="E10" i="36"/>
  <c r="D10" i="36"/>
  <c r="N10" i="36" s="1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5" i="36" s="1"/>
  <c r="O5" i="36" s="1"/>
  <c r="N31" i="35"/>
  <c r="O31" i="35" s="1"/>
  <c r="N30" i="35"/>
  <c r="O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/>
  <c r="N11" i="35"/>
  <c r="O11" i="35" s="1"/>
  <c r="M10" i="35"/>
  <c r="L10" i="35"/>
  <c r="K10" i="35"/>
  <c r="J10" i="35"/>
  <c r="I10" i="35"/>
  <c r="H10" i="35"/>
  <c r="G10" i="35"/>
  <c r="G32" i="35" s="1"/>
  <c r="F10" i="35"/>
  <c r="E10" i="35"/>
  <c r="D10" i="35"/>
  <c r="N10" i="35" s="1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/>
  <c r="N8" i="34"/>
  <c r="O8" i="34" s="1"/>
  <c r="N7" i="34"/>
  <c r="O7" i="34" s="1"/>
  <c r="N6" i="34"/>
  <c r="O6" i="34" s="1"/>
  <c r="M5" i="34"/>
  <c r="M31" i="34" s="1"/>
  <c r="L5" i="34"/>
  <c r="L31" i="34" s="1"/>
  <c r="K5" i="34"/>
  <c r="J5" i="34"/>
  <c r="I5" i="34"/>
  <c r="H5" i="34"/>
  <c r="G5" i="34"/>
  <c r="F5" i="34"/>
  <c r="E5" i="34"/>
  <c r="N5" i="34" s="1"/>
  <c r="O5" i="34" s="1"/>
  <c r="D5" i="34"/>
  <c r="E26" i="33"/>
  <c r="F26" i="33"/>
  <c r="G26" i="33"/>
  <c r="H26" i="33"/>
  <c r="I26" i="33"/>
  <c r="J26" i="33"/>
  <c r="K26" i="33"/>
  <c r="L26" i="33"/>
  <c r="M26" i="33"/>
  <c r="D26" i="33"/>
  <c r="E23" i="33"/>
  <c r="F23" i="33"/>
  <c r="G23" i="33"/>
  <c r="H23" i="33"/>
  <c r="I23" i="33"/>
  <c r="J23" i="33"/>
  <c r="K23" i="33"/>
  <c r="L23" i="33"/>
  <c r="M23" i="33"/>
  <c r="E20" i="33"/>
  <c r="F20" i="33"/>
  <c r="G20" i="33"/>
  <c r="H20" i="33"/>
  <c r="I20" i="33"/>
  <c r="J20" i="33"/>
  <c r="K20" i="33"/>
  <c r="L20" i="33"/>
  <c r="M20" i="33"/>
  <c r="E18" i="33"/>
  <c r="E29" i="33" s="1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10" i="33"/>
  <c r="F10" i="33"/>
  <c r="F29" i="33" s="1"/>
  <c r="G10" i="33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23" i="33"/>
  <c r="D18" i="33"/>
  <c r="D14" i="33"/>
  <c r="N14" i="33" s="1"/>
  <c r="O14" i="33" s="1"/>
  <c r="D10" i="33"/>
  <c r="D5" i="33"/>
  <c r="D29" i="33" s="1"/>
  <c r="N28" i="33"/>
  <c r="O28" i="33"/>
  <c r="N27" i="33"/>
  <c r="O27" i="33" s="1"/>
  <c r="N24" i="33"/>
  <c r="O24" i="33"/>
  <c r="N25" i="33"/>
  <c r="O25" i="33" s="1"/>
  <c r="D20" i="33"/>
  <c r="N21" i="33"/>
  <c r="O21" i="33" s="1"/>
  <c r="N22" i="33"/>
  <c r="O22" i="33" s="1"/>
  <c r="N19" i="33"/>
  <c r="O19" i="33" s="1"/>
  <c r="N12" i="33"/>
  <c r="O12" i="33" s="1"/>
  <c r="N13" i="33"/>
  <c r="O13" i="33" s="1"/>
  <c r="N7" i="33"/>
  <c r="O7" i="33" s="1"/>
  <c r="N8" i="33"/>
  <c r="O8" i="33"/>
  <c r="N9" i="33"/>
  <c r="O9" i="33" s="1"/>
  <c r="N6" i="33"/>
  <c r="O6" i="33" s="1"/>
  <c r="N15" i="33"/>
  <c r="O15" i="33" s="1"/>
  <c r="N16" i="33"/>
  <c r="O16" i="33" s="1"/>
  <c r="N17" i="33"/>
  <c r="O17" i="33" s="1"/>
  <c r="N11" i="33"/>
  <c r="O11" i="33"/>
  <c r="K32" i="35"/>
  <c r="N10" i="42"/>
  <c r="O10" i="42" s="1"/>
  <c r="F30" i="45" l="1"/>
  <c r="N22" i="45"/>
  <c r="O22" i="45" s="1"/>
  <c r="N14" i="34"/>
  <c r="O14" i="34" s="1"/>
  <c r="G30" i="45"/>
  <c r="H30" i="45"/>
  <c r="J32" i="35"/>
  <c r="E28" i="43"/>
  <c r="I28" i="43"/>
  <c r="K31" i="44"/>
  <c r="J30" i="45"/>
  <c r="M30" i="47"/>
  <c r="K29" i="33"/>
  <c r="E32" i="35"/>
  <c r="N20" i="41"/>
  <c r="O20" i="41" s="1"/>
  <c r="N14" i="42"/>
  <c r="O14" i="42" s="1"/>
  <c r="F28" i="43"/>
  <c r="L31" i="44"/>
  <c r="K30" i="45"/>
  <c r="N30" i="47"/>
  <c r="E31" i="38"/>
  <c r="D28" i="43"/>
  <c r="L29" i="33"/>
  <c r="L31" i="36"/>
  <c r="M30" i="40"/>
  <c r="N22" i="43"/>
  <c r="O22" i="43" s="1"/>
  <c r="N22" i="44"/>
  <c r="O22" i="44" s="1"/>
  <c r="N15" i="45"/>
  <c r="O15" i="45" s="1"/>
  <c r="J30" i="46"/>
  <c r="N24" i="37"/>
  <c r="O24" i="37" s="1"/>
  <c r="O11" i="47"/>
  <c r="P11" i="47" s="1"/>
  <c r="K30" i="47"/>
  <c r="N10" i="39"/>
  <c r="O10" i="39" s="1"/>
  <c r="J29" i="33"/>
  <c r="G31" i="34"/>
  <c r="J31" i="39"/>
  <c r="J28" i="43"/>
  <c r="N5" i="35"/>
  <c r="O5" i="35" s="1"/>
  <c r="G31" i="36"/>
  <c r="F31" i="37"/>
  <c r="F31" i="39"/>
  <c r="E30" i="40"/>
  <c r="N10" i="40"/>
  <c r="O10" i="40" s="1"/>
  <c r="E31" i="41"/>
  <c r="F29" i="42"/>
  <c r="N25" i="43"/>
  <c r="O25" i="43" s="1"/>
  <c r="K30" i="46"/>
  <c r="O27" i="47"/>
  <c r="P27" i="47" s="1"/>
  <c r="I31" i="44"/>
  <c r="N27" i="45"/>
  <c r="O27" i="45" s="1"/>
  <c r="I30" i="45"/>
  <c r="D30" i="46"/>
  <c r="N30" i="46" s="1"/>
  <c r="O30" i="46" s="1"/>
  <c r="F31" i="36"/>
  <c r="N31" i="36" s="1"/>
  <c r="O31" i="36" s="1"/>
  <c r="M31" i="44"/>
  <c r="N5" i="38"/>
  <c r="O5" i="38" s="1"/>
  <c r="H29" i="42"/>
  <c r="N15" i="46"/>
  <c r="O15" i="46" s="1"/>
  <c r="N21" i="34"/>
  <c r="O21" i="34" s="1"/>
  <c r="N21" i="37"/>
  <c r="O21" i="37" s="1"/>
  <c r="N5" i="39"/>
  <c r="O5" i="39" s="1"/>
  <c r="D30" i="40"/>
  <c r="D31" i="41"/>
  <c r="N25" i="42"/>
  <c r="O25" i="42" s="1"/>
  <c r="N20" i="46"/>
  <c r="O20" i="46" s="1"/>
  <c r="I29" i="33"/>
  <c r="H29" i="33"/>
  <c r="N29" i="33" s="1"/>
  <c r="O29" i="33" s="1"/>
  <c r="N5" i="37"/>
  <c r="O5" i="37" s="1"/>
  <c r="I31" i="38"/>
  <c r="N21" i="39"/>
  <c r="O21" i="39" s="1"/>
  <c r="F30" i="40"/>
  <c r="N30" i="40" s="1"/>
  <c r="O30" i="40" s="1"/>
  <c r="G29" i="42"/>
  <c r="L28" i="43"/>
  <c r="N24" i="44"/>
  <c r="O24" i="44" s="1"/>
  <c r="N24" i="45"/>
  <c r="O24" i="45" s="1"/>
  <c r="N10" i="33"/>
  <c r="O10" i="33" s="1"/>
  <c r="N18" i="33"/>
  <c r="O18" i="33" s="1"/>
  <c r="D31" i="38"/>
  <c r="N31" i="38" s="1"/>
  <c r="O31" i="38" s="1"/>
  <c r="N24" i="39"/>
  <c r="O24" i="39" s="1"/>
  <c r="N5" i="46"/>
  <c r="O5" i="46" s="1"/>
  <c r="N21" i="35"/>
  <c r="O21" i="35" s="1"/>
  <c r="N21" i="36"/>
  <c r="O21" i="36" s="1"/>
  <c r="N26" i="33"/>
  <c r="O26" i="33" s="1"/>
  <c r="G29" i="33"/>
  <c r="E31" i="34"/>
  <c r="J31" i="34"/>
  <c r="H32" i="35"/>
  <c r="G31" i="38"/>
  <c r="G30" i="40"/>
  <c r="N5" i="41"/>
  <c r="O5" i="41" s="1"/>
  <c r="L29" i="42"/>
  <c r="M28" i="43"/>
  <c r="J31" i="44"/>
  <c r="N24" i="38"/>
  <c r="O24" i="38" s="1"/>
  <c r="K31" i="38"/>
  <c r="H31" i="41"/>
  <c r="J30" i="40"/>
  <c r="G28" i="43"/>
  <c r="M32" i="35"/>
  <c r="N10" i="37"/>
  <c r="O10" i="37" s="1"/>
  <c r="N25" i="41"/>
  <c r="O25" i="41" s="1"/>
  <c r="E31" i="36"/>
  <c r="N14" i="38"/>
  <c r="O14" i="38" s="1"/>
  <c r="N21" i="38"/>
  <c r="O21" i="38" s="1"/>
  <c r="N20" i="33"/>
  <c r="O20" i="33" s="1"/>
  <c r="F31" i="34"/>
  <c r="I32" i="35"/>
  <c r="D32" i="35"/>
  <c r="N32" i="35" s="1"/>
  <c r="O32" i="35" s="1"/>
  <c r="I31" i="37"/>
  <c r="H31" i="38"/>
  <c r="H31" i="39"/>
  <c r="H30" i="40"/>
  <c r="M31" i="41"/>
  <c r="I29" i="42"/>
  <c r="N28" i="44"/>
  <c r="O28" i="44" s="1"/>
  <c r="N14" i="37"/>
  <c r="O14" i="37" s="1"/>
  <c r="M29" i="33"/>
  <c r="N23" i="40"/>
  <c r="O23" i="40" s="1"/>
  <c r="N20" i="42"/>
  <c r="O20" i="42" s="1"/>
  <c r="L30" i="45"/>
  <c r="O5" i="47"/>
  <c r="P5" i="47" s="1"/>
  <c r="J31" i="37"/>
  <c r="G31" i="39"/>
  <c r="N27" i="46"/>
  <c r="O27" i="46" s="1"/>
  <c r="H28" i="43"/>
  <c r="O22" i="47"/>
  <c r="P22" i="47" s="1"/>
  <c r="N28" i="37"/>
  <c r="O28" i="37" s="1"/>
  <c r="I30" i="40"/>
  <c r="I31" i="41"/>
  <c r="J29" i="42"/>
  <c r="N28" i="34"/>
  <c r="O28" i="34" s="1"/>
  <c r="K31" i="36"/>
  <c r="J31" i="38"/>
  <c r="N21" i="40"/>
  <c r="O21" i="40" s="1"/>
  <c r="J31" i="41"/>
  <c r="K29" i="42"/>
  <c r="N14" i="43"/>
  <c r="O14" i="43" s="1"/>
  <c r="K28" i="43"/>
  <c r="E30" i="46"/>
  <c r="O20" i="47"/>
  <c r="P20" i="47" s="1"/>
  <c r="H31" i="36"/>
  <c r="N28" i="41"/>
  <c r="O28" i="41" s="1"/>
  <c r="H31" i="44"/>
  <c r="L30" i="46"/>
  <c r="N22" i="46"/>
  <c r="O22" i="46" s="1"/>
  <c r="L30" i="47"/>
  <c r="F31" i="41"/>
  <c r="N20" i="44"/>
  <c r="O20" i="44" s="1"/>
  <c r="N5" i="45"/>
  <c r="O5" i="45" s="1"/>
  <c r="E31" i="37"/>
  <c r="N28" i="35"/>
  <c r="O28" i="35" s="1"/>
  <c r="J31" i="36"/>
  <c r="N28" i="36"/>
  <c r="O28" i="36" s="1"/>
  <c r="F30" i="46"/>
  <c r="N23" i="33"/>
  <c r="O23" i="33" s="1"/>
  <c r="I31" i="34"/>
  <c r="K31" i="34"/>
  <c r="L32" i="35"/>
  <c r="N19" i="36"/>
  <c r="O19" i="36" s="1"/>
  <c r="K30" i="40"/>
  <c r="N22" i="41"/>
  <c r="O22" i="41" s="1"/>
  <c r="N20" i="43"/>
  <c r="O20" i="43" s="1"/>
  <c r="N24" i="46"/>
  <c r="O24" i="46" s="1"/>
  <c r="E30" i="47"/>
  <c r="O30" i="47" s="1"/>
  <c r="P30" i="47" s="1"/>
  <c r="N5" i="43"/>
  <c r="O5" i="43" s="1"/>
  <c r="H31" i="34"/>
  <c r="N19" i="34"/>
  <c r="O19" i="34" s="1"/>
  <c r="M31" i="36"/>
  <c r="L31" i="37"/>
  <c r="N28" i="39"/>
  <c r="O28" i="39" s="1"/>
  <c r="L30" i="40"/>
  <c r="L31" i="41"/>
  <c r="M29" i="42"/>
  <c r="D31" i="44"/>
  <c r="E30" i="45"/>
  <c r="G30" i="46"/>
  <c r="N11" i="46"/>
  <c r="O11" i="46" s="1"/>
  <c r="F30" i="47"/>
  <c r="O25" i="48"/>
  <c r="P25" i="48" s="1"/>
  <c r="N29" i="42"/>
  <c r="O29" i="42" s="1"/>
  <c r="N28" i="43"/>
  <c r="O28" i="43" s="1"/>
  <c r="N10" i="38"/>
  <c r="O10" i="38" s="1"/>
  <c r="N19" i="35"/>
  <c r="O19" i="35" s="1"/>
  <c r="N14" i="36"/>
  <c r="O14" i="36" s="1"/>
  <c r="D31" i="34"/>
  <c r="N5" i="33"/>
  <c r="O5" i="33" s="1"/>
  <c r="N10" i="43"/>
  <c r="O10" i="43" s="1"/>
  <c r="M30" i="45"/>
  <c r="O24" i="47"/>
  <c r="P24" i="47" s="1"/>
  <c r="N5" i="42"/>
  <c r="O5" i="42" s="1"/>
  <c r="G31" i="37"/>
  <c r="G31" i="41"/>
  <c r="N31" i="41" s="1"/>
  <c r="O31" i="41" s="1"/>
  <c r="N19" i="37"/>
  <c r="O19" i="37" s="1"/>
  <c r="N14" i="39"/>
  <c r="O14" i="39" s="1"/>
  <c r="I30" i="47"/>
  <c r="F32" i="35"/>
  <c r="N11" i="45"/>
  <c r="O11" i="45" s="1"/>
  <c r="N5" i="44"/>
  <c r="O5" i="44" s="1"/>
  <c r="E31" i="39"/>
  <c r="N10" i="41"/>
  <c r="O10" i="41" s="1"/>
  <c r="N31" i="44" l="1"/>
  <c r="O31" i="44" s="1"/>
  <c r="N31" i="34"/>
  <c r="O31" i="34" s="1"/>
  <c r="N30" i="45"/>
  <c r="O30" i="45" s="1"/>
  <c r="N31" i="39"/>
  <c r="O31" i="39" s="1"/>
  <c r="N31" i="37"/>
  <c r="O31" i="37" s="1"/>
</calcChain>
</file>

<file path=xl/sharedStrings.xml><?xml version="1.0" encoding="utf-8"?>
<sst xmlns="http://schemas.openxmlformats.org/spreadsheetml/2006/main" count="780" uniqueCount="97">
  <si>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</si>
  <si>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</si>
  <si>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</si>
  <si>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</si>
  <si>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</si>
  <si>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</si>
  <si>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</si>
  <si>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</si>
  <si>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</si>
  <si>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</si>
  <si>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</si>
  <si>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</si>
  <si>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</si>
  <si>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</si>
  <si>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</si>
  <si>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</si>
  <si>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</si>
  <si>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</si>
  <si>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</si>
  <si>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</si>
  <si>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</si>
  <si>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</si>
  <si>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</si>
  <si>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</si>
  <si>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</si>
  <si>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</si>
  <si>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</si>
  <si>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</si>
  <si>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</si>
  <si>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</si>
  <si>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</si>
  <si>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</si>
  <si>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</si>
  <si>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</si>
  <si>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Industry Development</t>
  </si>
  <si>
    <t>Other Economic Environment</t>
  </si>
  <si>
    <t>Culture / Recreation</t>
  </si>
  <si>
    <t>Parks and Recreation</t>
  </si>
  <si>
    <t>Other Culture / Recreation</t>
  </si>
  <si>
    <t>Inter-Fund Group Transfers Out</t>
  </si>
  <si>
    <t>Proprietary - Non-Operating Interest Expense</t>
  </si>
  <si>
    <t>Other Uses and Non-Operating</t>
  </si>
  <si>
    <t>2009 Municipal Population:</t>
  </si>
  <si>
    <t>Sebring Expenditures Reported by Account Code and Fund Type</t>
  </si>
  <si>
    <t>Local Fiscal Year Ended September 30, 2010</t>
  </si>
  <si>
    <t>Other Physical Environment</t>
  </si>
  <si>
    <t>Cultural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</si>
  <si>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</si>
  <si>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</si>
  <si>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</si>
  <si>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Extraordinary Items (Loss)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</si>
  <si>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</si>
  <si>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</si>
  <si>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</si>
  <si>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</si>
  <si>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</si>
  <si>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</si>
  <si>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</si>
  <si>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</si>
  <si>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2014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</si>
  <si>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</si>
  <si>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</si>
  <si>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</si>
  <si>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</si>
  <si>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</si>
  <si>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</si>
  <si>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</si>
  <si>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</si>
  <si>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</si>
  <si>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</si>
  <si>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</si>
  <si>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</si>
  <si>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Conservation and Resource Management</t>
  </si>
  <si>
    <t>2007 Municipal Population:</t>
  </si>
  <si>
    <t>Local Fiscal Year Ended September 30, 2016</t>
  </si>
  <si>
    <t>Non-Cash Transfer Out from General Fixed Asset Account Group</t>
  </si>
  <si>
    <t>2016 Municipal Population:</t>
  </si>
  <si>
    <t>Local Fiscal Year Ended September 30, 2017</t>
  </si>
  <si>
    <t>2017 Municipal Population:</t>
  </si>
  <si>
    <t>Local Fiscal Year Ended September 30, 2018</t>
  </si>
  <si>
    <t>Other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</si>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</sst>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736E-3F96-4147-891A-C54ADA9EEB95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88</v>
      </c>
      <c r="N4" s="98" t="s">
        <v>5</v>
      </c>
      <c r="O4" s="98" t="s">
        <v>89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SUM(D6:D7)</f>
        <v>1237045</v>
      </c>
      <c r="E5" s="103">
        <f>SUM(E6:E7)</f>
        <v>0</v>
      </c>
      <c r="F5" s="103">
        <f>SUM(F6:F7)</f>
        <v>0</v>
      </c>
      <c r="G5" s="103">
        <f>SUM(G6:G7)</f>
        <v>0</v>
      </c>
      <c r="H5" s="103">
        <f>SUM(H6:H7)</f>
        <v>0</v>
      </c>
      <c r="I5" s="103">
        <f>SUM(I6:I7)</f>
        <v>0</v>
      </c>
      <c r="J5" s="103">
        <f>SUM(J6:J7)</f>
        <v>5160241</v>
      </c>
      <c r="K5" s="103">
        <f>SUM(K6:K7)</f>
        <v>2223862</v>
      </c>
      <c r="L5" s="103">
        <f>SUM(L6:L7)</f>
        <v>0</v>
      </c>
      <c r="M5" s="103">
        <f>SUM(M6:M7)</f>
        <v>0</v>
      </c>
      <c r="N5" s="103">
        <f>SUM(N6:N7)</f>
        <v>0</v>
      </c>
      <c r="O5" s="104">
        <f>SUM(D5:N5)</f>
        <v>8621148</v>
      </c>
      <c r="P5" s="105">
        <f>(O5/P$27)</f>
        <v>751.49476987447702</v>
      </c>
      <c r="Q5" s="106"/>
    </row>
    <row r="6" spans="1:134">
      <c r="A6" s="108"/>
      <c r="B6" s="109">
        <v>513</v>
      </c>
      <c r="C6" s="110" t="s">
        <v>21</v>
      </c>
      <c r="D6" s="111">
        <v>1237045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5160241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7" si="0">SUM(D6:N6)</f>
        <v>6397286</v>
      </c>
      <c r="P6" s="112">
        <f>(O6/P$27)</f>
        <v>557.64347977684793</v>
      </c>
      <c r="Q6" s="113"/>
    </row>
    <row r="7" spans="1:134">
      <c r="A7" s="108"/>
      <c r="B7" s="109">
        <v>518</v>
      </c>
      <c r="C7" s="110" t="s">
        <v>22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2223862</v>
      </c>
      <c r="L7" s="111">
        <v>0</v>
      </c>
      <c r="M7" s="111">
        <v>0</v>
      </c>
      <c r="N7" s="111">
        <v>0</v>
      </c>
      <c r="O7" s="111">
        <f t="shared" si="0"/>
        <v>2223862</v>
      </c>
      <c r="P7" s="112">
        <f>(O7/P$27)</f>
        <v>193.851290097629</v>
      </c>
      <c r="Q7" s="113"/>
    </row>
    <row r="8" spans="1:134" ht="15.75">
      <c r="A8" s="114" t="s">
        <v>23</v>
      </c>
      <c r="B8" s="115"/>
      <c r="C8" s="116"/>
      <c r="D8" s="117">
        <f>SUM(D9:D11)</f>
        <v>9223488</v>
      </c>
      <c r="E8" s="117">
        <f>SUM(E9:E11)</f>
        <v>0</v>
      </c>
      <c r="F8" s="117">
        <f>SUM(F9:F11)</f>
        <v>0</v>
      </c>
      <c r="G8" s="117">
        <f>SUM(G9:G11)</f>
        <v>0</v>
      </c>
      <c r="H8" s="117">
        <f>SUM(H9:H11)</f>
        <v>0</v>
      </c>
      <c r="I8" s="117">
        <f>SUM(I9:I11)</f>
        <v>0</v>
      </c>
      <c r="J8" s="117">
        <f>SUM(J9:J11)</f>
        <v>0</v>
      </c>
      <c r="K8" s="117">
        <f>SUM(K9:K11)</f>
        <v>0</v>
      </c>
      <c r="L8" s="117">
        <f>SUM(L9:L11)</f>
        <v>0</v>
      </c>
      <c r="M8" s="117">
        <f>SUM(M9:M11)</f>
        <v>0</v>
      </c>
      <c r="N8" s="117">
        <f>SUM(N9:N11)</f>
        <v>0</v>
      </c>
      <c r="O8" s="118">
        <f>SUM(D8:N8)</f>
        <v>9223488</v>
      </c>
      <c r="P8" s="119">
        <f>(O8/P$27)</f>
        <v>804</v>
      </c>
      <c r="Q8" s="120"/>
    </row>
    <row r="9" spans="1:134">
      <c r="A9" s="108"/>
      <c r="B9" s="109">
        <v>521</v>
      </c>
      <c r="C9" s="110" t="s">
        <v>24</v>
      </c>
      <c r="D9" s="111">
        <v>5295153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>SUM(D9:N9)</f>
        <v>5295153</v>
      </c>
      <c r="P9" s="112">
        <f>(O9/P$27)</f>
        <v>461.57191422594144</v>
      </c>
      <c r="Q9" s="113"/>
    </row>
    <row r="10" spans="1:134">
      <c r="A10" s="108"/>
      <c r="B10" s="109">
        <v>522</v>
      </c>
      <c r="C10" s="110" t="s">
        <v>25</v>
      </c>
      <c r="D10" s="111">
        <v>3511772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1" si="1">SUM(D10:N10)</f>
        <v>3511772</v>
      </c>
      <c r="P10" s="112">
        <f>(O10/P$27)</f>
        <v>306.11680613668062</v>
      </c>
      <c r="Q10" s="113"/>
    </row>
    <row r="11" spans="1:134">
      <c r="A11" s="108"/>
      <c r="B11" s="109">
        <v>524</v>
      </c>
      <c r="C11" s="110" t="s">
        <v>26</v>
      </c>
      <c r="D11" s="111">
        <v>416563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416563</v>
      </c>
      <c r="P11" s="112">
        <f>(O11/P$27)</f>
        <v>36.311279637377964</v>
      </c>
      <c r="Q11" s="113"/>
    </row>
    <row r="12" spans="1:134" ht="15.75">
      <c r="A12" s="114" t="s">
        <v>27</v>
      </c>
      <c r="B12" s="115"/>
      <c r="C12" s="116"/>
      <c r="D12" s="117">
        <f>SUM(D13:D16)</f>
        <v>125840</v>
      </c>
      <c r="E12" s="117">
        <f>SUM(E13:E16)</f>
        <v>737905</v>
      </c>
      <c r="F12" s="117">
        <f>SUM(F13:F16)</f>
        <v>0</v>
      </c>
      <c r="G12" s="117">
        <f>SUM(G13:G16)</f>
        <v>0</v>
      </c>
      <c r="H12" s="117">
        <f>SUM(H13:H16)</f>
        <v>0</v>
      </c>
      <c r="I12" s="117">
        <f>SUM(I13:I16)</f>
        <v>12425648</v>
      </c>
      <c r="J12" s="117">
        <f>SUM(J13:J16)</f>
        <v>0</v>
      </c>
      <c r="K12" s="117">
        <f>SUM(K13:K16)</f>
        <v>0</v>
      </c>
      <c r="L12" s="117">
        <f>SUM(L13:L16)</f>
        <v>0</v>
      </c>
      <c r="M12" s="117">
        <f>SUM(M13:M16)</f>
        <v>0</v>
      </c>
      <c r="N12" s="117">
        <f>SUM(N13:N16)</f>
        <v>0</v>
      </c>
      <c r="O12" s="118">
        <f>SUM(D12:N12)</f>
        <v>13289393</v>
      </c>
      <c r="P12" s="119">
        <f>(O12/P$27)</f>
        <v>1158.4198919107391</v>
      </c>
      <c r="Q12" s="120"/>
    </row>
    <row r="13" spans="1:134">
      <c r="A13" s="108"/>
      <c r="B13" s="109">
        <v>534</v>
      </c>
      <c r="C13" s="110" t="s">
        <v>28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2710521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22" si="2">SUM(D13:N13)</f>
        <v>2710521</v>
      </c>
      <c r="P13" s="112">
        <f>(O13/P$27)</f>
        <v>236.27275104602509</v>
      </c>
      <c r="Q13" s="113"/>
    </row>
    <row r="14" spans="1:134">
      <c r="A14" s="108"/>
      <c r="B14" s="109">
        <v>536</v>
      </c>
      <c r="C14" s="110" t="s">
        <v>29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9715127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9715127</v>
      </c>
      <c r="P14" s="112">
        <f>(O14/P$27)</f>
        <v>846.85556136680611</v>
      </c>
      <c r="Q14" s="113"/>
    </row>
    <row r="15" spans="1:134">
      <c r="A15" s="108"/>
      <c r="B15" s="109">
        <v>538</v>
      </c>
      <c r="C15" s="110" t="s">
        <v>30</v>
      </c>
      <c r="D15" s="111">
        <v>0</v>
      </c>
      <c r="E15" s="111">
        <v>737905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737905</v>
      </c>
      <c r="P15" s="112">
        <f>(O15/P$27)</f>
        <v>64.322262900976284</v>
      </c>
      <c r="Q15" s="113"/>
    </row>
    <row r="16" spans="1:134">
      <c r="A16" s="108"/>
      <c r="B16" s="109">
        <v>539</v>
      </c>
      <c r="C16" s="110" t="s">
        <v>45</v>
      </c>
      <c r="D16" s="111">
        <v>125840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125840</v>
      </c>
      <c r="P16" s="112">
        <f>(O16/P$27)</f>
        <v>10.969316596931659</v>
      </c>
      <c r="Q16" s="113"/>
    </row>
    <row r="17" spans="1:120" ht="15.75">
      <c r="A17" s="114" t="s">
        <v>31</v>
      </c>
      <c r="B17" s="115"/>
      <c r="C17" s="116"/>
      <c r="D17" s="117">
        <f>SUM(D18:D18)</f>
        <v>1438025</v>
      </c>
      <c r="E17" s="117">
        <f>SUM(E18:E18)</f>
        <v>352265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 t="shared" si="2"/>
        <v>1790290</v>
      </c>
      <c r="P17" s="119">
        <f>(O17/P$27)</f>
        <v>156.0573570432357</v>
      </c>
      <c r="Q17" s="120"/>
    </row>
    <row r="18" spans="1:120">
      <c r="A18" s="108"/>
      <c r="B18" s="109">
        <v>541</v>
      </c>
      <c r="C18" s="110" t="s">
        <v>32</v>
      </c>
      <c r="D18" s="111">
        <v>1438025</v>
      </c>
      <c r="E18" s="111">
        <v>352265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1790290</v>
      </c>
      <c r="P18" s="112">
        <f>(O18/P$27)</f>
        <v>156.0573570432357</v>
      </c>
      <c r="Q18" s="113"/>
    </row>
    <row r="19" spans="1:120" ht="15.75">
      <c r="A19" s="114" t="s">
        <v>33</v>
      </c>
      <c r="B19" s="115"/>
      <c r="C19" s="116"/>
      <c r="D19" s="117">
        <f>SUM(D20:D20)</f>
        <v>460473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879573</v>
      </c>
      <c r="O19" s="117">
        <f t="shared" si="2"/>
        <v>1340046</v>
      </c>
      <c r="P19" s="119">
        <f>(O19/P$27)</f>
        <v>116.81014644351464</v>
      </c>
      <c r="Q19" s="120"/>
    </row>
    <row r="20" spans="1:120">
      <c r="A20" s="121"/>
      <c r="B20" s="122">
        <v>559</v>
      </c>
      <c r="C20" s="123" t="s">
        <v>35</v>
      </c>
      <c r="D20" s="111">
        <v>460473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879573</v>
      </c>
      <c r="O20" s="111">
        <f t="shared" si="2"/>
        <v>1340046</v>
      </c>
      <c r="P20" s="112">
        <f>(O20/P$27)</f>
        <v>116.81014644351464</v>
      </c>
      <c r="Q20" s="113"/>
    </row>
    <row r="21" spans="1:120" ht="15.75">
      <c r="A21" s="114" t="s">
        <v>36</v>
      </c>
      <c r="B21" s="115"/>
      <c r="C21" s="116"/>
      <c r="D21" s="117">
        <f>SUM(D22:D22)</f>
        <v>1112857</v>
      </c>
      <c r="E21" s="117">
        <f>SUM(E22:E22)</f>
        <v>141010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1317502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>SUM(D21:N21)</f>
        <v>2571369</v>
      </c>
      <c r="P21" s="119">
        <f>(O21/P$27)</f>
        <v>224.1430439330544</v>
      </c>
      <c r="Q21" s="113"/>
    </row>
    <row r="22" spans="1:120">
      <c r="A22" s="108"/>
      <c r="B22" s="109">
        <v>572</v>
      </c>
      <c r="C22" s="110" t="s">
        <v>37</v>
      </c>
      <c r="D22" s="111">
        <v>1112857</v>
      </c>
      <c r="E22" s="111">
        <v>141010</v>
      </c>
      <c r="F22" s="111">
        <v>0</v>
      </c>
      <c r="G22" s="111">
        <v>0</v>
      </c>
      <c r="H22" s="111">
        <v>0</v>
      </c>
      <c r="I22" s="111">
        <v>1317502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2571369</v>
      </c>
      <c r="P22" s="112">
        <f>(O22/P$27)</f>
        <v>224.1430439330544</v>
      </c>
      <c r="Q22" s="113"/>
    </row>
    <row r="23" spans="1:120" ht="15.75">
      <c r="A23" s="114" t="s">
        <v>41</v>
      </c>
      <c r="B23" s="115"/>
      <c r="C23" s="116"/>
      <c r="D23" s="117">
        <f>SUM(D24:D24)</f>
        <v>128461</v>
      </c>
      <c r="E23" s="117">
        <f>SUM(E24:E24)</f>
        <v>0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700000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>SUM(D23:N23)</f>
        <v>828461</v>
      </c>
      <c r="P23" s="119">
        <f>(O23/P$27)</f>
        <v>72.215917015341702</v>
      </c>
      <c r="Q23" s="113"/>
    </row>
    <row r="24" spans="1:120" ht="15.75" thickBot="1">
      <c r="A24" s="108"/>
      <c r="B24" s="109">
        <v>581</v>
      </c>
      <c r="C24" s="110" t="s">
        <v>91</v>
      </c>
      <c r="D24" s="111">
        <v>128461</v>
      </c>
      <c r="E24" s="111">
        <v>0</v>
      </c>
      <c r="F24" s="111">
        <v>0</v>
      </c>
      <c r="G24" s="111">
        <v>0</v>
      </c>
      <c r="H24" s="111">
        <v>0</v>
      </c>
      <c r="I24" s="111">
        <v>700000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>SUM(D24:N24)</f>
        <v>828461</v>
      </c>
      <c r="P24" s="112">
        <f>(O24/P$27)</f>
        <v>72.215917015341702</v>
      </c>
      <c r="Q24" s="113"/>
    </row>
    <row r="25" spans="1:120" ht="16.5" thickBot="1">
      <c r="A25" s="124" t="s">
        <v>10</v>
      </c>
      <c r="B25" s="125"/>
      <c r="C25" s="126"/>
      <c r="D25" s="127">
        <f>SUM(D5,D8,D12,D17,D19,D21,D23)</f>
        <v>13726189</v>
      </c>
      <c r="E25" s="127">
        <f t="shared" ref="E25:N25" si="3">SUM(E5,E8,E12,E17,E19,E21,E23)</f>
        <v>1231180</v>
      </c>
      <c r="F25" s="127">
        <f t="shared" si="3"/>
        <v>0</v>
      </c>
      <c r="G25" s="127">
        <f t="shared" si="3"/>
        <v>0</v>
      </c>
      <c r="H25" s="127">
        <f t="shared" si="3"/>
        <v>0</v>
      </c>
      <c r="I25" s="127">
        <f t="shared" si="3"/>
        <v>14443150</v>
      </c>
      <c r="J25" s="127">
        <f t="shared" si="3"/>
        <v>5160241</v>
      </c>
      <c r="K25" s="127">
        <f t="shared" si="3"/>
        <v>2223862</v>
      </c>
      <c r="L25" s="127">
        <f t="shared" si="3"/>
        <v>0</v>
      </c>
      <c r="M25" s="127">
        <f t="shared" si="3"/>
        <v>0</v>
      </c>
      <c r="N25" s="127">
        <f t="shared" si="3"/>
        <v>879573</v>
      </c>
      <c r="O25" s="127">
        <f>SUM(D25:N25)</f>
        <v>37664195</v>
      </c>
      <c r="P25" s="128">
        <f>(O25/P$27)</f>
        <v>3283.1411262203628</v>
      </c>
      <c r="Q25" s="106"/>
      <c r="R25" s="129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</row>
    <row r="26" spans="1:120">
      <c r="A26" s="130"/>
      <c r="B26" s="131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3"/>
    </row>
    <row r="27" spans="1:120">
      <c r="A27" s="134"/>
      <c r="B27" s="135"/>
      <c r="C27" s="135"/>
      <c r="D27" s="136"/>
      <c r="E27" s="136"/>
      <c r="F27" s="136"/>
      <c r="G27" s="136"/>
      <c r="H27" s="136"/>
      <c r="I27" s="136"/>
      <c r="J27" s="136"/>
      <c r="K27" s="136"/>
      <c r="L27" s="136"/>
      <c r="M27" s="139" t="s">
        <v>96</v>
      </c>
      <c r="N27" s="139"/>
      <c r="O27" s="139"/>
      <c r="P27" s="137">
        <v>11472</v>
      </c>
    </row>
    <row r="28" spans="1:120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  <row r="29" spans="1:120" ht="15.75" customHeight="1" thickBot="1">
      <c r="A29" s="143" t="s">
        <v>48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5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1022218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1411213</v>
      </c>
      <c r="L5" s="59">
        <f t="shared" si="0"/>
        <v>0</v>
      </c>
      <c r="M5" s="59">
        <f t="shared" si="0"/>
        <v>0</v>
      </c>
      <c r="N5" s="60">
        <f t="shared" ref="N5:N31" si="1">SUM(D5:M5)</f>
        <v>2433431</v>
      </c>
      <c r="O5" s="61">
        <f t="shared" ref="O5:O31" si="2">(N5/O$33)</f>
        <v>228.14841552597036</v>
      </c>
      <c r="P5" s="62"/>
    </row>
    <row r="6" spans="1:133">
      <c r="A6" s="64"/>
      <c r="B6" s="65">
        <v>511</v>
      </c>
      <c r="C6" s="66" t="s">
        <v>19</v>
      </c>
      <c r="D6" s="67">
        <v>19468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19468</v>
      </c>
      <c r="O6" s="68">
        <f t="shared" si="2"/>
        <v>1.8252390774423402</v>
      </c>
      <c r="P6" s="69"/>
    </row>
    <row r="7" spans="1:133">
      <c r="A7" s="64"/>
      <c r="B7" s="65">
        <v>512</v>
      </c>
      <c r="C7" s="66" t="s">
        <v>20</v>
      </c>
      <c r="D7" s="67">
        <v>57277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57277</v>
      </c>
      <c r="O7" s="68">
        <f t="shared" si="2"/>
        <v>5.3700543783986499</v>
      </c>
      <c r="P7" s="69"/>
    </row>
    <row r="8" spans="1:133">
      <c r="A8" s="64"/>
      <c r="B8" s="65">
        <v>513</v>
      </c>
      <c r="C8" s="66" t="s">
        <v>21</v>
      </c>
      <c r="D8" s="67">
        <v>945473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167604</v>
      </c>
      <c r="L8" s="67">
        <v>0</v>
      </c>
      <c r="M8" s="67">
        <v>0</v>
      </c>
      <c r="N8" s="67">
        <f t="shared" si="1"/>
        <v>1113077</v>
      </c>
      <c r="O8" s="68">
        <f t="shared" si="2"/>
        <v>104.35749109319332</v>
      </c>
      <c r="P8" s="69"/>
    </row>
    <row r="9" spans="1:133">
      <c r="A9" s="64"/>
      <c r="B9" s="65">
        <v>518</v>
      </c>
      <c r="C9" s="66" t="s">
        <v>22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1243609</v>
      </c>
      <c r="L9" s="67">
        <v>0</v>
      </c>
      <c r="M9" s="67">
        <v>0</v>
      </c>
      <c r="N9" s="67">
        <f t="shared" si="1"/>
        <v>1243609</v>
      </c>
      <c r="O9" s="68">
        <f t="shared" si="2"/>
        <v>116.59563097693606</v>
      </c>
      <c r="P9" s="69"/>
    </row>
    <row r="10" spans="1:133" ht="15.75">
      <c r="A10" s="70" t="s">
        <v>23</v>
      </c>
      <c r="B10" s="71"/>
      <c r="C10" s="72"/>
      <c r="D10" s="73">
        <f t="shared" ref="D10:M10" si="3">SUM(D11:D13)</f>
        <v>6254596</v>
      </c>
      <c r="E10" s="73">
        <f t="shared" si="3"/>
        <v>269977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6524573</v>
      </c>
      <c r="O10" s="75">
        <f t="shared" si="2"/>
        <v>611.71695105944127</v>
      </c>
      <c r="P10" s="76"/>
    </row>
    <row r="11" spans="1:133">
      <c r="A11" s="64"/>
      <c r="B11" s="65">
        <v>521</v>
      </c>
      <c r="C11" s="66" t="s">
        <v>24</v>
      </c>
      <c r="D11" s="67">
        <v>3589446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3589446</v>
      </c>
      <c r="O11" s="68">
        <f t="shared" si="2"/>
        <v>336.53159572473277</v>
      </c>
      <c r="P11" s="69"/>
    </row>
    <row r="12" spans="1:133">
      <c r="A12" s="64"/>
      <c r="B12" s="65">
        <v>522</v>
      </c>
      <c r="C12" s="66" t="s">
        <v>25</v>
      </c>
      <c r="D12" s="67">
        <v>2348997</v>
      </c>
      <c r="E12" s="67">
        <v>269977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2618974</v>
      </c>
      <c r="O12" s="68">
        <f t="shared" si="2"/>
        <v>245.54415900993811</v>
      </c>
      <c r="P12" s="69"/>
    </row>
    <row r="13" spans="1:133">
      <c r="A13" s="64"/>
      <c r="B13" s="65">
        <v>524</v>
      </c>
      <c r="C13" s="66" t="s">
        <v>26</v>
      </c>
      <c r="D13" s="67">
        <v>316153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316153</v>
      </c>
      <c r="O13" s="68">
        <f t="shared" si="2"/>
        <v>29.641196324770299</v>
      </c>
      <c r="P13" s="69"/>
    </row>
    <row r="14" spans="1:133" ht="15.75">
      <c r="A14" s="70" t="s">
        <v>27</v>
      </c>
      <c r="B14" s="71"/>
      <c r="C14" s="72"/>
      <c r="D14" s="73">
        <f t="shared" ref="D14:M14" si="4">SUM(D15:D18)</f>
        <v>29599</v>
      </c>
      <c r="E14" s="73">
        <f t="shared" si="4"/>
        <v>25304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8067053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8121956</v>
      </c>
      <c r="O14" s="75">
        <f t="shared" si="2"/>
        <v>761.48096756047255</v>
      </c>
      <c r="P14" s="76"/>
    </row>
    <row r="15" spans="1:133">
      <c r="A15" s="64"/>
      <c r="B15" s="65">
        <v>534</v>
      </c>
      <c r="C15" s="66" t="s">
        <v>60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1526502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1526502</v>
      </c>
      <c r="O15" s="68">
        <f t="shared" si="2"/>
        <v>143.11850740671292</v>
      </c>
      <c r="P15" s="69"/>
    </row>
    <row r="16" spans="1:133">
      <c r="A16" s="64"/>
      <c r="B16" s="65">
        <v>536</v>
      </c>
      <c r="C16" s="66" t="s">
        <v>61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6540551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6540551</v>
      </c>
      <c r="O16" s="68">
        <f t="shared" si="2"/>
        <v>613.21498218638669</v>
      </c>
      <c r="P16" s="69"/>
    </row>
    <row r="17" spans="1:119">
      <c r="A17" s="64"/>
      <c r="B17" s="65">
        <v>538</v>
      </c>
      <c r="C17" s="66" t="s">
        <v>62</v>
      </c>
      <c r="D17" s="67">
        <v>0</v>
      </c>
      <c r="E17" s="67">
        <v>25304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25304</v>
      </c>
      <c r="O17" s="68">
        <f t="shared" si="2"/>
        <v>2.3723982748921806</v>
      </c>
      <c r="P17" s="69"/>
    </row>
    <row r="18" spans="1:119">
      <c r="A18" s="64"/>
      <c r="B18" s="65">
        <v>539</v>
      </c>
      <c r="C18" s="66" t="s">
        <v>45</v>
      </c>
      <c r="D18" s="67">
        <v>29599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29599</v>
      </c>
      <c r="O18" s="68">
        <f t="shared" si="2"/>
        <v>2.7750796924807801</v>
      </c>
      <c r="P18" s="69"/>
    </row>
    <row r="19" spans="1:119" ht="15.75">
      <c r="A19" s="70" t="s">
        <v>31</v>
      </c>
      <c r="B19" s="71"/>
      <c r="C19" s="72"/>
      <c r="D19" s="73">
        <f t="shared" ref="D19:M19" si="5">SUM(D20:D20)</f>
        <v>886122</v>
      </c>
      <c r="E19" s="73">
        <f t="shared" si="5"/>
        <v>384942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1271064</v>
      </c>
      <c r="O19" s="75">
        <f t="shared" si="2"/>
        <v>119.16969810613163</v>
      </c>
      <c r="P19" s="76"/>
    </row>
    <row r="20" spans="1:119">
      <c r="A20" s="64"/>
      <c r="B20" s="65">
        <v>541</v>
      </c>
      <c r="C20" s="66" t="s">
        <v>63</v>
      </c>
      <c r="D20" s="67">
        <v>886122</v>
      </c>
      <c r="E20" s="67">
        <v>384942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1271064</v>
      </c>
      <c r="O20" s="68">
        <f t="shared" si="2"/>
        <v>119.16969810613163</v>
      </c>
      <c r="P20" s="69"/>
    </row>
    <row r="21" spans="1:119" ht="15.75">
      <c r="A21" s="70" t="s">
        <v>33</v>
      </c>
      <c r="B21" s="71"/>
      <c r="C21" s="72"/>
      <c r="D21" s="73">
        <f t="shared" ref="D21:M21" si="6">SUM(D22:D23)</f>
        <v>751980</v>
      </c>
      <c r="E21" s="73">
        <f t="shared" si="6"/>
        <v>29953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581165</v>
      </c>
      <c r="N21" s="73">
        <f t="shared" si="1"/>
        <v>1363098</v>
      </c>
      <c r="O21" s="75">
        <f t="shared" si="2"/>
        <v>127.79842490155634</v>
      </c>
      <c r="P21" s="76"/>
    </row>
    <row r="22" spans="1:119">
      <c r="A22" s="64"/>
      <c r="B22" s="65">
        <v>552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581165</v>
      </c>
      <c r="N22" s="67">
        <f t="shared" si="1"/>
        <v>581165</v>
      </c>
      <c r="O22" s="68">
        <f t="shared" si="2"/>
        <v>54.487624226514157</v>
      </c>
      <c r="P22" s="69"/>
    </row>
    <row r="23" spans="1:119">
      <c r="A23" s="64"/>
      <c r="B23" s="65">
        <v>559</v>
      </c>
      <c r="C23" s="66" t="s">
        <v>35</v>
      </c>
      <c r="D23" s="67">
        <v>751980</v>
      </c>
      <c r="E23" s="67">
        <v>29953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781933</v>
      </c>
      <c r="O23" s="68">
        <f t="shared" si="2"/>
        <v>73.310800675042188</v>
      </c>
      <c r="P23" s="69"/>
    </row>
    <row r="24" spans="1:119" ht="15.75">
      <c r="A24" s="70" t="s">
        <v>36</v>
      </c>
      <c r="B24" s="71"/>
      <c r="C24" s="72"/>
      <c r="D24" s="73">
        <f t="shared" ref="D24:M24" si="7">SUM(D25:D27)</f>
        <v>524432</v>
      </c>
      <c r="E24" s="73">
        <f t="shared" si="7"/>
        <v>0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752777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1277209</v>
      </c>
      <c r="O24" s="75">
        <f t="shared" si="2"/>
        <v>119.74582786424152</v>
      </c>
      <c r="P24" s="69"/>
    </row>
    <row r="25" spans="1:119">
      <c r="A25" s="64"/>
      <c r="B25" s="65">
        <v>572</v>
      </c>
      <c r="C25" s="66" t="s">
        <v>64</v>
      </c>
      <c r="D25" s="67">
        <v>438139</v>
      </c>
      <c r="E25" s="67">
        <v>0</v>
      </c>
      <c r="F25" s="67">
        <v>0</v>
      </c>
      <c r="G25" s="67">
        <v>0</v>
      </c>
      <c r="H25" s="67">
        <v>0</v>
      </c>
      <c r="I25" s="67">
        <v>752777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1190916</v>
      </c>
      <c r="O25" s="68">
        <f t="shared" si="2"/>
        <v>111.65535345959123</v>
      </c>
      <c r="P25" s="69"/>
    </row>
    <row r="26" spans="1:119">
      <c r="A26" s="64"/>
      <c r="B26" s="65">
        <v>573</v>
      </c>
      <c r="C26" s="66" t="s">
        <v>46</v>
      </c>
      <c r="D26" s="67">
        <v>61060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61060</v>
      </c>
      <c r="O26" s="68">
        <f t="shared" si="2"/>
        <v>5.7247327957997376</v>
      </c>
      <c r="P26" s="69"/>
    </row>
    <row r="27" spans="1:119">
      <c r="A27" s="64"/>
      <c r="B27" s="65">
        <v>579</v>
      </c>
      <c r="C27" s="66" t="s">
        <v>38</v>
      </c>
      <c r="D27" s="67">
        <v>25233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25233</v>
      </c>
      <c r="O27" s="68">
        <f t="shared" si="2"/>
        <v>2.365741608850553</v>
      </c>
      <c r="P27" s="69"/>
    </row>
    <row r="28" spans="1:119" ht="15.75">
      <c r="A28" s="70" t="s">
        <v>65</v>
      </c>
      <c r="B28" s="71"/>
      <c r="C28" s="72"/>
      <c r="D28" s="73">
        <f t="shared" ref="D28:M28" si="8">SUM(D29:D30)</f>
        <v>165000</v>
      </c>
      <c r="E28" s="73">
        <f t="shared" si="8"/>
        <v>5000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1674442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69146</v>
      </c>
      <c r="N28" s="73">
        <f t="shared" si="1"/>
        <v>1913588</v>
      </c>
      <c r="O28" s="75">
        <f t="shared" si="2"/>
        <v>179.41008813050814</v>
      </c>
      <c r="P28" s="69"/>
    </row>
    <row r="29" spans="1:119">
      <c r="A29" s="64"/>
      <c r="B29" s="65">
        <v>581</v>
      </c>
      <c r="C29" s="66" t="s">
        <v>66</v>
      </c>
      <c r="D29" s="67">
        <v>165000</v>
      </c>
      <c r="E29" s="67">
        <v>5000</v>
      </c>
      <c r="F29" s="67">
        <v>0</v>
      </c>
      <c r="G29" s="67">
        <v>0</v>
      </c>
      <c r="H29" s="67">
        <v>0</v>
      </c>
      <c r="I29" s="67">
        <v>1013803</v>
      </c>
      <c r="J29" s="67">
        <v>0</v>
      </c>
      <c r="K29" s="67">
        <v>0</v>
      </c>
      <c r="L29" s="67">
        <v>0</v>
      </c>
      <c r="M29" s="67">
        <v>69146</v>
      </c>
      <c r="N29" s="67">
        <f t="shared" si="1"/>
        <v>1252949</v>
      </c>
      <c r="O29" s="68">
        <f t="shared" si="2"/>
        <v>117.47131070691918</v>
      </c>
      <c r="P29" s="69"/>
    </row>
    <row r="30" spans="1:119" ht="15.75" thickBot="1">
      <c r="A30" s="64"/>
      <c r="B30" s="65">
        <v>591</v>
      </c>
      <c r="C30" s="66" t="s">
        <v>67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660639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660639</v>
      </c>
      <c r="O30" s="68">
        <f t="shared" si="2"/>
        <v>61.938777423588974</v>
      </c>
      <c r="P30" s="69"/>
    </row>
    <row r="31" spans="1:119" ht="16.5" thickBot="1">
      <c r="A31" s="77" t="s">
        <v>10</v>
      </c>
      <c r="B31" s="78"/>
      <c r="C31" s="79"/>
      <c r="D31" s="80">
        <f>SUM(D5,D10,D14,D19,D21,D24,D28)</f>
        <v>9633947</v>
      </c>
      <c r="E31" s="80">
        <f t="shared" ref="E31:M31" si="9">SUM(E5,E10,E14,E19,E21,E24,E28)</f>
        <v>715176</v>
      </c>
      <c r="F31" s="80">
        <f t="shared" si="9"/>
        <v>0</v>
      </c>
      <c r="G31" s="80">
        <f t="shared" si="9"/>
        <v>0</v>
      </c>
      <c r="H31" s="80">
        <f t="shared" si="9"/>
        <v>0</v>
      </c>
      <c r="I31" s="80">
        <f t="shared" si="9"/>
        <v>10494272</v>
      </c>
      <c r="J31" s="80">
        <f t="shared" si="9"/>
        <v>0</v>
      </c>
      <c r="K31" s="80">
        <f t="shared" si="9"/>
        <v>1411213</v>
      </c>
      <c r="L31" s="80">
        <f t="shared" si="9"/>
        <v>0</v>
      </c>
      <c r="M31" s="80">
        <f t="shared" si="9"/>
        <v>650311</v>
      </c>
      <c r="N31" s="80">
        <f t="shared" si="1"/>
        <v>22904919</v>
      </c>
      <c r="O31" s="81">
        <f t="shared" si="2"/>
        <v>2147.4703731483219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68</v>
      </c>
      <c r="M33" s="177"/>
      <c r="N33" s="177"/>
      <c r="O33" s="91">
        <v>10666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48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1074246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1801327</v>
      </c>
      <c r="L5" s="26">
        <f t="shared" si="0"/>
        <v>0</v>
      </c>
      <c r="M5" s="26">
        <f t="shared" si="0"/>
        <v>0</v>
      </c>
      <c r="N5" s="27">
        <f t="shared" ref="N5:N31" si="1">SUM(D5:M5)</f>
        <v>2875573</v>
      </c>
      <c r="O5" s="32">
        <f t="shared" ref="O5:O31" si="2">(N5/O$33)</f>
        <v>272.28226493703249</v>
      </c>
      <c r="P5" s="6"/>
    </row>
    <row r="6" spans="1:133">
      <c r="A6" s="12"/>
      <c r="B6" s="44">
        <v>511</v>
      </c>
      <c r="C6" s="20" t="s">
        <v>19</v>
      </c>
      <c r="D6" s="46">
        <v>18501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18501</v>
      </c>
      <c r="O6" s="47">
        <f t="shared" si="2"/>
        <v>1.7518227440583278</v>
      </c>
      <c r="P6" s="9"/>
    </row>
    <row r="7" spans="1:133">
      <c r="A7" s="12"/>
      <c r="B7" s="44">
        <v>512</v>
      </c>
      <c r="C7" s="20" t="s">
        <v>20</v>
      </c>
      <c r="D7" s="46">
        <v>57281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57281</v>
      </c>
      <c r="O7" s="47">
        <f t="shared" si="2"/>
        <v>5.4238235015623522</v>
      </c>
      <c r="P7" s="9"/>
    </row>
    <row r="8" spans="1:133">
      <c r="A8" s="12"/>
      <c r="B8" s="44">
        <v>513</v>
      </c>
      <c r="C8" s="20" t="s">
        <v>21</v>
      </c>
      <c r="D8" s="46">
        <v>998464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204997</v>
      </c>
      <c r="L8" s="46">
        <v>0</v>
      </c>
      <c r="M8" s="46">
        <v>0</v>
      </c>
      <c r="N8" s="46">
        <f t="shared" si="1"/>
        <v>1203461</v>
      </c>
      <c r="O8" s="47">
        <f t="shared" si="2"/>
        <v>113.9533188145062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1596330</v>
      </c>
      <c r="L9" s="46">
        <v>0</v>
      </c>
      <c r="M9" s="46">
        <v>0</v>
      </c>
      <c r="N9" s="46">
        <f t="shared" si="1"/>
        <v>1596330</v>
      </c>
      <c r="O9" s="47">
        <f t="shared" si="2"/>
        <v>151.15329987690561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5908330</v>
      </c>
      <c r="E10" s="31">
        <f t="shared" si="3"/>
        <v>11500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5919830</v>
      </c>
      <c r="O10" s="43">
        <f t="shared" si="2"/>
        <v>560.5368809771802</v>
      </c>
      <c r="P10" s="10"/>
    </row>
    <row r="11" spans="1:133">
      <c r="A11" s="12"/>
      <c r="B11" s="44">
        <v>521</v>
      </c>
      <c r="C11" s="20" t="s">
        <v>24</v>
      </c>
      <c r="D11" s="46">
        <v>3428266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3428266</v>
      </c>
      <c r="O11" s="47">
        <f t="shared" si="2"/>
        <v>324.61566139570118</v>
      </c>
      <c r="P11" s="9"/>
    </row>
    <row r="12" spans="1:133">
      <c r="A12" s="12"/>
      <c r="B12" s="44">
        <v>522</v>
      </c>
      <c r="C12" s="20" t="s">
        <v>25</v>
      </c>
      <c r="D12" s="46">
        <v>2157147</v>
      </c>
      <c r="E12" s="46">
        <v>11500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2168647</v>
      </c>
      <c r="O12" s="47">
        <f t="shared" si="2"/>
        <v>205.34485370703533</v>
      </c>
      <c r="P12" s="9"/>
    </row>
    <row r="13" spans="1:133">
      <c r="A13" s="12"/>
      <c r="B13" s="44">
        <v>524</v>
      </c>
      <c r="C13" s="20" t="s">
        <v>26</v>
      </c>
      <c r="D13" s="46">
        <v>322917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322917</v>
      </c>
      <c r="O13" s="47">
        <f t="shared" si="2"/>
        <v>30.576365874443709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128737</v>
      </c>
      <c r="E14" s="31">
        <f t="shared" si="4"/>
        <v>24285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7727823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66200</v>
      </c>
      <c r="N14" s="42">
        <f t="shared" si="1"/>
        <v>7947045</v>
      </c>
      <c r="O14" s="43">
        <f t="shared" si="2"/>
        <v>752.48982103967433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1380940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1380940</v>
      </c>
      <c r="O15" s="47">
        <f t="shared" si="2"/>
        <v>130.75845090427043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6346883</v>
      </c>
      <c r="J16" s="46">
        <v>0</v>
      </c>
      <c r="K16" s="46">
        <v>0</v>
      </c>
      <c r="L16" s="46">
        <v>0</v>
      </c>
      <c r="M16" s="46">
        <v>66200</v>
      </c>
      <c r="N16" s="46">
        <f t="shared" si="1"/>
        <v>6413083</v>
      </c>
      <c r="O16" s="47">
        <f t="shared" si="2"/>
        <v>607.2420225357447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9285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9285</v>
      </c>
      <c r="O17" s="47">
        <f t="shared" si="2"/>
        <v>0.87917810813369945</v>
      </c>
      <c r="P17" s="9"/>
    </row>
    <row r="18" spans="1:119">
      <c r="A18" s="12"/>
      <c r="B18" s="44">
        <v>539</v>
      </c>
      <c r="C18" s="20" t="s">
        <v>45</v>
      </c>
      <c r="D18" s="46">
        <v>128737</v>
      </c>
      <c r="E18" s="46">
        <v>15000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143737</v>
      </c>
      <c r="O18" s="47">
        <f t="shared" si="2"/>
        <v>13.610169491525424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818593</v>
      </c>
      <c r="E19" s="31">
        <f t="shared" si="5"/>
        <v>598722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314708</v>
      </c>
      <c r="N19" s="31">
        <f t="shared" si="1"/>
        <v>1732023</v>
      </c>
      <c r="O19" s="43">
        <f t="shared" si="2"/>
        <v>164.00179907205757</v>
      </c>
      <c r="P19" s="10"/>
    </row>
    <row r="20" spans="1:119">
      <c r="A20" s="12"/>
      <c r="B20" s="44">
        <v>541</v>
      </c>
      <c r="C20" s="20" t="s">
        <v>32</v>
      </c>
      <c r="D20" s="46">
        <v>818593</v>
      </c>
      <c r="E20" s="46">
        <v>598722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314708</v>
      </c>
      <c r="N20" s="46">
        <f t="shared" si="1"/>
        <v>1732023</v>
      </c>
      <c r="O20" s="47">
        <f t="shared" si="2"/>
        <v>164.00179907205757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SUM(D22:D23)</f>
        <v>332378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566182</v>
      </c>
      <c r="N21" s="31">
        <f t="shared" si="1"/>
        <v>898560</v>
      </c>
      <c r="O21" s="43">
        <f t="shared" si="2"/>
        <v>85.082852002651265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566182</v>
      </c>
      <c r="N22" s="46">
        <f t="shared" si="1"/>
        <v>566182</v>
      </c>
      <c r="O22" s="47">
        <f t="shared" si="2"/>
        <v>53.610642931540575</v>
      </c>
      <c r="P22" s="9"/>
    </row>
    <row r="23" spans="1:119">
      <c r="A23" s="13"/>
      <c r="B23" s="45">
        <v>559</v>
      </c>
      <c r="C23" s="21" t="s">
        <v>35</v>
      </c>
      <c r="D23" s="46">
        <v>332378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332378</v>
      </c>
      <c r="O23" s="47">
        <f t="shared" si="2"/>
        <v>31.47220907111069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523754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744569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1268323</v>
      </c>
      <c r="O24" s="43">
        <f t="shared" si="2"/>
        <v>120.09497206703911</v>
      </c>
      <c r="P24" s="9"/>
    </row>
    <row r="25" spans="1:119">
      <c r="A25" s="12"/>
      <c r="B25" s="44">
        <v>572</v>
      </c>
      <c r="C25" s="20" t="s">
        <v>37</v>
      </c>
      <c r="D25" s="46">
        <v>483254</v>
      </c>
      <c r="E25" s="46">
        <v>0</v>
      </c>
      <c r="F25" s="46">
        <v>0</v>
      </c>
      <c r="G25" s="46">
        <v>0</v>
      </c>
      <c r="H25" s="46">
        <v>0</v>
      </c>
      <c r="I25" s="46">
        <v>744569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1227823</v>
      </c>
      <c r="O25" s="47">
        <f t="shared" si="2"/>
        <v>116.26010794432345</v>
      </c>
      <c r="P25" s="9"/>
    </row>
    <row r="26" spans="1:119">
      <c r="A26" s="12"/>
      <c r="B26" s="44">
        <v>573</v>
      </c>
      <c r="C26" s="20" t="s">
        <v>46</v>
      </c>
      <c r="D26" s="46">
        <v>6750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6750</v>
      </c>
      <c r="O26" s="47">
        <f t="shared" si="2"/>
        <v>0.63914402045260865</v>
      </c>
      <c r="P26" s="9"/>
    </row>
    <row r="27" spans="1:119">
      <c r="A27" s="12"/>
      <c r="B27" s="44">
        <v>579</v>
      </c>
      <c r="C27" s="20" t="s">
        <v>38</v>
      </c>
      <c r="D27" s="46">
        <v>33750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33750</v>
      </c>
      <c r="O27" s="47">
        <f t="shared" si="2"/>
        <v>3.1957201022630435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SUM(D29:D30)</f>
        <v>105000</v>
      </c>
      <c r="E28" s="31">
        <f t="shared" si="8"/>
        <v>7500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1402406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137065</v>
      </c>
      <c r="N28" s="31">
        <f t="shared" si="1"/>
        <v>1651971</v>
      </c>
      <c r="O28" s="43">
        <f t="shared" si="2"/>
        <v>156.42183505349871</v>
      </c>
      <c r="P28" s="9"/>
    </row>
    <row r="29" spans="1:119">
      <c r="A29" s="12"/>
      <c r="B29" s="44">
        <v>581</v>
      </c>
      <c r="C29" s="20" t="s">
        <v>39</v>
      </c>
      <c r="D29" s="46">
        <v>105000</v>
      </c>
      <c r="E29" s="46">
        <v>7500</v>
      </c>
      <c r="F29" s="46">
        <v>0</v>
      </c>
      <c r="G29" s="46">
        <v>0</v>
      </c>
      <c r="H29" s="46">
        <v>0</v>
      </c>
      <c r="I29" s="46">
        <v>676949</v>
      </c>
      <c r="J29" s="46">
        <v>0</v>
      </c>
      <c r="K29" s="46">
        <v>0</v>
      </c>
      <c r="L29" s="46">
        <v>0</v>
      </c>
      <c r="M29" s="46">
        <v>137065</v>
      </c>
      <c r="N29" s="46">
        <f t="shared" si="1"/>
        <v>926514</v>
      </c>
      <c r="O29" s="47">
        <f t="shared" si="2"/>
        <v>87.729760439352333</v>
      </c>
      <c r="P29" s="9"/>
    </row>
    <row r="30" spans="1:119" ht="15.75" thickBot="1">
      <c r="A30" s="12"/>
      <c r="B30" s="44">
        <v>591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725457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725457</v>
      </c>
      <c r="O30" s="47">
        <f t="shared" si="2"/>
        <v>68.692074614146392</v>
      </c>
      <c r="P30" s="9"/>
    </row>
    <row r="31" spans="1:119" ht="16.5" thickBot="1">
      <c r="A31" s="14" t="s">
        <v>10</v>
      </c>
      <c r="B31" s="23"/>
      <c r="C31" s="22"/>
      <c r="D31" s="15">
        <f>SUM(D5,D10,D14,D19,D21,D24,D28)</f>
        <v>8891038</v>
      </c>
      <c r="E31" s="15">
        <f t="shared" ref="E31:M31" si="9">SUM(E5,E10,E14,E19,E21,E24,E28)</f>
        <v>642007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9874798</v>
      </c>
      <c r="J31" s="15">
        <f t="shared" si="9"/>
        <v>0</v>
      </c>
      <c r="K31" s="15">
        <f t="shared" si="9"/>
        <v>1801327</v>
      </c>
      <c r="L31" s="15">
        <f t="shared" si="9"/>
        <v>0</v>
      </c>
      <c r="M31" s="15">
        <f t="shared" si="9"/>
        <v>1084155</v>
      </c>
      <c r="N31" s="15">
        <f t="shared" si="1"/>
        <v>22293325</v>
      </c>
      <c r="O31" s="37">
        <f t="shared" si="2"/>
        <v>2110.9104251491335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55</v>
      </c>
      <c r="M33" s="163"/>
      <c r="N33" s="163"/>
      <c r="O33" s="41">
        <v>10561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743288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1391285</v>
      </c>
      <c r="L5" s="26">
        <f t="shared" si="0"/>
        <v>0</v>
      </c>
      <c r="M5" s="26">
        <f t="shared" si="0"/>
        <v>0</v>
      </c>
      <c r="N5" s="27">
        <f t="shared" ref="N5:N31" si="1">SUM(D5:M5)</f>
        <v>2134573</v>
      </c>
      <c r="O5" s="32">
        <f t="shared" ref="O5:O31" si="2">(N5/O$33)</f>
        <v>202.1375946969697</v>
      </c>
      <c r="P5" s="6"/>
    </row>
    <row r="6" spans="1:133">
      <c r="A6" s="12"/>
      <c r="B6" s="44">
        <v>511</v>
      </c>
      <c r="C6" s="20" t="s">
        <v>19</v>
      </c>
      <c r="D6" s="46">
        <v>18006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18006</v>
      </c>
      <c r="O6" s="47">
        <f t="shared" si="2"/>
        <v>1.7051136363636363</v>
      </c>
      <c r="P6" s="9"/>
    </row>
    <row r="7" spans="1:133">
      <c r="A7" s="12"/>
      <c r="B7" s="44">
        <v>512</v>
      </c>
      <c r="C7" s="20" t="s">
        <v>20</v>
      </c>
      <c r="D7" s="46">
        <v>57066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57066</v>
      </c>
      <c r="O7" s="47">
        <f t="shared" si="2"/>
        <v>5.403977272727273</v>
      </c>
      <c r="P7" s="9"/>
    </row>
    <row r="8" spans="1:133">
      <c r="A8" s="12"/>
      <c r="B8" s="44">
        <v>513</v>
      </c>
      <c r="C8" s="20" t="s">
        <v>21</v>
      </c>
      <c r="D8" s="46">
        <v>668216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217266</v>
      </c>
      <c r="L8" s="46">
        <v>0</v>
      </c>
      <c r="M8" s="46">
        <v>0</v>
      </c>
      <c r="N8" s="46">
        <f t="shared" si="1"/>
        <v>885482</v>
      </c>
      <c r="O8" s="47">
        <f t="shared" si="2"/>
        <v>83.852462121212127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1174019</v>
      </c>
      <c r="L9" s="46">
        <v>0</v>
      </c>
      <c r="M9" s="46">
        <v>0</v>
      </c>
      <c r="N9" s="46">
        <f t="shared" si="1"/>
        <v>1174019</v>
      </c>
      <c r="O9" s="47">
        <f t="shared" si="2"/>
        <v>111.17604166666666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5366338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5366338</v>
      </c>
      <c r="O10" s="43">
        <f t="shared" si="2"/>
        <v>508.17594696969695</v>
      </c>
      <c r="P10" s="10"/>
    </row>
    <row r="11" spans="1:133">
      <c r="A11" s="12"/>
      <c r="B11" s="44">
        <v>521</v>
      </c>
      <c r="C11" s="20" t="s">
        <v>24</v>
      </c>
      <c r="D11" s="46">
        <v>3110045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3110045</v>
      </c>
      <c r="O11" s="47">
        <f t="shared" si="2"/>
        <v>294.51183712121212</v>
      </c>
      <c r="P11" s="9"/>
    </row>
    <row r="12" spans="1:133">
      <c r="A12" s="12"/>
      <c r="B12" s="44">
        <v>522</v>
      </c>
      <c r="C12" s="20" t="s">
        <v>25</v>
      </c>
      <c r="D12" s="46">
        <v>1975372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1975372</v>
      </c>
      <c r="O12" s="47">
        <f t="shared" si="2"/>
        <v>187.06174242424242</v>
      </c>
      <c r="P12" s="9"/>
    </row>
    <row r="13" spans="1:133">
      <c r="A13" s="12"/>
      <c r="B13" s="44">
        <v>524</v>
      </c>
      <c r="C13" s="20" t="s">
        <v>26</v>
      </c>
      <c r="D13" s="46">
        <v>280921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280921</v>
      </c>
      <c r="O13" s="47">
        <f t="shared" si="2"/>
        <v>26.602367424242424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101498</v>
      </c>
      <c r="E14" s="31">
        <f t="shared" si="4"/>
        <v>10800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7906990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8019288</v>
      </c>
      <c r="O14" s="43">
        <f t="shared" si="2"/>
        <v>759.4022727272727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1498708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1498708</v>
      </c>
      <c r="O15" s="47">
        <f t="shared" si="2"/>
        <v>141.92310606060607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6408282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6408282</v>
      </c>
      <c r="O16" s="47">
        <f t="shared" si="2"/>
        <v>606.84488636363642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10800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10800</v>
      </c>
      <c r="O17" s="47">
        <f t="shared" si="2"/>
        <v>1.0227272727272727</v>
      </c>
      <c r="P17" s="9"/>
    </row>
    <row r="18" spans="1:119">
      <c r="A18" s="12"/>
      <c r="B18" s="44">
        <v>539</v>
      </c>
      <c r="C18" s="20" t="s">
        <v>45</v>
      </c>
      <c r="D18" s="46">
        <v>101498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101498</v>
      </c>
      <c r="O18" s="47">
        <f t="shared" si="2"/>
        <v>9.6115530303030301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862398</v>
      </c>
      <c r="E19" s="31">
        <f t="shared" si="5"/>
        <v>652500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1514898</v>
      </c>
      <c r="O19" s="43">
        <f t="shared" si="2"/>
        <v>143.45625000000001</v>
      </c>
      <c r="P19" s="10"/>
    </row>
    <row r="20" spans="1:119">
      <c r="A20" s="12"/>
      <c r="B20" s="44">
        <v>541</v>
      </c>
      <c r="C20" s="20" t="s">
        <v>32</v>
      </c>
      <c r="D20" s="46">
        <v>862398</v>
      </c>
      <c r="E20" s="46">
        <v>652500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1514898</v>
      </c>
      <c r="O20" s="47">
        <f t="shared" si="2"/>
        <v>143.45625000000001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SUM(D22:D23)</f>
        <v>687940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474062</v>
      </c>
      <c r="N21" s="31">
        <f t="shared" si="1"/>
        <v>1162002</v>
      </c>
      <c r="O21" s="43">
        <f t="shared" si="2"/>
        <v>110.03806818181818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465277</v>
      </c>
      <c r="N22" s="46">
        <f t="shared" si="1"/>
        <v>465277</v>
      </c>
      <c r="O22" s="47">
        <f t="shared" si="2"/>
        <v>44.060321969696972</v>
      </c>
      <c r="P22" s="9"/>
    </row>
    <row r="23" spans="1:119">
      <c r="A23" s="13"/>
      <c r="B23" s="45">
        <v>559</v>
      </c>
      <c r="C23" s="21" t="s">
        <v>35</v>
      </c>
      <c r="D23" s="46">
        <v>687940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8785</v>
      </c>
      <c r="N23" s="46">
        <f t="shared" si="1"/>
        <v>696725</v>
      </c>
      <c r="O23" s="47">
        <f t="shared" si="2"/>
        <v>65.977746212121218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508484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721504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1229988</v>
      </c>
      <c r="O24" s="43">
        <f t="shared" si="2"/>
        <v>116.47613636363636</v>
      </c>
      <c r="P24" s="9"/>
    </row>
    <row r="25" spans="1:119">
      <c r="A25" s="12"/>
      <c r="B25" s="44">
        <v>572</v>
      </c>
      <c r="C25" s="20" t="s">
        <v>37</v>
      </c>
      <c r="D25" s="46">
        <v>454984</v>
      </c>
      <c r="E25" s="46">
        <v>0</v>
      </c>
      <c r="F25" s="46">
        <v>0</v>
      </c>
      <c r="G25" s="46">
        <v>0</v>
      </c>
      <c r="H25" s="46">
        <v>0</v>
      </c>
      <c r="I25" s="46">
        <v>721504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1176488</v>
      </c>
      <c r="O25" s="47">
        <f t="shared" si="2"/>
        <v>111.40984848484848</v>
      </c>
      <c r="P25" s="9"/>
    </row>
    <row r="26" spans="1:119">
      <c r="A26" s="12"/>
      <c r="B26" s="44">
        <v>573</v>
      </c>
      <c r="C26" s="20" t="s">
        <v>46</v>
      </c>
      <c r="D26" s="46">
        <v>16000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16000</v>
      </c>
      <c r="O26" s="47">
        <f t="shared" si="2"/>
        <v>1.5151515151515151</v>
      </c>
      <c r="P26" s="9"/>
    </row>
    <row r="27" spans="1:119">
      <c r="A27" s="12"/>
      <c r="B27" s="44">
        <v>579</v>
      </c>
      <c r="C27" s="20" t="s">
        <v>38</v>
      </c>
      <c r="D27" s="46">
        <v>37500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37500</v>
      </c>
      <c r="O27" s="47">
        <f t="shared" si="2"/>
        <v>3.5511363636363638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SUM(D29:D30)</f>
        <v>112446</v>
      </c>
      <c r="E28" s="31">
        <f t="shared" si="8"/>
        <v>113616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1230280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409761</v>
      </c>
      <c r="N28" s="31">
        <f t="shared" si="1"/>
        <v>1866103</v>
      </c>
      <c r="O28" s="43">
        <f t="shared" si="2"/>
        <v>176.71429924242423</v>
      </c>
      <c r="P28" s="9"/>
    </row>
    <row r="29" spans="1:119">
      <c r="A29" s="12"/>
      <c r="B29" s="44">
        <v>581</v>
      </c>
      <c r="C29" s="20" t="s">
        <v>39</v>
      </c>
      <c r="D29" s="46">
        <v>112446</v>
      </c>
      <c r="E29" s="46">
        <v>113616</v>
      </c>
      <c r="F29" s="46">
        <v>0</v>
      </c>
      <c r="G29" s="46">
        <v>0</v>
      </c>
      <c r="H29" s="46">
        <v>0</v>
      </c>
      <c r="I29" s="46">
        <v>455177</v>
      </c>
      <c r="J29" s="46">
        <v>0</v>
      </c>
      <c r="K29" s="46">
        <v>0</v>
      </c>
      <c r="L29" s="46">
        <v>0</v>
      </c>
      <c r="M29" s="46">
        <v>409761</v>
      </c>
      <c r="N29" s="46">
        <f t="shared" si="1"/>
        <v>1091000</v>
      </c>
      <c r="O29" s="47">
        <f t="shared" si="2"/>
        <v>103.31439393939394</v>
      </c>
      <c r="P29" s="9"/>
    </row>
    <row r="30" spans="1:119" ht="15.75" thickBot="1">
      <c r="A30" s="12"/>
      <c r="B30" s="44">
        <v>591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775103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775103</v>
      </c>
      <c r="O30" s="47">
        <f t="shared" si="2"/>
        <v>73.399905303030309</v>
      </c>
      <c r="P30" s="9"/>
    </row>
    <row r="31" spans="1:119" ht="16.5" thickBot="1">
      <c r="A31" s="14" t="s">
        <v>10</v>
      </c>
      <c r="B31" s="23"/>
      <c r="C31" s="22"/>
      <c r="D31" s="15">
        <f>SUM(D5,D10,D14,D19,D21,D24,D28)</f>
        <v>8382392</v>
      </c>
      <c r="E31" s="15">
        <f t="shared" ref="E31:M31" si="9">SUM(E5,E10,E14,E19,E21,E24,E28)</f>
        <v>776916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9858774</v>
      </c>
      <c r="J31" s="15">
        <f t="shared" si="9"/>
        <v>0</v>
      </c>
      <c r="K31" s="15">
        <f t="shared" si="9"/>
        <v>1391285</v>
      </c>
      <c r="L31" s="15">
        <f t="shared" si="9"/>
        <v>0</v>
      </c>
      <c r="M31" s="15">
        <f t="shared" si="9"/>
        <v>883823</v>
      </c>
      <c r="N31" s="15">
        <f t="shared" si="1"/>
        <v>21293190</v>
      </c>
      <c r="O31" s="37">
        <f t="shared" si="2"/>
        <v>2016.4005681818182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53</v>
      </c>
      <c r="M33" s="163"/>
      <c r="N33" s="163"/>
      <c r="O33" s="41">
        <v>10560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736827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1346836</v>
      </c>
      <c r="L5" s="26">
        <f t="shared" si="0"/>
        <v>0</v>
      </c>
      <c r="M5" s="26">
        <f t="shared" si="0"/>
        <v>0</v>
      </c>
      <c r="N5" s="27">
        <f t="shared" ref="N5:N32" si="1">SUM(D5:M5)</f>
        <v>2083663</v>
      </c>
      <c r="O5" s="32">
        <f t="shared" ref="O5:O32" si="2">(N5/O$34)</f>
        <v>197.69098671726755</v>
      </c>
      <c r="P5" s="6"/>
    </row>
    <row r="6" spans="1:133">
      <c r="A6" s="12"/>
      <c r="B6" s="44">
        <v>511</v>
      </c>
      <c r="C6" s="20" t="s">
        <v>19</v>
      </c>
      <c r="D6" s="46">
        <v>18006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18006</v>
      </c>
      <c r="O6" s="47">
        <f t="shared" si="2"/>
        <v>1.7083491461100568</v>
      </c>
      <c r="P6" s="9"/>
    </row>
    <row r="7" spans="1:133">
      <c r="A7" s="12"/>
      <c r="B7" s="44">
        <v>512</v>
      </c>
      <c r="C7" s="20" t="s">
        <v>20</v>
      </c>
      <c r="D7" s="46">
        <v>56283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56283</v>
      </c>
      <c r="O7" s="47">
        <f t="shared" si="2"/>
        <v>5.339943074003795</v>
      </c>
      <c r="P7" s="9"/>
    </row>
    <row r="8" spans="1:133">
      <c r="A8" s="12"/>
      <c r="B8" s="44">
        <v>513</v>
      </c>
      <c r="C8" s="20" t="s">
        <v>21</v>
      </c>
      <c r="D8" s="46">
        <v>662538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226870</v>
      </c>
      <c r="L8" s="46">
        <v>0</v>
      </c>
      <c r="M8" s="46">
        <v>0</v>
      </c>
      <c r="N8" s="46">
        <f t="shared" si="1"/>
        <v>889408</v>
      </c>
      <c r="O8" s="47">
        <f t="shared" si="2"/>
        <v>84.384060721062625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1119966</v>
      </c>
      <c r="L9" s="46">
        <v>0</v>
      </c>
      <c r="M9" s="46">
        <v>0</v>
      </c>
      <c r="N9" s="46">
        <f t="shared" si="1"/>
        <v>1119966</v>
      </c>
      <c r="O9" s="47">
        <f t="shared" si="2"/>
        <v>106.25863377609109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5413294</v>
      </c>
      <c r="E10" s="31">
        <f t="shared" si="3"/>
        <v>125671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5538965</v>
      </c>
      <c r="O10" s="43">
        <f t="shared" si="2"/>
        <v>525.51850094876659</v>
      </c>
      <c r="P10" s="10"/>
    </row>
    <row r="11" spans="1:133">
      <c r="A11" s="12"/>
      <c r="B11" s="44">
        <v>521</v>
      </c>
      <c r="C11" s="20" t="s">
        <v>24</v>
      </c>
      <c r="D11" s="46">
        <v>3063969</v>
      </c>
      <c r="E11" s="46">
        <v>125671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3189640</v>
      </c>
      <c r="O11" s="47">
        <f t="shared" si="2"/>
        <v>302.62239089184061</v>
      </c>
      <c r="P11" s="9"/>
    </row>
    <row r="12" spans="1:133">
      <c r="A12" s="12"/>
      <c r="B12" s="44">
        <v>522</v>
      </c>
      <c r="C12" s="20" t="s">
        <v>25</v>
      </c>
      <c r="D12" s="46">
        <v>2074998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2074998</v>
      </c>
      <c r="O12" s="47">
        <f t="shared" si="2"/>
        <v>196.86888045540798</v>
      </c>
      <c r="P12" s="9"/>
    </row>
    <row r="13" spans="1:133">
      <c r="A13" s="12"/>
      <c r="B13" s="44">
        <v>524</v>
      </c>
      <c r="C13" s="20" t="s">
        <v>26</v>
      </c>
      <c r="D13" s="46">
        <v>274327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274327</v>
      </c>
      <c r="O13" s="47">
        <f t="shared" si="2"/>
        <v>26.027229601518027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83306</v>
      </c>
      <c r="E14" s="31">
        <f t="shared" si="4"/>
        <v>10463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8357278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8451047</v>
      </c>
      <c r="O14" s="43">
        <f t="shared" si="2"/>
        <v>801.80711574952556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1488418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1488418</v>
      </c>
      <c r="O15" s="47">
        <f t="shared" si="2"/>
        <v>141.21612903225807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6868860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6868860</v>
      </c>
      <c r="O16" s="47">
        <f t="shared" si="2"/>
        <v>651.69449715370024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10463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10463</v>
      </c>
      <c r="O17" s="47">
        <f t="shared" si="2"/>
        <v>0.99269449715370017</v>
      </c>
      <c r="P17" s="9"/>
    </row>
    <row r="18" spans="1:119">
      <c r="A18" s="12"/>
      <c r="B18" s="44">
        <v>539</v>
      </c>
      <c r="C18" s="20" t="s">
        <v>45</v>
      </c>
      <c r="D18" s="46">
        <v>83306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83306</v>
      </c>
      <c r="O18" s="47">
        <f t="shared" si="2"/>
        <v>7.9037950664136618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1031394</v>
      </c>
      <c r="E19" s="31">
        <f t="shared" si="5"/>
        <v>784269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1815663</v>
      </c>
      <c r="O19" s="43">
        <f t="shared" si="2"/>
        <v>172.26404174573054</v>
      </c>
      <c r="P19" s="10"/>
    </row>
    <row r="20" spans="1:119">
      <c r="A20" s="12"/>
      <c r="B20" s="44">
        <v>541</v>
      </c>
      <c r="C20" s="20" t="s">
        <v>32</v>
      </c>
      <c r="D20" s="46">
        <v>1031394</v>
      </c>
      <c r="E20" s="46">
        <v>784269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1815663</v>
      </c>
      <c r="O20" s="47">
        <f t="shared" si="2"/>
        <v>172.26404174573054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SUM(D22:D23)</f>
        <v>225963</v>
      </c>
      <c r="E21" s="31">
        <f t="shared" si="6"/>
        <v>363741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573679</v>
      </c>
      <c r="N21" s="31">
        <f t="shared" si="1"/>
        <v>1163383</v>
      </c>
      <c r="O21" s="43">
        <f t="shared" si="2"/>
        <v>110.37789373814041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573679</v>
      </c>
      <c r="N22" s="46">
        <f t="shared" si="1"/>
        <v>573679</v>
      </c>
      <c r="O22" s="47">
        <f t="shared" si="2"/>
        <v>54.428747628083492</v>
      </c>
      <c r="P22" s="9"/>
    </row>
    <row r="23" spans="1:119">
      <c r="A23" s="13"/>
      <c r="B23" s="45">
        <v>559</v>
      </c>
      <c r="C23" s="21" t="s">
        <v>35</v>
      </c>
      <c r="D23" s="46">
        <v>225963</v>
      </c>
      <c r="E23" s="46">
        <v>363741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589704</v>
      </c>
      <c r="O23" s="47">
        <f t="shared" si="2"/>
        <v>55.949146110056923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400747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713476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1114223</v>
      </c>
      <c r="O24" s="43">
        <f t="shared" si="2"/>
        <v>105.71375711574953</v>
      </c>
      <c r="P24" s="9"/>
    </row>
    <row r="25" spans="1:119">
      <c r="A25" s="12"/>
      <c r="B25" s="44">
        <v>572</v>
      </c>
      <c r="C25" s="20" t="s">
        <v>37</v>
      </c>
      <c r="D25" s="46">
        <v>349965</v>
      </c>
      <c r="E25" s="46">
        <v>0</v>
      </c>
      <c r="F25" s="46">
        <v>0</v>
      </c>
      <c r="G25" s="46">
        <v>0</v>
      </c>
      <c r="H25" s="46">
        <v>0</v>
      </c>
      <c r="I25" s="46">
        <v>713476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1063441</v>
      </c>
      <c r="O25" s="47">
        <f t="shared" si="2"/>
        <v>100.89573055028463</v>
      </c>
      <c r="P25" s="9"/>
    </row>
    <row r="26" spans="1:119">
      <c r="A26" s="12"/>
      <c r="B26" s="44">
        <v>573</v>
      </c>
      <c r="C26" s="20" t="s">
        <v>46</v>
      </c>
      <c r="D26" s="46">
        <v>13282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13282</v>
      </c>
      <c r="O26" s="47">
        <f t="shared" si="2"/>
        <v>1.2601518026565466</v>
      </c>
      <c r="P26" s="9"/>
    </row>
    <row r="27" spans="1:119">
      <c r="A27" s="12"/>
      <c r="B27" s="44">
        <v>579</v>
      </c>
      <c r="C27" s="20" t="s">
        <v>38</v>
      </c>
      <c r="D27" s="46">
        <v>37500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37500</v>
      </c>
      <c r="O27" s="47">
        <f t="shared" si="2"/>
        <v>3.5578747628083494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SUM(D29:D31)</f>
        <v>240941</v>
      </c>
      <c r="E28" s="31">
        <f t="shared" si="8"/>
        <v>12500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1424005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38526</v>
      </c>
      <c r="N28" s="31">
        <f t="shared" si="1"/>
        <v>1715972</v>
      </c>
      <c r="O28" s="43">
        <f t="shared" si="2"/>
        <v>162.8056925996205</v>
      </c>
      <c r="P28" s="9"/>
    </row>
    <row r="29" spans="1:119">
      <c r="A29" s="12"/>
      <c r="B29" s="44">
        <v>581</v>
      </c>
      <c r="C29" s="20" t="s">
        <v>39</v>
      </c>
      <c r="D29" s="46">
        <v>196240</v>
      </c>
      <c r="E29" s="46">
        <v>12500</v>
      </c>
      <c r="F29" s="46">
        <v>0</v>
      </c>
      <c r="G29" s="46">
        <v>0</v>
      </c>
      <c r="H29" s="46">
        <v>0</v>
      </c>
      <c r="I29" s="46">
        <v>151392</v>
      </c>
      <c r="J29" s="46">
        <v>0</v>
      </c>
      <c r="K29" s="46">
        <v>0</v>
      </c>
      <c r="L29" s="46">
        <v>0</v>
      </c>
      <c r="M29" s="46">
        <v>38526</v>
      </c>
      <c r="N29" s="46">
        <f t="shared" si="1"/>
        <v>398658</v>
      </c>
      <c r="O29" s="47">
        <f t="shared" si="2"/>
        <v>37.82333965844402</v>
      </c>
      <c r="P29" s="9"/>
    </row>
    <row r="30" spans="1:119">
      <c r="A30" s="12"/>
      <c r="B30" s="44">
        <v>591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1272613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1272613</v>
      </c>
      <c r="O30" s="47">
        <f t="shared" si="2"/>
        <v>120.74127134724857</v>
      </c>
      <c r="P30" s="9"/>
    </row>
    <row r="31" spans="1:119" ht="15.75" thickBot="1">
      <c r="A31" s="12"/>
      <c r="B31" s="44">
        <v>592</v>
      </c>
      <c r="C31" s="20" t="s">
        <v>50</v>
      </c>
      <c r="D31" s="46">
        <v>44701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44701</v>
      </c>
      <c r="O31" s="47">
        <f t="shared" si="2"/>
        <v>4.2410815939278939</v>
      </c>
      <c r="P31" s="9"/>
    </row>
    <row r="32" spans="1:119" ht="16.5" thickBot="1">
      <c r="A32" s="14" t="s">
        <v>10</v>
      </c>
      <c r="B32" s="23"/>
      <c r="C32" s="22"/>
      <c r="D32" s="15">
        <f>SUM(D5,D10,D14,D19,D21,D24,D28)</f>
        <v>8132472</v>
      </c>
      <c r="E32" s="15">
        <f t="shared" ref="E32:M32" si="9">SUM(E5,E10,E14,E19,E21,E24,E28)</f>
        <v>1296644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10494759</v>
      </c>
      <c r="J32" s="15">
        <f t="shared" si="9"/>
        <v>0</v>
      </c>
      <c r="K32" s="15">
        <f t="shared" si="9"/>
        <v>1346836</v>
      </c>
      <c r="L32" s="15">
        <f t="shared" si="9"/>
        <v>0</v>
      </c>
      <c r="M32" s="15">
        <f t="shared" si="9"/>
        <v>612205</v>
      </c>
      <c r="N32" s="15">
        <f t="shared" si="1"/>
        <v>21882916</v>
      </c>
      <c r="O32" s="37">
        <f t="shared" si="2"/>
        <v>2076.1779886148006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51</v>
      </c>
      <c r="M34" s="163"/>
      <c r="N34" s="163"/>
      <c r="O34" s="41">
        <v>10540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48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860928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1165169</v>
      </c>
      <c r="L5" s="26">
        <f t="shared" si="0"/>
        <v>0</v>
      </c>
      <c r="M5" s="26">
        <f t="shared" si="0"/>
        <v>0</v>
      </c>
      <c r="N5" s="27">
        <f t="shared" ref="N5:N31" si="1">SUM(D5:M5)</f>
        <v>2026097</v>
      </c>
      <c r="O5" s="32">
        <f t="shared" ref="O5:O31" si="2">(N5/O$33)</f>
        <v>193.12715661042799</v>
      </c>
      <c r="P5" s="6"/>
    </row>
    <row r="6" spans="1:133">
      <c r="A6" s="12"/>
      <c r="B6" s="44">
        <v>511</v>
      </c>
      <c r="C6" s="20" t="s">
        <v>19</v>
      </c>
      <c r="D6" s="46">
        <v>18006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18006</v>
      </c>
      <c r="O6" s="47">
        <f t="shared" si="2"/>
        <v>1.7163282813840435</v>
      </c>
      <c r="P6" s="9"/>
    </row>
    <row r="7" spans="1:133">
      <c r="A7" s="12"/>
      <c r="B7" s="44">
        <v>512</v>
      </c>
      <c r="C7" s="20" t="s">
        <v>20</v>
      </c>
      <c r="D7" s="46">
        <v>57278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57278</v>
      </c>
      <c r="O7" s="47">
        <f t="shared" si="2"/>
        <v>5.4597273853779429</v>
      </c>
      <c r="P7" s="9"/>
    </row>
    <row r="8" spans="1:133">
      <c r="A8" s="12"/>
      <c r="B8" s="44">
        <v>513</v>
      </c>
      <c r="C8" s="20" t="s">
        <v>21</v>
      </c>
      <c r="D8" s="46">
        <v>785644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176308</v>
      </c>
      <c r="L8" s="46">
        <v>0</v>
      </c>
      <c r="M8" s="46">
        <v>0</v>
      </c>
      <c r="N8" s="46">
        <f t="shared" si="1"/>
        <v>961952</v>
      </c>
      <c r="O8" s="47">
        <f t="shared" si="2"/>
        <v>91.693070250691065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988861</v>
      </c>
      <c r="L9" s="46">
        <v>0</v>
      </c>
      <c r="M9" s="46">
        <v>0</v>
      </c>
      <c r="N9" s="46">
        <f t="shared" si="1"/>
        <v>988861</v>
      </c>
      <c r="O9" s="47">
        <f t="shared" si="2"/>
        <v>94.258030692974927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5758526</v>
      </c>
      <c r="E10" s="31">
        <f t="shared" si="3"/>
        <v>568124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6326650</v>
      </c>
      <c r="O10" s="43">
        <f t="shared" si="2"/>
        <v>603.05499952340097</v>
      </c>
      <c r="P10" s="10"/>
    </row>
    <row r="11" spans="1:133">
      <c r="A11" s="12"/>
      <c r="B11" s="44">
        <v>521</v>
      </c>
      <c r="C11" s="20" t="s">
        <v>24</v>
      </c>
      <c r="D11" s="46">
        <v>3329375</v>
      </c>
      <c r="E11" s="46">
        <v>82055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3411430</v>
      </c>
      <c r="O11" s="47">
        <f t="shared" si="2"/>
        <v>325.17681822514538</v>
      </c>
      <c r="P11" s="9"/>
    </row>
    <row r="12" spans="1:133">
      <c r="A12" s="12"/>
      <c r="B12" s="44">
        <v>522</v>
      </c>
      <c r="C12" s="20" t="s">
        <v>25</v>
      </c>
      <c r="D12" s="46">
        <v>2135236</v>
      </c>
      <c r="E12" s="46">
        <v>486069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2621305</v>
      </c>
      <c r="O12" s="47">
        <f t="shared" si="2"/>
        <v>249.86226289200266</v>
      </c>
      <c r="P12" s="9"/>
    </row>
    <row r="13" spans="1:133">
      <c r="A13" s="12"/>
      <c r="B13" s="44">
        <v>524</v>
      </c>
      <c r="C13" s="20" t="s">
        <v>26</v>
      </c>
      <c r="D13" s="46">
        <v>293915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293915</v>
      </c>
      <c r="O13" s="47">
        <f t="shared" si="2"/>
        <v>28.015918406252979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63341</v>
      </c>
      <c r="E14" s="31">
        <f t="shared" si="4"/>
        <v>25314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8466188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8554843</v>
      </c>
      <c r="O14" s="43">
        <f t="shared" si="2"/>
        <v>815.44590601467928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1507027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1507027</v>
      </c>
      <c r="O15" s="47">
        <f t="shared" si="2"/>
        <v>143.64950910304071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6959161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6959161</v>
      </c>
      <c r="O16" s="47">
        <f t="shared" si="2"/>
        <v>663.34582022686106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15464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15464</v>
      </c>
      <c r="O17" s="47">
        <f t="shared" si="2"/>
        <v>1.4740253550662472</v>
      </c>
      <c r="P17" s="9"/>
    </row>
    <row r="18" spans="1:119">
      <c r="A18" s="12"/>
      <c r="B18" s="44">
        <v>539</v>
      </c>
      <c r="C18" s="20" t="s">
        <v>45</v>
      </c>
      <c r="D18" s="46">
        <v>63341</v>
      </c>
      <c r="E18" s="46">
        <v>9850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73191</v>
      </c>
      <c r="O18" s="47">
        <f t="shared" si="2"/>
        <v>6.9765513297111807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1104273</v>
      </c>
      <c r="E19" s="31">
        <f t="shared" si="5"/>
        <v>567934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1672207</v>
      </c>
      <c r="O19" s="43">
        <f t="shared" si="2"/>
        <v>159.39443332380137</v>
      </c>
      <c r="P19" s="10"/>
    </row>
    <row r="20" spans="1:119">
      <c r="A20" s="12"/>
      <c r="B20" s="44">
        <v>541</v>
      </c>
      <c r="C20" s="20" t="s">
        <v>32</v>
      </c>
      <c r="D20" s="46">
        <v>1104273</v>
      </c>
      <c r="E20" s="46">
        <v>567934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1672207</v>
      </c>
      <c r="O20" s="47">
        <f t="shared" si="2"/>
        <v>159.39443332380137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SUM(D22:D23)</f>
        <v>321969</v>
      </c>
      <c r="E21" s="31">
        <f t="shared" si="6"/>
        <v>235317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529986</v>
      </c>
      <c r="N21" s="31">
        <f t="shared" si="1"/>
        <v>1087272</v>
      </c>
      <c r="O21" s="43">
        <f t="shared" si="2"/>
        <v>103.63854732627966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529986</v>
      </c>
      <c r="N22" s="46">
        <f t="shared" si="1"/>
        <v>529986</v>
      </c>
      <c r="O22" s="47">
        <f t="shared" si="2"/>
        <v>50.518158421504147</v>
      </c>
      <c r="P22" s="9"/>
    </row>
    <row r="23" spans="1:119">
      <c r="A23" s="13"/>
      <c r="B23" s="45">
        <v>559</v>
      </c>
      <c r="C23" s="21" t="s">
        <v>35</v>
      </c>
      <c r="D23" s="46">
        <v>321969</v>
      </c>
      <c r="E23" s="46">
        <v>235317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557286</v>
      </c>
      <c r="O23" s="47">
        <f t="shared" si="2"/>
        <v>53.120388904775524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509488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864179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1373667</v>
      </c>
      <c r="O24" s="43">
        <f t="shared" si="2"/>
        <v>130.93766085215898</v>
      </c>
      <c r="P24" s="9"/>
    </row>
    <row r="25" spans="1:119">
      <c r="A25" s="12"/>
      <c r="B25" s="44">
        <v>572</v>
      </c>
      <c r="C25" s="20" t="s">
        <v>37</v>
      </c>
      <c r="D25" s="46">
        <v>440820</v>
      </c>
      <c r="E25" s="46">
        <v>0</v>
      </c>
      <c r="F25" s="46">
        <v>0</v>
      </c>
      <c r="G25" s="46">
        <v>0</v>
      </c>
      <c r="H25" s="46">
        <v>0</v>
      </c>
      <c r="I25" s="46">
        <v>864179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1304999</v>
      </c>
      <c r="O25" s="47">
        <f t="shared" si="2"/>
        <v>124.39224096844914</v>
      </c>
      <c r="P25" s="9"/>
    </row>
    <row r="26" spans="1:119">
      <c r="A26" s="12"/>
      <c r="B26" s="44">
        <v>573</v>
      </c>
      <c r="C26" s="20" t="s">
        <v>46</v>
      </c>
      <c r="D26" s="46">
        <v>18668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18668</v>
      </c>
      <c r="O26" s="47">
        <f t="shared" si="2"/>
        <v>1.7794299876084263</v>
      </c>
      <c r="P26" s="9"/>
    </row>
    <row r="27" spans="1:119">
      <c r="A27" s="12"/>
      <c r="B27" s="44">
        <v>579</v>
      </c>
      <c r="C27" s="20" t="s">
        <v>38</v>
      </c>
      <c r="D27" s="46">
        <v>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50000</v>
      </c>
      <c r="O27" s="47">
        <f t="shared" si="2"/>
        <v>4.76598989610142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SUM(D29:D30)</f>
        <v>105000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2066945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461474</v>
      </c>
      <c r="N28" s="31">
        <f t="shared" si="1"/>
        <v>2633419</v>
      </c>
      <c r="O28" s="43">
        <f t="shared" si="2"/>
        <v>251.01696692403013</v>
      </c>
      <c r="P28" s="9"/>
    </row>
    <row r="29" spans="1:119">
      <c r="A29" s="12"/>
      <c r="B29" s="44">
        <v>581</v>
      </c>
      <c r="C29" s="20" t="s">
        <v>39</v>
      </c>
      <c r="D29" s="46">
        <v>105000</v>
      </c>
      <c r="E29" s="46">
        <v>0</v>
      </c>
      <c r="F29" s="46">
        <v>0</v>
      </c>
      <c r="G29" s="46">
        <v>0</v>
      </c>
      <c r="H29" s="46">
        <v>0</v>
      </c>
      <c r="I29" s="46">
        <v>675944</v>
      </c>
      <c r="J29" s="46">
        <v>0</v>
      </c>
      <c r="K29" s="46">
        <v>0</v>
      </c>
      <c r="L29" s="46">
        <v>0</v>
      </c>
      <c r="M29" s="46">
        <v>461474</v>
      </c>
      <c r="N29" s="46">
        <f t="shared" si="1"/>
        <v>1242418</v>
      </c>
      <c r="O29" s="47">
        <f t="shared" si="2"/>
        <v>118.42703269469068</v>
      </c>
      <c r="P29" s="9"/>
    </row>
    <row r="30" spans="1:119" ht="15.75" thickBot="1">
      <c r="A30" s="12"/>
      <c r="B30" s="44">
        <v>591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1391001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1391001</v>
      </c>
      <c r="O30" s="47">
        <f t="shared" si="2"/>
        <v>132.58993422933943</v>
      </c>
      <c r="P30" s="9"/>
    </row>
    <row r="31" spans="1:119" ht="16.5" thickBot="1">
      <c r="A31" s="14" t="s">
        <v>10</v>
      </c>
      <c r="B31" s="23"/>
      <c r="C31" s="22"/>
      <c r="D31" s="15">
        <f>SUM(D5,D10,D14,D19,D21,D24,D28)</f>
        <v>8723525</v>
      </c>
      <c r="E31" s="15">
        <f t="shared" ref="E31:M31" si="9">SUM(E5,E10,E14,E19,E21,E24,E28)</f>
        <v>1396689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11397312</v>
      </c>
      <c r="J31" s="15">
        <f t="shared" si="9"/>
        <v>0</v>
      </c>
      <c r="K31" s="15">
        <f t="shared" si="9"/>
        <v>1165169</v>
      </c>
      <c r="L31" s="15">
        <f t="shared" si="9"/>
        <v>0</v>
      </c>
      <c r="M31" s="15">
        <f t="shared" si="9"/>
        <v>991460</v>
      </c>
      <c r="N31" s="15">
        <f t="shared" si="1"/>
        <v>23674155</v>
      </c>
      <c r="O31" s="37">
        <f t="shared" si="2"/>
        <v>2256.6156705747785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47</v>
      </c>
      <c r="M33" s="163"/>
      <c r="N33" s="163"/>
      <c r="O33" s="41">
        <v>10491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1121239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1064753</v>
      </c>
      <c r="L5" s="26">
        <f t="shared" si="0"/>
        <v>0</v>
      </c>
      <c r="M5" s="26">
        <f t="shared" si="0"/>
        <v>0</v>
      </c>
      <c r="N5" s="27">
        <f t="shared" ref="N5:N29" si="1">SUM(D5:M5)</f>
        <v>2185992</v>
      </c>
      <c r="O5" s="32">
        <f t="shared" ref="O5:O29" si="2">(N5/O$31)</f>
        <v>211.32946635730858</v>
      </c>
      <c r="P5" s="6"/>
    </row>
    <row r="6" spans="1:133">
      <c r="A6" s="12"/>
      <c r="B6" s="44">
        <v>511</v>
      </c>
      <c r="C6" s="20" t="s">
        <v>19</v>
      </c>
      <c r="D6" s="46">
        <v>18928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18928</v>
      </c>
      <c r="O6" s="47">
        <f t="shared" si="2"/>
        <v>1.8298530549110597</v>
      </c>
      <c r="P6" s="9"/>
    </row>
    <row r="7" spans="1:133">
      <c r="A7" s="12"/>
      <c r="B7" s="44">
        <v>512</v>
      </c>
      <c r="C7" s="20" t="s">
        <v>20</v>
      </c>
      <c r="D7" s="46">
        <v>56304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56304</v>
      </c>
      <c r="O7" s="47">
        <f t="shared" si="2"/>
        <v>5.4431554524361951</v>
      </c>
      <c r="P7" s="9"/>
    </row>
    <row r="8" spans="1:133">
      <c r="A8" s="12"/>
      <c r="B8" s="44">
        <v>513</v>
      </c>
      <c r="C8" s="20" t="s">
        <v>21</v>
      </c>
      <c r="D8" s="46">
        <v>1046007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182153</v>
      </c>
      <c r="L8" s="46">
        <v>0</v>
      </c>
      <c r="M8" s="46">
        <v>0</v>
      </c>
      <c r="N8" s="46">
        <f t="shared" si="1"/>
        <v>1228160</v>
      </c>
      <c r="O8" s="47">
        <f t="shared" si="2"/>
        <v>118.73163186388244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882600</v>
      </c>
      <c r="L9" s="46">
        <v>0</v>
      </c>
      <c r="M9" s="46">
        <v>0</v>
      </c>
      <c r="N9" s="46">
        <f t="shared" si="1"/>
        <v>882600</v>
      </c>
      <c r="O9" s="47">
        <f t="shared" si="2"/>
        <v>85.324825986078892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5784933</v>
      </c>
      <c r="E10" s="31">
        <f t="shared" si="3"/>
        <v>318595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6103528</v>
      </c>
      <c r="O10" s="43">
        <f t="shared" si="2"/>
        <v>590.05491105955139</v>
      </c>
      <c r="P10" s="10"/>
    </row>
    <row r="11" spans="1:133">
      <c r="A11" s="12"/>
      <c r="B11" s="44">
        <v>521</v>
      </c>
      <c r="C11" s="20" t="s">
        <v>24</v>
      </c>
      <c r="D11" s="46">
        <v>3204200</v>
      </c>
      <c r="E11" s="46">
        <v>124800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3329000</v>
      </c>
      <c r="O11" s="47">
        <f t="shared" si="2"/>
        <v>321.82907965970611</v>
      </c>
      <c r="P11" s="9"/>
    </row>
    <row r="12" spans="1:133">
      <c r="A12" s="12"/>
      <c r="B12" s="44">
        <v>522</v>
      </c>
      <c r="C12" s="20" t="s">
        <v>25</v>
      </c>
      <c r="D12" s="46">
        <v>2280672</v>
      </c>
      <c r="E12" s="46">
        <v>193795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2474467</v>
      </c>
      <c r="O12" s="47">
        <f t="shared" si="2"/>
        <v>239.21761407579274</v>
      </c>
      <c r="P12" s="9"/>
    </row>
    <row r="13" spans="1:133">
      <c r="A13" s="12"/>
      <c r="B13" s="44">
        <v>524</v>
      </c>
      <c r="C13" s="20" t="s">
        <v>26</v>
      </c>
      <c r="D13" s="46">
        <v>300061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300061</v>
      </c>
      <c r="O13" s="47">
        <f t="shared" si="2"/>
        <v>29.008217324052591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0</v>
      </c>
      <c r="E14" s="31">
        <f t="shared" si="4"/>
        <v>10319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8816480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8826799</v>
      </c>
      <c r="O14" s="43">
        <f t="shared" si="2"/>
        <v>853.32550270688319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1524069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1524069</v>
      </c>
      <c r="O15" s="47">
        <f t="shared" si="2"/>
        <v>147.33845707656613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7292411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7292411</v>
      </c>
      <c r="O16" s="47">
        <f t="shared" si="2"/>
        <v>704.98946249033258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10319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10319</v>
      </c>
      <c r="O17" s="47">
        <f t="shared" si="2"/>
        <v>0.99758313998453207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1314230</v>
      </c>
      <c r="E18" s="31">
        <f t="shared" si="5"/>
        <v>380881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1695111</v>
      </c>
      <c r="O18" s="43">
        <f t="shared" si="2"/>
        <v>163.87383990719258</v>
      </c>
      <c r="P18" s="10"/>
    </row>
    <row r="19" spans="1:119">
      <c r="A19" s="12"/>
      <c r="B19" s="44">
        <v>541</v>
      </c>
      <c r="C19" s="20" t="s">
        <v>32</v>
      </c>
      <c r="D19" s="46">
        <v>1314230</v>
      </c>
      <c r="E19" s="46">
        <v>380881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1695111</v>
      </c>
      <c r="O19" s="47">
        <f t="shared" si="2"/>
        <v>163.87383990719258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SUM(D21:D22)</f>
        <v>2152</v>
      </c>
      <c r="E20" s="31">
        <f t="shared" si="6"/>
        <v>366593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386057</v>
      </c>
      <c r="N20" s="31">
        <f t="shared" si="1"/>
        <v>754802</v>
      </c>
      <c r="O20" s="43">
        <f t="shared" si="2"/>
        <v>72.970030935808197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386057</v>
      </c>
      <c r="N21" s="46">
        <f t="shared" si="1"/>
        <v>386057</v>
      </c>
      <c r="O21" s="47">
        <f t="shared" si="2"/>
        <v>37.321829079659707</v>
      </c>
      <c r="P21" s="9"/>
    </row>
    <row r="22" spans="1:119">
      <c r="A22" s="13"/>
      <c r="B22" s="45">
        <v>559</v>
      </c>
      <c r="C22" s="21" t="s">
        <v>35</v>
      </c>
      <c r="D22" s="46">
        <v>2152</v>
      </c>
      <c r="E22" s="46">
        <v>366593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368745</v>
      </c>
      <c r="O22" s="47">
        <f t="shared" si="2"/>
        <v>35.648201856148489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409552</v>
      </c>
      <c r="E23" s="31">
        <f t="shared" si="7"/>
        <v>23359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839937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1272848</v>
      </c>
      <c r="O23" s="43">
        <f t="shared" si="2"/>
        <v>123.05181747873164</v>
      </c>
      <c r="P23" s="9"/>
    </row>
    <row r="24" spans="1:119">
      <c r="A24" s="12"/>
      <c r="B24" s="44">
        <v>572</v>
      </c>
      <c r="C24" s="20" t="s">
        <v>37</v>
      </c>
      <c r="D24" s="46">
        <v>340399</v>
      </c>
      <c r="E24" s="46">
        <v>23359</v>
      </c>
      <c r="F24" s="46">
        <v>0</v>
      </c>
      <c r="G24" s="46">
        <v>0</v>
      </c>
      <c r="H24" s="46">
        <v>0</v>
      </c>
      <c r="I24" s="46">
        <v>839937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1203695</v>
      </c>
      <c r="O24" s="47">
        <f t="shared" si="2"/>
        <v>116.36649265274555</v>
      </c>
      <c r="P24" s="9"/>
    </row>
    <row r="25" spans="1:119">
      <c r="A25" s="12"/>
      <c r="B25" s="44">
        <v>579</v>
      </c>
      <c r="C25" s="20" t="s">
        <v>38</v>
      </c>
      <c r="D25" s="46">
        <v>69153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69153</v>
      </c>
      <c r="O25" s="47">
        <f t="shared" si="2"/>
        <v>6.6853248259860791</v>
      </c>
      <c r="P25" s="9"/>
    </row>
    <row r="26" spans="1:119" ht="15.75">
      <c r="A26" s="28" t="s">
        <v>41</v>
      </c>
      <c r="B26" s="29"/>
      <c r="C26" s="30"/>
      <c r="D26" s="31">
        <f t="shared" ref="D26:M26" si="8">SUM(D27:D28)</f>
        <v>38355</v>
      </c>
      <c r="E26" s="31">
        <f t="shared" si="8"/>
        <v>507800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1881946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140498</v>
      </c>
      <c r="N26" s="31">
        <f t="shared" si="1"/>
        <v>2568599</v>
      </c>
      <c r="O26" s="43">
        <f t="shared" si="2"/>
        <v>248.31776875483371</v>
      </c>
      <c r="P26" s="9"/>
    </row>
    <row r="27" spans="1:119">
      <c r="A27" s="12"/>
      <c r="B27" s="44">
        <v>581</v>
      </c>
      <c r="C27" s="20" t="s">
        <v>39</v>
      </c>
      <c r="D27" s="46">
        <v>38355</v>
      </c>
      <c r="E27" s="46">
        <v>507800</v>
      </c>
      <c r="F27" s="46">
        <v>0</v>
      </c>
      <c r="G27" s="46">
        <v>0</v>
      </c>
      <c r="H27" s="46">
        <v>0</v>
      </c>
      <c r="I27" s="46">
        <v>500000</v>
      </c>
      <c r="J27" s="46">
        <v>0</v>
      </c>
      <c r="K27" s="46">
        <v>0</v>
      </c>
      <c r="L27" s="46">
        <v>0</v>
      </c>
      <c r="M27" s="46">
        <v>140498</v>
      </c>
      <c r="N27" s="46">
        <f t="shared" si="1"/>
        <v>1186653</v>
      </c>
      <c r="O27" s="47">
        <f t="shared" si="2"/>
        <v>114.7189675174014</v>
      </c>
      <c r="P27" s="9"/>
    </row>
    <row r="28" spans="1:119" ht="15.75" thickBot="1">
      <c r="A28" s="12"/>
      <c r="B28" s="44">
        <v>591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1381946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1381946</v>
      </c>
      <c r="O28" s="47">
        <f t="shared" si="2"/>
        <v>133.59880123743233</v>
      </c>
      <c r="P28" s="9"/>
    </row>
    <row r="29" spans="1:119" ht="16.5" thickBot="1">
      <c r="A29" s="14" t="s">
        <v>10</v>
      </c>
      <c r="B29" s="23"/>
      <c r="C29" s="22"/>
      <c r="D29" s="15">
        <f>SUM(D5,D10,D14,D18,D20,D23,D26)</f>
        <v>8670461</v>
      </c>
      <c r="E29" s="15">
        <f t="shared" ref="E29:M29" si="9">SUM(E5,E10,E14,E18,E20,E23,E26)</f>
        <v>1607547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11538363</v>
      </c>
      <c r="J29" s="15">
        <f t="shared" si="9"/>
        <v>0</v>
      </c>
      <c r="K29" s="15">
        <f t="shared" si="9"/>
        <v>1064753</v>
      </c>
      <c r="L29" s="15">
        <f t="shared" si="9"/>
        <v>0</v>
      </c>
      <c r="M29" s="15">
        <f t="shared" si="9"/>
        <v>526555</v>
      </c>
      <c r="N29" s="15">
        <f t="shared" si="1"/>
        <v>23407679</v>
      </c>
      <c r="O29" s="37">
        <f t="shared" si="2"/>
        <v>2262.9233372003096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42</v>
      </c>
      <c r="M31" s="163"/>
      <c r="N31" s="163"/>
      <c r="O31" s="41">
        <v>10344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679470</v>
      </c>
      <c r="E5" s="26">
        <f t="shared" si="0"/>
        <v>93907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906646</v>
      </c>
      <c r="L5" s="26">
        <f t="shared" si="0"/>
        <v>0</v>
      </c>
      <c r="M5" s="26">
        <f t="shared" si="0"/>
        <v>0</v>
      </c>
      <c r="N5" s="27">
        <f t="shared" ref="N5:N31" si="1">SUM(D5:M5)</f>
        <v>1680023</v>
      </c>
      <c r="O5" s="32">
        <f t="shared" ref="O5:O31" si="2">(N5/O$33)</f>
        <v>161.35449481367652</v>
      </c>
      <c r="P5" s="6"/>
    </row>
    <row r="6" spans="1:133">
      <c r="A6" s="12"/>
      <c r="B6" s="44">
        <v>511</v>
      </c>
      <c r="C6" s="20" t="s">
        <v>19</v>
      </c>
      <c r="D6" s="46">
        <v>18776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18776</v>
      </c>
      <c r="O6" s="47">
        <f t="shared" si="2"/>
        <v>1.8033038801383019</v>
      </c>
      <c r="P6" s="9"/>
    </row>
    <row r="7" spans="1:133">
      <c r="A7" s="12"/>
      <c r="B7" s="44">
        <v>512</v>
      </c>
      <c r="C7" s="20" t="s">
        <v>20</v>
      </c>
      <c r="D7" s="46">
        <v>44479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44479</v>
      </c>
      <c r="O7" s="47">
        <f t="shared" si="2"/>
        <v>4.2718978102189782</v>
      </c>
      <c r="P7" s="9"/>
    </row>
    <row r="8" spans="1:133">
      <c r="A8" s="12"/>
      <c r="B8" s="44">
        <v>513</v>
      </c>
      <c r="C8" s="20" t="s">
        <v>21</v>
      </c>
      <c r="D8" s="46">
        <v>616215</v>
      </c>
      <c r="E8" s="46">
        <v>93907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208838</v>
      </c>
      <c r="L8" s="46">
        <v>0</v>
      </c>
      <c r="M8" s="46">
        <v>0</v>
      </c>
      <c r="N8" s="46">
        <f t="shared" si="1"/>
        <v>918960</v>
      </c>
      <c r="O8" s="47">
        <f t="shared" si="2"/>
        <v>88.259700345754894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697808</v>
      </c>
      <c r="L9" s="46">
        <v>0</v>
      </c>
      <c r="M9" s="46">
        <v>0</v>
      </c>
      <c r="N9" s="46">
        <f t="shared" si="1"/>
        <v>697808</v>
      </c>
      <c r="O9" s="47">
        <f t="shared" si="2"/>
        <v>67.019592777564355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5647726</v>
      </c>
      <c r="E10" s="31">
        <f t="shared" si="3"/>
        <v>594416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5000</v>
      </c>
      <c r="N10" s="42">
        <f t="shared" si="1"/>
        <v>6247142</v>
      </c>
      <c r="O10" s="43">
        <f t="shared" si="2"/>
        <v>599.99442950441801</v>
      </c>
      <c r="P10" s="10"/>
    </row>
    <row r="11" spans="1:133">
      <c r="A11" s="12"/>
      <c r="B11" s="44">
        <v>521</v>
      </c>
      <c r="C11" s="20" t="s">
        <v>24</v>
      </c>
      <c r="D11" s="46">
        <v>3133325</v>
      </c>
      <c r="E11" s="46">
        <v>108752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3242077</v>
      </c>
      <c r="O11" s="47">
        <f t="shared" si="2"/>
        <v>311.37888974260471</v>
      </c>
      <c r="P11" s="9"/>
    </row>
    <row r="12" spans="1:133">
      <c r="A12" s="12"/>
      <c r="B12" s="44">
        <v>522</v>
      </c>
      <c r="C12" s="20" t="s">
        <v>25</v>
      </c>
      <c r="D12" s="46">
        <v>2163641</v>
      </c>
      <c r="E12" s="46">
        <v>485664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5000</v>
      </c>
      <c r="N12" s="46">
        <f t="shared" si="1"/>
        <v>2654305</v>
      </c>
      <c r="O12" s="47">
        <f t="shared" si="2"/>
        <v>254.92748751440647</v>
      </c>
      <c r="P12" s="9"/>
    </row>
    <row r="13" spans="1:133">
      <c r="A13" s="12"/>
      <c r="B13" s="44">
        <v>524</v>
      </c>
      <c r="C13" s="20" t="s">
        <v>26</v>
      </c>
      <c r="D13" s="46">
        <v>350760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350760</v>
      </c>
      <c r="O13" s="47">
        <f t="shared" si="2"/>
        <v>33.688052247406837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381425</v>
      </c>
      <c r="E14" s="31">
        <f t="shared" si="4"/>
        <v>56609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8386203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8824237</v>
      </c>
      <c r="O14" s="43">
        <f t="shared" si="2"/>
        <v>847.50643488282753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1632773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1632773</v>
      </c>
      <c r="O15" s="47">
        <f t="shared" si="2"/>
        <v>156.81646177487514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6753430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6753430</v>
      </c>
      <c r="O16" s="47">
        <f t="shared" si="2"/>
        <v>648.61986169804072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56609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56609</v>
      </c>
      <c r="O17" s="47">
        <f t="shared" si="2"/>
        <v>5.4368997310795235</v>
      </c>
      <c r="P17" s="9"/>
    </row>
    <row r="18" spans="1:119">
      <c r="A18" s="12"/>
      <c r="B18" s="44">
        <v>539</v>
      </c>
      <c r="C18" s="20" t="s">
        <v>45</v>
      </c>
      <c r="D18" s="46">
        <v>381425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381425</v>
      </c>
      <c r="O18" s="47">
        <f t="shared" si="2"/>
        <v>36.633211678832119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1891258</v>
      </c>
      <c r="E19" s="31">
        <f t="shared" si="5"/>
        <v>769415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2660673</v>
      </c>
      <c r="O19" s="43">
        <f t="shared" si="2"/>
        <v>255.53908951210141</v>
      </c>
      <c r="P19" s="10"/>
    </row>
    <row r="20" spans="1:119">
      <c r="A20" s="12"/>
      <c r="B20" s="44">
        <v>541</v>
      </c>
      <c r="C20" s="20" t="s">
        <v>32</v>
      </c>
      <c r="D20" s="46">
        <v>1891258</v>
      </c>
      <c r="E20" s="46">
        <v>769415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2660673</v>
      </c>
      <c r="O20" s="47">
        <f t="shared" si="2"/>
        <v>255.53908951210141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SUM(D22:D23)</f>
        <v>0</v>
      </c>
      <c r="E21" s="31">
        <f t="shared" si="6"/>
        <v>1715302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452548</v>
      </c>
      <c r="N21" s="31">
        <f t="shared" si="1"/>
        <v>2167850</v>
      </c>
      <c r="O21" s="43">
        <f t="shared" si="2"/>
        <v>208.20687668075297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452548</v>
      </c>
      <c r="N22" s="46">
        <f t="shared" si="1"/>
        <v>452548</v>
      </c>
      <c r="O22" s="47">
        <f t="shared" si="2"/>
        <v>43.464079907798691</v>
      </c>
      <c r="P22" s="9"/>
    </row>
    <row r="23" spans="1:119">
      <c r="A23" s="13"/>
      <c r="B23" s="45">
        <v>559</v>
      </c>
      <c r="C23" s="21" t="s">
        <v>35</v>
      </c>
      <c r="D23" s="46">
        <v>0</v>
      </c>
      <c r="E23" s="46">
        <v>1715302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1715302</v>
      </c>
      <c r="O23" s="47">
        <f t="shared" si="2"/>
        <v>164.74279677295428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330427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810211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1140638</v>
      </c>
      <c r="O24" s="43">
        <f t="shared" si="2"/>
        <v>109.55032654629274</v>
      </c>
      <c r="P24" s="9"/>
    </row>
    <row r="25" spans="1:119">
      <c r="A25" s="12"/>
      <c r="B25" s="44">
        <v>572</v>
      </c>
      <c r="C25" s="20" t="s">
        <v>37</v>
      </c>
      <c r="D25" s="46">
        <v>265302</v>
      </c>
      <c r="E25" s="46">
        <v>0</v>
      </c>
      <c r="F25" s="46">
        <v>0</v>
      </c>
      <c r="G25" s="46">
        <v>0</v>
      </c>
      <c r="H25" s="46">
        <v>0</v>
      </c>
      <c r="I25" s="46">
        <v>810211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1075513</v>
      </c>
      <c r="O25" s="47">
        <f t="shared" si="2"/>
        <v>103.29552439492893</v>
      </c>
      <c r="P25" s="9"/>
    </row>
    <row r="26" spans="1:119">
      <c r="A26" s="12"/>
      <c r="B26" s="44">
        <v>579</v>
      </c>
      <c r="C26" s="20" t="s">
        <v>38</v>
      </c>
      <c r="D26" s="46">
        <v>65125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65125</v>
      </c>
      <c r="O26" s="47">
        <f t="shared" si="2"/>
        <v>6.254802151363811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SUM(D28:D30)</f>
        <v>10572</v>
      </c>
      <c r="E27" s="31">
        <f t="shared" si="8"/>
        <v>162372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1941432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309442</v>
      </c>
      <c r="N27" s="31">
        <f t="shared" si="1"/>
        <v>2423818</v>
      </c>
      <c r="O27" s="43">
        <f t="shared" si="2"/>
        <v>232.79081828659238</v>
      </c>
      <c r="P27" s="9"/>
    </row>
    <row r="28" spans="1:119">
      <c r="A28" s="12"/>
      <c r="B28" s="44">
        <v>581</v>
      </c>
      <c r="C28" s="20" t="s">
        <v>39</v>
      </c>
      <c r="D28" s="46">
        <v>5572</v>
      </c>
      <c r="E28" s="46">
        <v>162372</v>
      </c>
      <c r="F28" s="46">
        <v>0</v>
      </c>
      <c r="G28" s="46">
        <v>0</v>
      </c>
      <c r="H28" s="46">
        <v>0</v>
      </c>
      <c r="I28" s="46">
        <v>502460</v>
      </c>
      <c r="J28" s="46">
        <v>0</v>
      </c>
      <c r="K28" s="46">
        <v>0</v>
      </c>
      <c r="L28" s="46">
        <v>0</v>
      </c>
      <c r="M28" s="46">
        <v>309442</v>
      </c>
      <c r="N28" s="46">
        <f t="shared" si="1"/>
        <v>979846</v>
      </c>
      <c r="O28" s="47">
        <f t="shared" si="2"/>
        <v>94.107376104494818</v>
      </c>
      <c r="P28" s="9"/>
    </row>
    <row r="29" spans="1:119">
      <c r="A29" s="12"/>
      <c r="B29" s="44">
        <v>590</v>
      </c>
      <c r="C29" s="20" t="s">
        <v>57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5000</v>
      </c>
      <c r="O29" s="47">
        <f t="shared" si="2"/>
        <v>0.48021513638109875</v>
      </c>
      <c r="P29" s="9"/>
    </row>
    <row r="30" spans="1:119" ht="15.75" thickBot="1">
      <c r="A30" s="12"/>
      <c r="B30" s="44">
        <v>591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1438972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1438972</v>
      </c>
      <c r="O30" s="47">
        <f t="shared" si="2"/>
        <v>138.20322704571649</v>
      </c>
      <c r="P30" s="9"/>
    </row>
    <row r="31" spans="1:119" ht="16.5" thickBot="1">
      <c r="A31" s="14" t="s">
        <v>10</v>
      </c>
      <c r="B31" s="23"/>
      <c r="C31" s="22"/>
      <c r="D31" s="15">
        <f>SUM(D5,D10,D14,D19,D21,D24,D27)</f>
        <v>8940878</v>
      </c>
      <c r="E31" s="15">
        <f t="shared" ref="E31:M31" si="9">SUM(E5,E10,E14,E19,E21,E24,E27)</f>
        <v>3392021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11137846</v>
      </c>
      <c r="J31" s="15">
        <f t="shared" si="9"/>
        <v>0</v>
      </c>
      <c r="K31" s="15">
        <f t="shared" si="9"/>
        <v>906646</v>
      </c>
      <c r="L31" s="15">
        <f t="shared" si="9"/>
        <v>0</v>
      </c>
      <c r="M31" s="15">
        <f t="shared" si="9"/>
        <v>766990</v>
      </c>
      <c r="N31" s="15">
        <f t="shared" si="1"/>
        <v>25144381</v>
      </c>
      <c r="O31" s="37">
        <f t="shared" si="2"/>
        <v>2414.9424702266615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58</v>
      </c>
      <c r="M33" s="163"/>
      <c r="N33" s="163"/>
      <c r="O33" s="41">
        <v>10412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652460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848437</v>
      </c>
      <c r="L5" s="26">
        <f t="shared" si="0"/>
        <v>0</v>
      </c>
      <c r="M5" s="26">
        <f t="shared" si="0"/>
        <v>0</v>
      </c>
      <c r="N5" s="27">
        <f t="shared" ref="N5:N31" si="1">SUM(D5:M5)</f>
        <v>1500897</v>
      </c>
      <c r="O5" s="32">
        <f t="shared" ref="O5:O31" si="2">(N5/O$33)</f>
        <v>144.86024515008205</v>
      </c>
      <c r="P5" s="6"/>
    </row>
    <row r="6" spans="1:133">
      <c r="A6" s="12"/>
      <c r="B6" s="44">
        <v>511</v>
      </c>
      <c r="C6" s="20" t="s">
        <v>19</v>
      </c>
      <c r="D6" s="46">
        <v>21306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21306</v>
      </c>
      <c r="O6" s="47">
        <f t="shared" si="2"/>
        <v>2.056365215712769</v>
      </c>
      <c r="P6" s="9"/>
    </row>
    <row r="7" spans="1:133">
      <c r="A7" s="12"/>
      <c r="B7" s="44">
        <v>512</v>
      </c>
      <c r="C7" s="20" t="s">
        <v>20</v>
      </c>
      <c r="D7" s="46">
        <v>42441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42441</v>
      </c>
      <c r="O7" s="47">
        <f t="shared" si="2"/>
        <v>4.0962262329890935</v>
      </c>
      <c r="P7" s="9"/>
    </row>
    <row r="8" spans="1:133">
      <c r="A8" s="12"/>
      <c r="B8" s="44">
        <v>513</v>
      </c>
      <c r="C8" s="20" t="s">
        <v>21</v>
      </c>
      <c r="D8" s="46">
        <v>588713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588713</v>
      </c>
      <c r="O8" s="47">
        <f t="shared" si="2"/>
        <v>56.820094585464723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848437</v>
      </c>
      <c r="L9" s="46">
        <v>0</v>
      </c>
      <c r="M9" s="46">
        <v>0</v>
      </c>
      <c r="N9" s="46">
        <f t="shared" si="1"/>
        <v>848437</v>
      </c>
      <c r="O9" s="47">
        <f t="shared" si="2"/>
        <v>81.887559115915451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5805083</v>
      </c>
      <c r="E10" s="31">
        <f t="shared" si="3"/>
        <v>481131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6286214</v>
      </c>
      <c r="O10" s="43">
        <f t="shared" si="2"/>
        <v>606.71884953189851</v>
      </c>
      <c r="P10" s="10"/>
    </row>
    <row r="11" spans="1:133">
      <c r="A11" s="12"/>
      <c r="B11" s="44">
        <v>521</v>
      </c>
      <c r="C11" s="20" t="s">
        <v>24</v>
      </c>
      <c r="D11" s="46">
        <v>3178461</v>
      </c>
      <c r="E11" s="46">
        <v>363569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3542030</v>
      </c>
      <c r="O11" s="47">
        <f t="shared" si="2"/>
        <v>341.8617894025673</v>
      </c>
      <c r="P11" s="9"/>
    </row>
    <row r="12" spans="1:133">
      <c r="A12" s="12"/>
      <c r="B12" s="44">
        <v>522</v>
      </c>
      <c r="C12" s="20" t="s">
        <v>25</v>
      </c>
      <c r="D12" s="46">
        <v>2243767</v>
      </c>
      <c r="E12" s="46">
        <v>117562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2361329</v>
      </c>
      <c r="O12" s="47">
        <f t="shared" si="2"/>
        <v>227.90551105105683</v>
      </c>
      <c r="P12" s="9"/>
    </row>
    <row r="13" spans="1:133">
      <c r="A13" s="12"/>
      <c r="B13" s="44">
        <v>524</v>
      </c>
      <c r="C13" s="20" t="s">
        <v>26</v>
      </c>
      <c r="D13" s="46">
        <v>382855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382855</v>
      </c>
      <c r="O13" s="47">
        <f t="shared" si="2"/>
        <v>36.951549078274297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SUM(D15:D19)</f>
        <v>314007</v>
      </c>
      <c r="E14" s="31">
        <f t="shared" si="4"/>
        <v>340729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7666820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8321556</v>
      </c>
      <c r="O14" s="43">
        <f t="shared" si="2"/>
        <v>803.16147090049219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995</v>
      </c>
      <c r="F15" s="46">
        <v>0</v>
      </c>
      <c r="G15" s="46">
        <v>0</v>
      </c>
      <c r="H15" s="46">
        <v>0</v>
      </c>
      <c r="I15" s="46">
        <v>1590120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1591115</v>
      </c>
      <c r="O15" s="47">
        <f t="shared" si="2"/>
        <v>153.56770581990156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144639</v>
      </c>
      <c r="F16" s="46">
        <v>0</v>
      </c>
      <c r="G16" s="46">
        <v>0</v>
      </c>
      <c r="H16" s="46">
        <v>0</v>
      </c>
      <c r="I16" s="46">
        <v>6076700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6221339</v>
      </c>
      <c r="O16" s="47">
        <f t="shared" si="2"/>
        <v>600.45738828298431</v>
      </c>
      <c r="P16" s="9"/>
    </row>
    <row r="17" spans="1:119">
      <c r="A17" s="12"/>
      <c r="B17" s="44">
        <v>537</v>
      </c>
      <c r="C17" s="20" t="s">
        <v>72</v>
      </c>
      <c r="D17" s="46">
        <v>0</v>
      </c>
      <c r="E17" s="46">
        <v>7590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7590</v>
      </c>
      <c r="O17" s="47">
        <f t="shared" si="2"/>
        <v>0.73255477270533731</v>
      </c>
      <c r="P17" s="9"/>
    </row>
    <row r="18" spans="1:119">
      <c r="A18" s="12"/>
      <c r="B18" s="44">
        <v>538</v>
      </c>
      <c r="C18" s="20" t="s">
        <v>30</v>
      </c>
      <c r="D18" s="46">
        <v>0</v>
      </c>
      <c r="E18" s="46">
        <v>57860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57860</v>
      </c>
      <c r="O18" s="47">
        <f t="shared" si="2"/>
        <v>5.5844030498986585</v>
      </c>
      <c r="P18" s="9"/>
    </row>
    <row r="19" spans="1:119">
      <c r="A19" s="12"/>
      <c r="B19" s="44">
        <v>539</v>
      </c>
      <c r="C19" s="20" t="s">
        <v>45</v>
      </c>
      <c r="D19" s="46">
        <v>314007</v>
      </c>
      <c r="E19" s="46">
        <v>129645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443652</v>
      </c>
      <c r="O19" s="47">
        <f t="shared" si="2"/>
        <v>42.819418975002414</v>
      </c>
      <c r="P19" s="9"/>
    </row>
    <row r="20" spans="1:119" ht="15.75">
      <c r="A20" s="28" t="s">
        <v>31</v>
      </c>
      <c r="B20" s="29"/>
      <c r="C20" s="30"/>
      <c r="D20" s="31">
        <f t="shared" ref="D20:M20" si="5">SUM(D21:D21)</f>
        <v>1497716</v>
      </c>
      <c r="E20" s="31">
        <f t="shared" si="5"/>
        <v>456373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1954089</v>
      </c>
      <c r="O20" s="43">
        <f t="shared" si="2"/>
        <v>188.60042466943347</v>
      </c>
      <c r="P20" s="10"/>
    </row>
    <row r="21" spans="1:119">
      <c r="A21" s="12"/>
      <c r="B21" s="44">
        <v>541</v>
      </c>
      <c r="C21" s="20" t="s">
        <v>32</v>
      </c>
      <c r="D21" s="46">
        <v>1497716</v>
      </c>
      <c r="E21" s="46">
        <v>456373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1954089</v>
      </c>
      <c r="O21" s="47">
        <f t="shared" si="2"/>
        <v>188.60042466943347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SUM(D23:D24)</f>
        <v>0</v>
      </c>
      <c r="E22" s="31">
        <f t="shared" si="6"/>
        <v>797801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299680</v>
      </c>
      <c r="N22" s="31">
        <f t="shared" si="1"/>
        <v>1097481</v>
      </c>
      <c r="O22" s="43">
        <f t="shared" si="2"/>
        <v>105.92423511244088</v>
      </c>
      <c r="P22" s="10"/>
    </row>
    <row r="23" spans="1:119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299680</v>
      </c>
      <c r="N23" s="46">
        <f t="shared" si="1"/>
        <v>299680</v>
      </c>
      <c r="O23" s="47">
        <f t="shared" si="2"/>
        <v>28.923849049319564</v>
      </c>
      <c r="P23" s="9"/>
    </row>
    <row r="24" spans="1:119">
      <c r="A24" s="13"/>
      <c r="B24" s="45">
        <v>559</v>
      </c>
      <c r="C24" s="21" t="s">
        <v>35</v>
      </c>
      <c r="D24" s="46">
        <v>0</v>
      </c>
      <c r="E24" s="46">
        <v>797801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797801</v>
      </c>
      <c r="O24" s="47">
        <f t="shared" si="2"/>
        <v>77.000386063121326</v>
      </c>
      <c r="P24" s="9"/>
    </row>
    <row r="25" spans="1:119" ht="15.75">
      <c r="A25" s="28" t="s">
        <v>36</v>
      </c>
      <c r="B25" s="29"/>
      <c r="C25" s="30"/>
      <c r="D25" s="31">
        <f t="shared" ref="D25:M25" si="7">SUM(D26:D27)</f>
        <v>285068</v>
      </c>
      <c r="E25" s="31">
        <f t="shared" si="7"/>
        <v>68451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857661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1211180</v>
      </c>
      <c r="O25" s="43">
        <f t="shared" si="2"/>
        <v>116.8979828201911</v>
      </c>
      <c r="P25" s="9"/>
    </row>
    <row r="26" spans="1:119">
      <c r="A26" s="12"/>
      <c r="B26" s="44">
        <v>572</v>
      </c>
      <c r="C26" s="20" t="s">
        <v>37</v>
      </c>
      <c r="D26" s="46">
        <v>232942</v>
      </c>
      <c r="E26" s="46">
        <v>68451</v>
      </c>
      <c r="F26" s="46">
        <v>0</v>
      </c>
      <c r="G26" s="46">
        <v>0</v>
      </c>
      <c r="H26" s="46">
        <v>0</v>
      </c>
      <c r="I26" s="46">
        <v>848211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1149604</v>
      </c>
      <c r="O26" s="47">
        <f t="shared" si="2"/>
        <v>110.95492713058584</v>
      </c>
      <c r="P26" s="9"/>
    </row>
    <row r="27" spans="1:119">
      <c r="A27" s="12"/>
      <c r="B27" s="44">
        <v>579</v>
      </c>
      <c r="C27" s="20" t="s">
        <v>38</v>
      </c>
      <c r="D27" s="46">
        <v>52126</v>
      </c>
      <c r="E27" s="46">
        <v>0</v>
      </c>
      <c r="F27" s="46">
        <v>0</v>
      </c>
      <c r="G27" s="46">
        <v>0</v>
      </c>
      <c r="H27" s="46">
        <v>0</v>
      </c>
      <c r="I27" s="46">
        <v>9450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61576</v>
      </c>
      <c r="O27" s="47">
        <f t="shared" si="2"/>
        <v>5.9430556896052504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SUM(D29:D30)</f>
        <v>5000</v>
      </c>
      <c r="E28" s="31">
        <f t="shared" si="8"/>
        <v>455193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1999000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52968</v>
      </c>
      <c r="N28" s="31">
        <f t="shared" si="1"/>
        <v>2512161</v>
      </c>
      <c r="O28" s="43">
        <f t="shared" si="2"/>
        <v>242.46317922980407</v>
      </c>
      <c r="P28" s="9"/>
    </row>
    <row r="29" spans="1:119">
      <c r="A29" s="12"/>
      <c r="B29" s="44">
        <v>581</v>
      </c>
      <c r="C29" s="20" t="s">
        <v>39</v>
      </c>
      <c r="D29" s="46">
        <v>5000</v>
      </c>
      <c r="E29" s="46">
        <v>455193</v>
      </c>
      <c r="F29" s="46">
        <v>0</v>
      </c>
      <c r="G29" s="46">
        <v>0</v>
      </c>
      <c r="H29" s="46">
        <v>0</v>
      </c>
      <c r="I29" s="46">
        <v>500000</v>
      </c>
      <c r="J29" s="46">
        <v>0</v>
      </c>
      <c r="K29" s="46">
        <v>0</v>
      </c>
      <c r="L29" s="46">
        <v>0</v>
      </c>
      <c r="M29" s="46">
        <v>52968</v>
      </c>
      <c r="N29" s="46">
        <f t="shared" si="1"/>
        <v>1013161</v>
      </c>
      <c r="O29" s="47">
        <f t="shared" si="2"/>
        <v>97.786024515008208</v>
      </c>
      <c r="P29" s="9"/>
    </row>
    <row r="30" spans="1:119" ht="15.75" thickBot="1">
      <c r="A30" s="12"/>
      <c r="B30" s="44">
        <v>591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1499000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1499000</v>
      </c>
      <c r="O30" s="47">
        <f t="shared" si="2"/>
        <v>144.67715471479588</v>
      </c>
      <c r="P30" s="9"/>
    </row>
    <row r="31" spans="1:119" ht="16.5" thickBot="1">
      <c r="A31" s="14" t="s">
        <v>10</v>
      </c>
      <c r="B31" s="23"/>
      <c r="C31" s="22"/>
      <c r="D31" s="15">
        <f>SUM(D5,D10,D14,D20,D22,D25,D28)</f>
        <v>8559334</v>
      </c>
      <c r="E31" s="15">
        <f t="shared" ref="E31:M31" si="9">SUM(E5,E10,E14,E20,E22,E25,E28)</f>
        <v>2599678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10523481</v>
      </c>
      <c r="J31" s="15">
        <f t="shared" si="9"/>
        <v>0</v>
      </c>
      <c r="K31" s="15">
        <f t="shared" si="9"/>
        <v>848437</v>
      </c>
      <c r="L31" s="15">
        <f t="shared" si="9"/>
        <v>0</v>
      </c>
      <c r="M31" s="15">
        <f t="shared" si="9"/>
        <v>352648</v>
      </c>
      <c r="N31" s="15">
        <f t="shared" si="1"/>
        <v>22883578</v>
      </c>
      <c r="O31" s="37">
        <f t="shared" si="2"/>
        <v>2208.6263874143424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73</v>
      </c>
      <c r="M33" s="163"/>
      <c r="N33" s="163"/>
      <c r="O33" s="41">
        <v>10361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SUM(D6:D7)</f>
        <v>940592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3313548</v>
      </c>
      <c r="K5" s="26">
        <f t="shared" si="0"/>
        <v>2166747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6420887</v>
      </c>
      <c r="P5" s="32">
        <f t="shared" ref="P5:P25" si="1">(O5/P$27)</f>
        <v>565.16917524865767</v>
      </c>
      <c r="Q5" s="6"/>
    </row>
    <row r="6" spans="1:134">
      <c r="A6" s="12"/>
      <c r="B6" s="44">
        <v>513</v>
      </c>
      <c r="C6" s="20" t="s">
        <v>21</v>
      </c>
      <c r="D6" s="46">
        <v>940592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3313548</v>
      </c>
      <c r="K6" s="46">
        <v>0</v>
      </c>
      <c r="L6" s="46">
        <v>0</v>
      </c>
      <c r="M6" s="46">
        <v>0</v>
      </c>
      <c r="N6" s="46">
        <v>0</v>
      </c>
      <c r="O6" s="46">
        <f t="shared" ref="O6:O7" si="2">SUM(D6:N6)</f>
        <v>4254140</v>
      </c>
      <c r="P6" s="47">
        <f t="shared" si="1"/>
        <v>374.451192676701</v>
      </c>
      <c r="Q6" s="9"/>
    </row>
    <row r="7" spans="1:134">
      <c r="A7" s="12"/>
      <c r="B7" s="44">
        <v>518</v>
      </c>
      <c r="C7" s="20" t="s">
        <v>22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2166747</v>
      </c>
      <c r="L7" s="46">
        <v>0</v>
      </c>
      <c r="M7" s="46">
        <v>0</v>
      </c>
      <c r="N7" s="46">
        <v>0</v>
      </c>
      <c r="O7" s="46">
        <f t="shared" si="2"/>
        <v>2166747</v>
      </c>
      <c r="P7" s="47">
        <f t="shared" si="1"/>
        <v>190.7179825719567</v>
      </c>
      <c r="Q7" s="9"/>
    </row>
    <row r="8" spans="1:134" ht="15.75">
      <c r="A8" s="28" t="s">
        <v>23</v>
      </c>
      <c r="B8" s="29"/>
      <c r="C8" s="30"/>
      <c r="D8" s="31">
        <f t="shared" ref="D8:N8" si="3">SUM(D9:D11)</f>
        <v>8796081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31">
        <f t="shared" si="3"/>
        <v>0</v>
      </c>
      <c r="O8" s="42">
        <f>SUM(D8:N8)</f>
        <v>8796081</v>
      </c>
      <c r="P8" s="43">
        <f t="shared" si="1"/>
        <v>774.23475046210717</v>
      </c>
      <c r="Q8" s="10"/>
    </row>
    <row r="9" spans="1:134">
      <c r="A9" s="12"/>
      <c r="B9" s="44">
        <v>521</v>
      </c>
      <c r="C9" s="20" t="s">
        <v>24</v>
      </c>
      <c r="D9" s="46">
        <v>5061175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5061175</v>
      </c>
      <c r="P9" s="47">
        <f t="shared" si="1"/>
        <v>445.486752926679</v>
      </c>
      <c r="Q9" s="9"/>
    </row>
    <row r="10" spans="1:134">
      <c r="A10" s="12"/>
      <c r="B10" s="44">
        <v>522</v>
      </c>
      <c r="C10" s="20" t="s">
        <v>25</v>
      </c>
      <c r="D10" s="46">
        <v>3429746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1" si="4">SUM(D10:N10)</f>
        <v>3429746</v>
      </c>
      <c r="P10" s="47">
        <f t="shared" si="1"/>
        <v>301.88768594313882</v>
      </c>
      <c r="Q10" s="9"/>
    </row>
    <row r="11" spans="1:134">
      <c r="A11" s="12"/>
      <c r="B11" s="44">
        <v>524</v>
      </c>
      <c r="C11" s="20" t="s">
        <v>26</v>
      </c>
      <c r="D11" s="46">
        <v>305160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4"/>
        <v>305160</v>
      </c>
      <c r="P11" s="47">
        <f t="shared" si="1"/>
        <v>26.86031159228941</v>
      </c>
      <c r="Q11" s="9"/>
    </row>
    <row r="12" spans="1:134" ht="15.75">
      <c r="A12" s="28" t="s">
        <v>27</v>
      </c>
      <c r="B12" s="29"/>
      <c r="C12" s="30"/>
      <c r="D12" s="31">
        <f t="shared" ref="D12:N12" si="5">SUM(D13:D16)</f>
        <v>28402</v>
      </c>
      <c r="E12" s="31">
        <f t="shared" si="5"/>
        <v>471224</v>
      </c>
      <c r="F12" s="31">
        <f t="shared" si="5"/>
        <v>0</v>
      </c>
      <c r="G12" s="31">
        <f t="shared" si="5"/>
        <v>0</v>
      </c>
      <c r="H12" s="31">
        <f t="shared" si="5"/>
        <v>0</v>
      </c>
      <c r="I12" s="31">
        <f t="shared" si="5"/>
        <v>10161598</v>
      </c>
      <c r="J12" s="31">
        <f t="shared" si="5"/>
        <v>0</v>
      </c>
      <c r="K12" s="31">
        <f t="shared" si="5"/>
        <v>0</v>
      </c>
      <c r="L12" s="31">
        <f t="shared" si="5"/>
        <v>0</v>
      </c>
      <c r="M12" s="31">
        <f t="shared" si="5"/>
        <v>0</v>
      </c>
      <c r="N12" s="31">
        <f t="shared" si="5"/>
        <v>0</v>
      </c>
      <c r="O12" s="42">
        <f>SUM(D12:N12)</f>
        <v>10661224</v>
      </c>
      <c r="P12" s="43">
        <f t="shared" si="1"/>
        <v>938.40542205791746</v>
      </c>
      <c r="Q12" s="10"/>
    </row>
    <row r="13" spans="1:134">
      <c r="A13" s="12"/>
      <c r="B13" s="44">
        <v>534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2142930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2" si="6">SUM(D13:N13)</f>
        <v>2142930</v>
      </c>
      <c r="P13" s="47">
        <f t="shared" si="1"/>
        <v>188.62160021124902</v>
      </c>
      <c r="Q13" s="9"/>
    </row>
    <row r="14" spans="1:134">
      <c r="A14" s="12"/>
      <c r="B14" s="44">
        <v>536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8018668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6"/>
        <v>8018668</v>
      </c>
      <c r="P14" s="47">
        <f t="shared" si="1"/>
        <v>705.80653111521872</v>
      </c>
      <c r="Q14" s="9"/>
    </row>
    <row r="15" spans="1:134">
      <c r="A15" s="12"/>
      <c r="B15" s="44">
        <v>538</v>
      </c>
      <c r="C15" s="20" t="s">
        <v>30</v>
      </c>
      <c r="D15" s="46">
        <v>0</v>
      </c>
      <c r="E15" s="46">
        <v>471224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471224</v>
      </c>
      <c r="P15" s="47">
        <f t="shared" si="1"/>
        <v>41.477334741660066</v>
      </c>
      <c r="Q15" s="9"/>
    </row>
    <row r="16" spans="1:134">
      <c r="A16" s="12"/>
      <c r="B16" s="44">
        <v>539</v>
      </c>
      <c r="C16" s="20" t="s">
        <v>45</v>
      </c>
      <c r="D16" s="46">
        <v>28402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28402</v>
      </c>
      <c r="P16" s="47">
        <f t="shared" si="1"/>
        <v>2.4999559897896311</v>
      </c>
      <c r="Q16" s="9"/>
    </row>
    <row r="17" spans="1:120" ht="15.75">
      <c r="A17" s="28" t="s">
        <v>31</v>
      </c>
      <c r="B17" s="29"/>
      <c r="C17" s="30"/>
      <c r="D17" s="31">
        <f t="shared" ref="D17:N17" si="7">SUM(D18:D18)</f>
        <v>1161032</v>
      </c>
      <c r="E17" s="31">
        <f t="shared" si="7"/>
        <v>279810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7"/>
        <v>0</v>
      </c>
      <c r="O17" s="31">
        <f t="shared" si="6"/>
        <v>1440842</v>
      </c>
      <c r="P17" s="43">
        <f t="shared" si="1"/>
        <v>126.82351905642109</v>
      </c>
      <c r="Q17" s="10"/>
    </row>
    <row r="18" spans="1:120">
      <c r="A18" s="12"/>
      <c r="B18" s="44">
        <v>541</v>
      </c>
      <c r="C18" s="20" t="s">
        <v>32</v>
      </c>
      <c r="D18" s="46">
        <v>1161032</v>
      </c>
      <c r="E18" s="46">
        <v>279810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1440842</v>
      </c>
      <c r="P18" s="47">
        <f t="shared" si="1"/>
        <v>126.82351905642109</v>
      </c>
      <c r="Q18" s="9"/>
    </row>
    <row r="19" spans="1:120" ht="15.75">
      <c r="A19" s="28" t="s">
        <v>33</v>
      </c>
      <c r="B19" s="29"/>
      <c r="C19" s="30"/>
      <c r="D19" s="31">
        <f t="shared" ref="D19:N19" si="8">SUM(D20:D20)</f>
        <v>373628</v>
      </c>
      <c r="E19" s="31">
        <f t="shared" si="8"/>
        <v>21750</v>
      </c>
      <c r="F19" s="31">
        <f t="shared" si="8"/>
        <v>0</v>
      </c>
      <c r="G19" s="31">
        <f t="shared" si="8"/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1936554</v>
      </c>
      <c r="O19" s="31">
        <f t="shared" si="6"/>
        <v>2331932</v>
      </c>
      <c r="P19" s="43">
        <f t="shared" si="1"/>
        <v>205.257635771499</v>
      </c>
      <c r="Q19" s="10"/>
    </row>
    <row r="20" spans="1:120">
      <c r="A20" s="13"/>
      <c r="B20" s="45">
        <v>559</v>
      </c>
      <c r="C20" s="21" t="s">
        <v>35</v>
      </c>
      <c r="D20" s="46">
        <v>373628</v>
      </c>
      <c r="E20" s="46">
        <v>21750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1936554</v>
      </c>
      <c r="O20" s="46">
        <f t="shared" si="6"/>
        <v>2331932</v>
      </c>
      <c r="P20" s="47">
        <f t="shared" si="1"/>
        <v>205.257635771499</v>
      </c>
      <c r="Q20" s="9"/>
    </row>
    <row r="21" spans="1:120" ht="15.75">
      <c r="A21" s="28" t="s">
        <v>36</v>
      </c>
      <c r="B21" s="29"/>
      <c r="C21" s="30"/>
      <c r="D21" s="31">
        <f t="shared" ref="D21:N21" si="9">SUM(D22:D22)</f>
        <v>841030</v>
      </c>
      <c r="E21" s="31">
        <f t="shared" si="9"/>
        <v>42887</v>
      </c>
      <c r="F21" s="31">
        <f t="shared" si="9"/>
        <v>0</v>
      </c>
      <c r="G21" s="31">
        <f t="shared" si="9"/>
        <v>0</v>
      </c>
      <c r="H21" s="31">
        <f t="shared" si="9"/>
        <v>0</v>
      </c>
      <c r="I21" s="31">
        <f t="shared" si="9"/>
        <v>1000287</v>
      </c>
      <c r="J21" s="31">
        <f t="shared" si="9"/>
        <v>0</v>
      </c>
      <c r="K21" s="31">
        <f t="shared" si="9"/>
        <v>0</v>
      </c>
      <c r="L21" s="31">
        <f t="shared" si="9"/>
        <v>0</v>
      </c>
      <c r="M21" s="31">
        <f t="shared" si="9"/>
        <v>0</v>
      </c>
      <c r="N21" s="31">
        <f t="shared" si="9"/>
        <v>0</v>
      </c>
      <c r="O21" s="31">
        <f>SUM(D21:N21)</f>
        <v>1884204</v>
      </c>
      <c r="P21" s="43">
        <f t="shared" si="1"/>
        <v>165.84842883548984</v>
      </c>
      <c r="Q21" s="9"/>
    </row>
    <row r="22" spans="1:120">
      <c r="A22" s="12"/>
      <c r="B22" s="44">
        <v>572</v>
      </c>
      <c r="C22" s="20" t="s">
        <v>37</v>
      </c>
      <c r="D22" s="46">
        <v>841030</v>
      </c>
      <c r="E22" s="46">
        <v>42887</v>
      </c>
      <c r="F22" s="46">
        <v>0</v>
      </c>
      <c r="G22" s="46">
        <v>0</v>
      </c>
      <c r="H22" s="46">
        <v>0</v>
      </c>
      <c r="I22" s="46">
        <v>1000287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1884204</v>
      </c>
      <c r="P22" s="47">
        <f t="shared" si="1"/>
        <v>165.84842883548984</v>
      </c>
      <c r="Q22" s="9"/>
    </row>
    <row r="23" spans="1:120" ht="15.75">
      <c r="A23" s="28" t="s">
        <v>41</v>
      </c>
      <c r="B23" s="29"/>
      <c r="C23" s="30"/>
      <c r="D23" s="31">
        <f t="shared" ref="D23:N23" si="10">SUM(D24:D24)</f>
        <v>202143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850000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10"/>
        <v>0</v>
      </c>
      <c r="O23" s="31">
        <f>SUM(D23:N23)</f>
        <v>1052143</v>
      </c>
      <c r="P23" s="43">
        <f t="shared" si="1"/>
        <v>92.610069536132386</v>
      </c>
      <c r="Q23" s="9"/>
    </row>
    <row r="24" spans="1:120" ht="15.75" thickBot="1">
      <c r="A24" s="12"/>
      <c r="B24" s="44">
        <v>581</v>
      </c>
      <c r="C24" s="20" t="s">
        <v>91</v>
      </c>
      <c r="D24" s="46">
        <v>202143</v>
      </c>
      <c r="E24" s="46">
        <v>0</v>
      </c>
      <c r="F24" s="46">
        <v>0</v>
      </c>
      <c r="G24" s="46">
        <v>0</v>
      </c>
      <c r="H24" s="46">
        <v>0</v>
      </c>
      <c r="I24" s="46">
        <v>850000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1052143</v>
      </c>
      <c r="P24" s="47">
        <f t="shared" si="1"/>
        <v>92.610069536132386</v>
      </c>
      <c r="Q24" s="9"/>
    </row>
    <row r="25" spans="1:120" ht="16.5" thickBot="1">
      <c r="A25" s="14" t="s">
        <v>10</v>
      </c>
      <c r="B25" s="23"/>
      <c r="C25" s="22"/>
      <c r="D25" s="15">
        <f>SUM(D5,D8,D12,D17,D19,D21,D23)</f>
        <v>12342908</v>
      </c>
      <c r="E25" s="15">
        <f t="shared" ref="E25:N25" si="11">SUM(E5,E8,E12,E17,E19,E21,E23)</f>
        <v>815671</v>
      </c>
      <c r="F25" s="15">
        <f t="shared" si="11"/>
        <v>0</v>
      </c>
      <c r="G25" s="15">
        <f t="shared" si="11"/>
        <v>0</v>
      </c>
      <c r="H25" s="15">
        <f t="shared" si="11"/>
        <v>0</v>
      </c>
      <c r="I25" s="15">
        <f t="shared" si="11"/>
        <v>12011885</v>
      </c>
      <c r="J25" s="15">
        <f t="shared" si="11"/>
        <v>3313548</v>
      </c>
      <c r="K25" s="15">
        <f t="shared" si="11"/>
        <v>2166747</v>
      </c>
      <c r="L25" s="15">
        <f t="shared" si="11"/>
        <v>0</v>
      </c>
      <c r="M25" s="15">
        <f t="shared" si="11"/>
        <v>0</v>
      </c>
      <c r="N25" s="15">
        <f t="shared" si="11"/>
        <v>1936554</v>
      </c>
      <c r="O25" s="15">
        <f>SUM(D25:N25)</f>
        <v>32587313</v>
      </c>
      <c r="P25" s="37">
        <f t="shared" si="1"/>
        <v>2868.3490009682246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163" t="s">
        <v>94</v>
      </c>
      <c r="N27" s="163"/>
      <c r="O27" s="163"/>
      <c r="P27" s="41">
        <v>11361</v>
      </c>
    </row>
    <row r="28" spans="1:120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  <row r="29" spans="1:120" ht="15.75" customHeight="1" thickBot="1">
      <c r="A29" s="165" t="s">
        <v>48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5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895657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3524928</v>
      </c>
      <c r="K5" s="26">
        <f t="shared" si="0"/>
        <v>1879048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0" si="1">SUM(D5:N5)</f>
        <v>6299633</v>
      </c>
      <c r="P5" s="32">
        <f t="shared" ref="P5:P30" si="2">(O5/P$32)</f>
        <v>578.26629337249858</v>
      </c>
      <c r="Q5" s="6"/>
    </row>
    <row r="6" spans="1:134">
      <c r="A6" s="12"/>
      <c r="B6" s="44">
        <v>511</v>
      </c>
      <c r="C6" s="20" t="s">
        <v>19</v>
      </c>
      <c r="D6" s="46">
        <v>24158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24158</v>
      </c>
      <c r="P6" s="47">
        <f t="shared" si="2"/>
        <v>2.217550945474573</v>
      </c>
      <c r="Q6" s="9"/>
    </row>
    <row r="7" spans="1:134">
      <c r="A7" s="12"/>
      <c r="B7" s="44">
        <v>512</v>
      </c>
      <c r="C7" s="20" t="s">
        <v>20</v>
      </c>
      <c r="D7" s="46">
        <v>68122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68122</v>
      </c>
      <c r="P7" s="47">
        <f t="shared" si="2"/>
        <v>6.253166880851845</v>
      </c>
      <c r="Q7" s="9"/>
    </row>
    <row r="8" spans="1:134">
      <c r="A8" s="12"/>
      <c r="B8" s="44">
        <v>513</v>
      </c>
      <c r="C8" s="20" t="s">
        <v>21</v>
      </c>
      <c r="D8" s="46">
        <v>746022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3524928</v>
      </c>
      <c r="K8" s="46">
        <v>250914</v>
      </c>
      <c r="L8" s="46">
        <v>0</v>
      </c>
      <c r="M8" s="46">
        <v>0</v>
      </c>
      <c r="N8" s="46">
        <v>0</v>
      </c>
      <c r="O8" s="46">
        <f t="shared" si="1"/>
        <v>4521864</v>
      </c>
      <c r="P8" s="47">
        <f t="shared" si="2"/>
        <v>415.07839177528916</v>
      </c>
      <c r="Q8" s="9"/>
    </row>
    <row r="9" spans="1:134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1628134</v>
      </c>
      <c r="L9" s="46">
        <v>0</v>
      </c>
      <c r="M9" s="46">
        <v>0</v>
      </c>
      <c r="N9" s="46">
        <v>0</v>
      </c>
      <c r="O9" s="46">
        <f t="shared" si="1"/>
        <v>1628134</v>
      </c>
      <c r="P9" s="47">
        <f t="shared" si="2"/>
        <v>149.45235909675051</v>
      </c>
      <c r="Q9" s="9"/>
    </row>
    <row r="10" spans="1:134">
      <c r="A10" s="12"/>
      <c r="B10" s="44">
        <v>519</v>
      </c>
      <c r="C10" s="20" t="s">
        <v>90</v>
      </c>
      <c r="D10" s="46">
        <v>57355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57355</v>
      </c>
      <c r="P10" s="47">
        <f t="shared" si="2"/>
        <v>5.2648246741325497</v>
      </c>
      <c r="Q10" s="9"/>
    </row>
    <row r="11" spans="1:134" ht="15.75">
      <c r="A11" s="28" t="s">
        <v>23</v>
      </c>
      <c r="B11" s="29"/>
      <c r="C11" s="30"/>
      <c r="D11" s="31">
        <f t="shared" ref="D11:N11" si="3">SUM(D12:D14)</f>
        <v>7697753</v>
      </c>
      <c r="E11" s="31">
        <f t="shared" si="3"/>
        <v>167928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7865681</v>
      </c>
      <c r="P11" s="43">
        <f t="shared" si="2"/>
        <v>722.01955204699834</v>
      </c>
      <c r="Q11" s="10"/>
    </row>
    <row r="12" spans="1:134">
      <c r="A12" s="12"/>
      <c r="B12" s="44">
        <v>521</v>
      </c>
      <c r="C12" s="20" t="s">
        <v>24</v>
      </c>
      <c r="D12" s="46">
        <v>4386587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4386587</v>
      </c>
      <c r="P12" s="47">
        <f t="shared" si="2"/>
        <v>402.660822471085</v>
      </c>
      <c r="Q12" s="9"/>
    </row>
    <row r="13" spans="1:134">
      <c r="A13" s="12"/>
      <c r="B13" s="44">
        <v>522</v>
      </c>
      <c r="C13" s="20" t="s">
        <v>25</v>
      </c>
      <c r="D13" s="46">
        <v>2983967</v>
      </c>
      <c r="E13" s="46">
        <v>167928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3151895</v>
      </c>
      <c r="P13" s="47">
        <f t="shared" si="2"/>
        <v>289.323939783367</v>
      </c>
      <c r="Q13" s="9"/>
    </row>
    <row r="14" spans="1:134">
      <c r="A14" s="12"/>
      <c r="B14" s="44">
        <v>524</v>
      </c>
      <c r="C14" s="20" t="s">
        <v>26</v>
      </c>
      <c r="D14" s="46">
        <v>327199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327199</v>
      </c>
      <c r="P14" s="47">
        <f t="shared" si="2"/>
        <v>30.034789792546356</v>
      </c>
      <c r="Q14" s="9"/>
    </row>
    <row r="15" spans="1:134" ht="15.75">
      <c r="A15" s="28" t="s">
        <v>27</v>
      </c>
      <c r="B15" s="29"/>
      <c r="C15" s="30"/>
      <c r="D15" s="31">
        <f t="shared" ref="D15:N15" si="4">SUM(D16:D19)</f>
        <v>17224</v>
      </c>
      <c r="E15" s="31">
        <f t="shared" si="4"/>
        <v>454515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6883070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7354809</v>
      </c>
      <c r="P15" s="43">
        <f t="shared" si="2"/>
        <v>675.12474756746838</v>
      </c>
      <c r="Q15" s="10"/>
    </row>
    <row r="16" spans="1:134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1670823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1670823</v>
      </c>
      <c r="P16" s="47">
        <f t="shared" si="2"/>
        <v>153.37093813108132</v>
      </c>
      <c r="Q16" s="9"/>
    </row>
    <row r="17" spans="1:120">
      <c r="A17" s="12"/>
      <c r="B17" s="44">
        <v>536</v>
      </c>
      <c r="C17" s="20" t="s">
        <v>29</v>
      </c>
      <c r="D17" s="46">
        <v>0</v>
      </c>
      <c r="E17" s="46">
        <v>81000</v>
      </c>
      <c r="F17" s="46">
        <v>0</v>
      </c>
      <c r="G17" s="46">
        <v>0</v>
      </c>
      <c r="H17" s="46">
        <v>0</v>
      </c>
      <c r="I17" s="46">
        <v>5212247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5293247</v>
      </c>
      <c r="P17" s="47">
        <f t="shared" si="2"/>
        <v>485.88645125757296</v>
      </c>
      <c r="Q17" s="9"/>
    </row>
    <row r="18" spans="1:120">
      <c r="A18" s="12"/>
      <c r="B18" s="44">
        <v>538</v>
      </c>
      <c r="C18" s="20" t="s">
        <v>30</v>
      </c>
      <c r="D18" s="46">
        <v>0</v>
      </c>
      <c r="E18" s="46">
        <v>373515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373515</v>
      </c>
      <c r="P18" s="47">
        <f t="shared" si="2"/>
        <v>34.286304387736365</v>
      </c>
      <c r="Q18" s="9"/>
    </row>
    <row r="19" spans="1:120">
      <c r="A19" s="12"/>
      <c r="B19" s="44">
        <v>539</v>
      </c>
      <c r="C19" s="20" t="s">
        <v>45</v>
      </c>
      <c r="D19" s="46">
        <v>17224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17224</v>
      </c>
      <c r="P19" s="47">
        <f t="shared" si="2"/>
        <v>1.5810537910776574</v>
      </c>
      <c r="Q19" s="9"/>
    </row>
    <row r="20" spans="1:120" ht="15.75">
      <c r="A20" s="28" t="s">
        <v>31</v>
      </c>
      <c r="B20" s="29"/>
      <c r="C20" s="30"/>
      <c r="D20" s="31">
        <f t="shared" ref="D20:N20" si="5">SUM(D21:D21)</f>
        <v>1058951</v>
      </c>
      <c r="E20" s="31">
        <f t="shared" si="5"/>
        <v>503643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1562594</v>
      </c>
      <c r="P20" s="43">
        <f t="shared" si="2"/>
        <v>143.43620341472371</v>
      </c>
      <c r="Q20" s="10"/>
    </row>
    <row r="21" spans="1:120">
      <c r="A21" s="12"/>
      <c r="B21" s="44">
        <v>541</v>
      </c>
      <c r="C21" s="20" t="s">
        <v>32</v>
      </c>
      <c r="D21" s="46">
        <v>1058951</v>
      </c>
      <c r="E21" s="46">
        <v>503643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1562594</v>
      </c>
      <c r="P21" s="47">
        <f t="shared" si="2"/>
        <v>143.43620341472371</v>
      </c>
      <c r="Q21" s="9"/>
    </row>
    <row r="22" spans="1:120" ht="15.75">
      <c r="A22" s="28" t="s">
        <v>33</v>
      </c>
      <c r="B22" s="29"/>
      <c r="C22" s="30"/>
      <c r="D22" s="31">
        <f t="shared" ref="D22:N22" si="6">SUM(D23:D23)</f>
        <v>307424</v>
      </c>
      <c r="E22" s="31">
        <f t="shared" si="6"/>
        <v>19500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853183</v>
      </c>
      <c r="O22" s="31">
        <f t="shared" si="1"/>
        <v>1180107</v>
      </c>
      <c r="P22" s="43">
        <f t="shared" si="2"/>
        <v>108.32632641821186</v>
      </c>
      <c r="Q22" s="10"/>
    </row>
    <row r="23" spans="1:120">
      <c r="A23" s="13"/>
      <c r="B23" s="45">
        <v>559</v>
      </c>
      <c r="C23" s="21" t="s">
        <v>35</v>
      </c>
      <c r="D23" s="46">
        <v>307424</v>
      </c>
      <c r="E23" s="46">
        <v>19500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853183</v>
      </c>
      <c r="O23" s="46">
        <f t="shared" si="1"/>
        <v>1180107</v>
      </c>
      <c r="P23" s="47">
        <f t="shared" si="2"/>
        <v>108.32632641821186</v>
      </c>
      <c r="Q23" s="9"/>
    </row>
    <row r="24" spans="1:120" ht="15.75">
      <c r="A24" s="28" t="s">
        <v>36</v>
      </c>
      <c r="B24" s="29"/>
      <c r="C24" s="30"/>
      <c r="D24" s="31">
        <f t="shared" ref="D24:N24" si="7">SUM(D25:D26)</f>
        <v>770486</v>
      </c>
      <c r="E24" s="31">
        <f t="shared" si="7"/>
        <v>201931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811105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1783522</v>
      </c>
      <c r="P24" s="43">
        <f t="shared" si="2"/>
        <v>163.71599045346062</v>
      </c>
      <c r="Q24" s="9"/>
    </row>
    <row r="25" spans="1:120">
      <c r="A25" s="12"/>
      <c r="B25" s="44">
        <v>572</v>
      </c>
      <c r="C25" s="20" t="s">
        <v>37</v>
      </c>
      <c r="D25" s="46">
        <v>695322</v>
      </c>
      <c r="E25" s="46">
        <v>201931</v>
      </c>
      <c r="F25" s="46">
        <v>0</v>
      </c>
      <c r="G25" s="46">
        <v>0</v>
      </c>
      <c r="H25" s="46">
        <v>0</v>
      </c>
      <c r="I25" s="46">
        <v>811105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1708358</v>
      </c>
      <c r="P25" s="47">
        <f t="shared" si="2"/>
        <v>156.81641270424086</v>
      </c>
      <c r="Q25" s="9"/>
    </row>
    <row r="26" spans="1:120">
      <c r="A26" s="12"/>
      <c r="B26" s="44">
        <v>579</v>
      </c>
      <c r="C26" s="20" t="s">
        <v>38</v>
      </c>
      <c r="D26" s="46">
        <v>75164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75164</v>
      </c>
      <c r="P26" s="47">
        <f t="shared" si="2"/>
        <v>6.8995777492197536</v>
      </c>
      <c r="Q26" s="9"/>
    </row>
    <row r="27" spans="1:120" ht="15.75">
      <c r="A27" s="28" t="s">
        <v>41</v>
      </c>
      <c r="B27" s="29"/>
      <c r="C27" s="30"/>
      <c r="D27" s="31">
        <f t="shared" ref="D27:N27" si="8">SUM(D28:D29)</f>
        <v>180409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1500246</v>
      </c>
      <c r="J27" s="31">
        <f t="shared" si="8"/>
        <v>21272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17897</v>
      </c>
      <c r="O27" s="31">
        <f t="shared" si="1"/>
        <v>1719824</v>
      </c>
      <c r="P27" s="43">
        <f t="shared" si="2"/>
        <v>157.86891867082798</v>
      </c>
      <c r="Q27" s="9"/>
    </row>
    <row r="28" spans="1:120">
      <c r="A28" s="12"/>
      <c r="B28" s="44">
        <v>581</v>
      </c>
      <c r="C28" s="20" t="s">
        <v>91</v>
      </c>
      <c r="D28" s="46">
        <v>180124</v>
      </c>
      <c r="E28" s="46">
        <v>0</v>
      </c>
      <c r="F28" s="46">
        <v>0</v>
      </c>
      <c r="G28" s="46">
        <v>0</v>
      </c>
      <c r="H28" s="46">
        <v>0</v>
      </c>
      <c r="I28" s="46">
        <v>1300000</v>
      </c>
      <c r="J28" s="46">
        <v>21272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1501396</v>
      </c>
      <c r="P28" s="47">
        <f t="shared" si="2"/>
        <v>137.81861575178996</v>
      </c>
      <c r="Q28" s="9"/>
    </row>
    <row r="29" spans="1:120" ht="15.75" thickBot="1">
      <c r="A29" s="12"/>
      <c r="B29" s="44">
        <v>591</v>
      </c>
      <c r="C29" s="20" t="s">
        <v>40</v>
      </c>
      <c r="D29" s="46">
        <v>285</v>
      </c>
      <c r="E29" s="46">
        <v>0</v>
      </c>
      <c r="F29" s="46">
        <v>0</v>
      </c>
      <c r="G29" s="46">
        <v>0</v>
      </c>
      <c r="H29" s="46">
        <v>0</v>
      </c>
      <c r="I29" s="46">
        <v>200246</v>
      </c>
      <c r="J29" s="46">
        <v>0</v>
      </c>
      <c r="K29" s="46">
        <v>0</v>
      </c>
      <c r="L29" s="46">
        <v>0</v>
      </c>
      <c r="M29" s="46">
        <v>0</v>
      </c>
      <c r="N29" s="46">
        <v>17897</v>
      </c>
      <c r="O29" s="46">
        <f t="shared" si="1"/>
        <v>218428</v>
      </c>
      <c r="P29" s="47">
        <f t="shared" si="2"/>
        <v>20.050302919038003</v>
      </c>
      <c r="Q29" s="9"/>
    </row>
    <row r="30" spans="1:120" ht="16.5" thickBot="1">
      <c r="A30" s="14" t="s">
        <v>10</v>
      </c>
      <c r="B30" s="23"/>
      <c r="C30" s="22"/>
      <c r="D30" s="15">
        <f>SUM(D5,D11,D15,D20,D22,D24,D27)</f>
        <v>10927904</v>
      </c>
      <c r="E30" s="15">
        <f t="shared" ref="E30:N30" si="9">SUM(E5,E11,E15,E20,E22,E24,E27)</f>
        <v>1347517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9194421</v>
      </c>
      <c r="J30" s="15">
        <f t="shared" si="9"/>
        <v>3546200</v>
      </c>
      <c r="K30" s="15">
        <f t="shared" si="9"/>
        <v>1879048</v>
      </c>
      <c r="L30" s="15">
        <f t="shared" si="9"/>
        <v>0</v>
      </c>
      <c r="M30" s="15">
        <f t="shared" si="9"/>
        <v>0</v>
      </c>
      <c r="N30" s="15">
        <f t="shared" si="9"/>
        <v>871080</v>
      </c>
      <c r="O30" s="15">
        <f t="shared" si="1"/>
        <v>27766170</v>
      </c>
      <c r="P30" s="37">
        <f t="shared" si="2"/>
        <v>2548.7580319441895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92</v>
      </c>
      <c r="N32" s="163"/>
      <c r="O32" s="163"/>
      <c r="P32" s="41">
        <v>10894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1225612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2963088</v>
      </c>
      <c r="K5" s="26">
        <f t="shared" si="0"/>
        <v>1792827</v>
      </c>
      <c r="L5" s="26">
        <f t="shared" si="0"/>
        <v>0</v>
      </c>
      <c r="M5" s="26">
        <f t="shared" si="0"/>
        <v>0</v>
      </c>
      <c r="N5" s="27">
        <f t="shared" ref="N5:N30" si="1">SUM(D5:M5)</f>
        <v>5981527</v>
      </c>
      <c r="O5" s="32">
        <f t="shared" ref="O5:O30" si="2">(N5/O$32)</f>
        <v>533.68370806566736</v>
      </c>
      <c r="P5" s="6"/>
    </row>
    <row r="6" spans="1:133">
      <c r="A6" s="12"/>
      <c r="B6" s="44">
        <v>511</v>
      </c>
      <c r="C6" s="20" t="s">
        <v>19</v>
      </c>
      <c r="D6" s="46">
        <v>22741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22741</v>
      </c>
      <c r="O6" s="47">
        <f t="shared" si="2"/>
        <v>2.0289971448965023</v>
      </c>
      <c r="P6" s="9"/>
    </row>
    <row r="7" spans="1:133">
      <c r="A7" s="12"/>
      <c r="B7" s="44">
        <v>512</v>
      </c>
      <c r="C7" s="20" t="s">
        <v>20</v>
      </c>
      <c r="D7" s="46">
        <v>66670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66670</v>
      </c>
      <c r="O7" s="47">
        <f t="shared" si="2"/>
        <v>5.948429693076374</v>
      </c>
      <c r="P7" s="9"/>
    </row>
    <row r="8" spans="1:133">
      <c r="A8" s="12"/>
      <c r="B8" s="44">
        <v>513</v>
      </c>
      <c r="C8" s="20" t="s">
        <v>21</v>
      </c>
      <c r="D8" s="46">
        <v>960313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2963088</v>
      </c>
      <c r="K8" s="46">
        <v>225065</v>
      </c>
      <c r="L8" s="46">
        <v>0</v>
      </c>
      <c r="M8" s="46">
        <v>0</v>
      </c>
      <c r="N8" s="46">
        <f t="shared" si="1"/>
        <v>4148466</v>
      </c>
      <c r="O8" s="47">
        <f t="shared" si="2"/>
        <v>370.13436830835116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1567762</v>
      </c>
      <c r="L9" s="46">
        <v>0</v>
      </c>
      <c r="M9" s="46">
        <v>0</v>
      </c>
      <c r="N9" s="46">
        <f t="shared" si="1"/>
        <v>1567762</v>
      </c>
      <c r="O9" s="47">
        <f t="shared" si="2"/>
        <v>139.87883654532476</v>
      </c>
      <c r="P9" s="9"/>
    </row>
    <row r="10" spans="1:133">
      <c r="A10" s="12"/>
      <c r="B10" s="44">
        <v>519</v>
      </c>
      <c r="C10" s="20" t="s">
        <v>80</v>
      </c>
      <c r="D10" s="46">
        <v>175888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175888</v>
      </c>
      <c r="O10" s="47">
        <f t="shared" si="2"/>
        <v>15.693076374018558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SUM(D12:D14)</f>
        <v>8115117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8115117</v>
      </c>
      <c r="O11" s="43">
        <f t="shared" si="2"/>
        <v>724.04684154175584</v>
      </c>
      <c r="P11" s="10"/>
    </row>
    <row r="12" spans="1:133">
      <c r="A12" s="12"/>
      <c r="B12" s="44">
        <v>521</v>
      </c>
      <c r="C12" s="20" t="s">
        <v>24</v>
      </c>
      <c r="D12" s="46">
        <v>4139810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4139810</v>
      </c>
      <c r="O12" s="47">
        <f t="shared" si="2"/>
        <v>369.36206281227692</v>
      </c>
      <c r="P12" s="9"/>
    </row>
    <row r="13" spans="1:133">
      <c r="A13" s="12"/>
      <c r="B13" s="44">
        <v>522</v>
      </c>
      <c r="C13" s="20" t="s">
        <v>25</v>
      </c>
      <c r="D13" s="46">
        <v>3662274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3662274</v>
      </c>
      <c r="O13" s="47">
        <f t="shared" si="2"/>
        <v>326.7553533190578</v>
      </c>
      <c r="P13" s="9"/>
    </row>
    <row r="14" spans="1:133">
      <c r="A14" s="12"/>
      <c r="B14" s="44">
        <v>524</v>
      </c>
      <c r="C14" s="20" t="s">
        <v>26</v>
      </c>
      <c r="D14" s="46">
        <v>313033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313033</v>
      </c>
      <c r="O14" s="47">
        <f t="shared" si="2"/>
        <v>27.929425410421128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34229</v>
      </c>
      <c r="E15" s="31">
        <f t="shared" si="4"/>
        <v>181224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7956659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8172112</v>
      </c>
      <c r="O15" s="43">
        <f t="shared" si="2"/>
        <v>729.1320485367595</v>
      </c>
      <c r="P15" s="10"/>
    </row>
    <row r="16" spans="1:133">
      <c r="A16" s="12"/>
      <c r="B16" s="44">
        <v>534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1909971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1909971</v>
      </c>
      <c r="O16" s="47">
        <f t="shared" si="2"/>
        <v>170.41140256959315</v>
      </c>
      <c r="P16" s="9"/>
    </row>
    <row r="17" spans="1:119">
      <c r="A17" s="12"/>
      <c r="B17" s="44">
        <v>536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6046688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6046688</v>
      </c>
      <c r="O17" s="47">
        <f t="shared" si="2"/>
        <v>539.49750178443969</v>
      </c>
      <c r="P17" s="9"/>
    </row>
    <row r="18" spans="1:119">
      <c r="A18" s="12"/>
      <c r="B18" s="44">
        <v>538</v>
      </c>
      <c r="C18" s="20" t="s">
        <v>62</v>
      </c>
      <c r="D18" s="46">
        <v>0</v>
      </c>
      <c r="E18" s="46">
        <v>181224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181224</v>
      </c>
      <c r="O18" s="47">
        <f t="shared" si="2"/>
        <v>16.16916488222698</v>
      </c>
      <c r="P18" s="9"/>
    </row>
    <row r="19" spans="1:119">
      <c r="A19" s="12"/>
      <c r="B19" s="44">
        <v>539</v>
      </c>
      <c r="C19" s="20" t="s">
        <v>45</v>
      </c>
      <c r="D19" s="46">
        <v>34229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34229</v>
      </c>
      <c r="O19" s="47">
        <f t="shared" si="2"/>
        <v>3.0539793004996429</v>
      </c>
      <c r="P19" s="9"/>
    </row>
    <row r="20" spans="1:119" ht="15.75">
      <c r="A20" s="28" t="s">
        <v>31</v>
      </c>
      <c r="B20" s="29"/>
      <c r="C20" s="30"/>
      <c r="D20" s="31">
        <f t="shared" ref="D20:M20" si="5">SUM(D21:D21)</f>
        <v>1105662</v>
      </c>
      <c r="E20" s="31">
        <f t="shared" si="5"/>
        <v>652623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1758285</v>
      </c>
      <c r="O20" s="43">
        <f t="shared" si="2"/>
        <v>156.8776766595289</v>
      </c>
      <c r="P20" s="10"/>
    </row>
    <row r="21" spans="1:119">
      <c r="A21" s="12"/>
      <c r="B21" s="44">
        <v>541</v>
      </c>
      <c r="C21" s="20" t="s">
        <v>63</v>
      </c>
      <c r="D21" s="46">
        <v>1105662</v>
      </c>
      <c r="E21" s="46">
        <v>652623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1758285</v>
      </c>
      <c r="O21" s="47">
        <f t="shared" si="2"/>
        <v>156.8776766595289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297458</v>
      </c>
      <c r="E22" s="31">
        <f t="shared" si="6"/>
        <v>10014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789181</v>
      </c>
      <c r="N22" s="31">
        <f t="shared" si="1"/>
        <v>1096653</v>
      </c>
      <c r="O22" s="43">
        <f t="shared" si="2"/>
        <v>97.845556745182009</v>
      </c>
      <c r="P22" s="10"/>
    </row>
    <row r="23" spans="1:119">
      <c r="A23" s="13"/>
      <c r="B23" s="45">
        <v>559</v>
      </c>
      <c r="C23" s="21" t="s">
        <v>35</v>
      </c>
      <c r="D23" s="46">
        <v>297458</v>
      </c>
      <c r="E23" s="46">
        <v>10014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789181</v>
      </c>
      <c r="N23" s="46">
        <f t="shared" si="1"/>
        <v>1096653</v>
      </c>
      <c r="O23" s="47">
        <f t="shared" si="2"/>
        <v>97.845556745182009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694653</v>
      </c>
      <c r="E24" s="31">
        <f t="shared" si="7"/>
        <v>201583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933493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1829729</v>
      </c>
      <c r="O24" s="43">
        <f t="shared" si="2"/>
        <v>163.25205210563882</v>
      </c>
      <c r="P24" s="9"/>
    </row>
    <row r="25" spans="1:119">
      <c r="A25" s="12"/>
      <c r="B25" s="44">
        <v>572</v>
      </c>
      <c r="C25" s="20" t="s">
        <v>64</v>
      </c>
      <c r="D25" s="46">
        <v>622942</v>
      </c>
      <c r="E25" s="46">
        <v>201583</v>
      </c>
      <c r="F25" s="46">
        <v>0</v>
      </c>
      <c r="G25" s="46">
        <v>0</v>
      </c>
      <c r="H25" s="46">
        <v>0</v>
      </c>
      <c r="I25" s="46">
        <v>933493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1758018</v>
      </c>
      <c r="O25" s="47">
        <f t="shared" si="2"/>
        <v>156.85385438972162</v>
      </c>
      <c r="P25" s="9"/>
    </row>
    <row r="26" spans="1:119">
      <c r="A26" s="12"/>
      <c r="B26" s="44">
        <v>579</v>
      </c>
      <c r="C26" s="20" t="s">
        <v>38</v>
      </c>
      <c r="D26" s="46">
        <v>71711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71711</v>
      </c>
      <c r="O26" s="47">
        <f t="shared" si="2"/>
        <v>6.3981977159172017</v>
      </c>
      <c r="P26" s="9"/>
    </row>
    <row r="27" spans="1:119" ht="15.75">
      <c r="A27" s="28" t="s">
        <v>65</v>
      </c>
      <c r="B27" s="29"/>
      <c r="C27" s="30"/>
      <c r="D27" s="31">
        <f t="shared" ref="D27:M27" si="8">SUM(D28:D29)</f>
        <v>163330</v>
      </c>
      <c r="E27" s="31">
        <f t="shared" si="8"/>
        <v>27255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1012024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1202609</v>
      </c>
      <c r="O27" s="43">
        <f t="shared" si="2"/>
        <v>107.29916131334761</v>
      </c>
      <c r="P27" s="9"/>
    </row>
    <row r="28" spans="1:119">
      <c r="A28" s="12"/>
      <c r="B28" s="44">
        <v>581</v>
      </c>
      <c r="C28" s="20" t="s">
        <v>66</v>
      </c>
      <c r="D28" s="46">
        <v>163330</v>
      </c>
      <c r="E28" s="46">
        <v>27255</v>
      </c>
      <c r="F28" s="46">
        <v>0</v>
      </c>
      <c r="G28" s="46">
        <v>0</v>
      </c>
      <c r="H28" s="46">
        <v>0</v>
      </c>
      <c r="I28" s="46">
        <v>750000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940585</v>
      </c>
      <c r="O28" s="47">
        <f t="shared" si="2"/>
        <v>83.920860099928618</v>
      </c>
      <c r="P28" s="9"/>
    </row>
    <row r="29" spans="1:119" ht="15.75" thickBot="1">
      <c r="A29" s="12"/>
      <c r="B29" s="44">
        <v>591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262024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262024</v>
      </c>
      <c r="O29" s="47">
        <f t="shared" si="2"/>
        <v>23.378301213418986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SUM(D5,D11,D15,D20,D22,D24,D27)</f>
        <v>11636061</v>
      </c>
      <c r="E30" s="15">
        <f t="shared" ref="E30:M30" si="9">SUM(E5,E11,E15,E20,E22,E24,E27)</f>
        <v>1072699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9902176</v>
      </c>
      <c r="J30" s="15">
        <f t="shared" si="9"/>
        <v>2963088</v>
      </c>
      <c r="K30" s="15">
        <f t="shared" si="9"/>
        <v>1792827</v>
      </c>
      <c r="L30" s="15">
        <f t="shared" si="9"/>
        <v>0</v>
      </c>
      <c r="M30" s="15">
        <f t="shared" si="9"/>
        <v>789181</v>
      </c>
      <c r="N30" s="15">
        <f t="shared" si="1"/>
        <v>28156032</v>
      </c>
      <c r="O30" s="37">
        <f t="shared" si="2"/>
        <v>2512.1370449678802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85</v>
      </c>
      <c r="M32" s="163"/>
      <c r="N32" s="163"/>
      <c r="O32" s="41">
        <v>11208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1109495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3244678</v>
      </c>
      <c r="K5" s="26">
        <f t="shared" si="0"/>
        <v>1875682</v>
      </c>
      <c r="L5" s="26">
        <f t="shared" si="0"/>
        <v>0</v>
      </c>
      <c r="M5" s="26">
        <f t="shared" si="0"/>
        <v>0</v>
      </c>
      <c r="N5" s="27">
        <f t="shared" ref="N5:N30" si="1">SUM(D5:M5)</f>
        <v>6229855</v>
      </c>
      <c r="O5" s="32">
        <f t="shared" ref="O5:O30" si="2">(N5/O$32)</f>
        <v>560.59164941959864</v>
      </c>
      <c r="P5" s="6"/>
    </row>
    <row r="6" spans="1:133">
      <c r="A6" s="12"/>
      <c r="B6" s="44">
        <v>511</v>
      </c>
      <c r="C6" s="20" t="s">
        <v>19</v>
      </c>
      <c r="D6" s="46">
        <v>22663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22663</v>
      </c>
      <c r="O6" s="47">
        <f t="shared" si="2"/>
        <v>2.0393233150364436</v>
      </c>
      <c r="P6" s="9"/>
    </row>
    <row r="7" spans="1:133">
      <c r="A7" s="12"/>
      <c r="B7" s="44">
        <v>512</v>
      </c>
      <c r="C7" s="20" t="s">
        <v>20</v>
      </c>
      <c r="D7" s="46">
        <v>64773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64773</v>
      </c>
      <c r="O7" s="47">
        <f t="shared" si="2"/>
        <v>5.8285791415459371</v>
      </c>
      <c r="P7" s="9"/>
    </row>
    <row r="8" spans="1:133">
      <c r="A8" s="12"/>
      <c r="B8" s="44">
        <v>513</v>
      </c>
      <c r="C8" s="20" t="s">
        <v>21</v>
      </c>
      <c r="D8" s="46">
        <v>833183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3244678</v>
      </c>
      <c r="K8" s="46">
        <v>227540</v>
      </c>
      <c r="L8" s="46">
        <v>0</v>
      </c>
      <c r="M8" s="46">
        <v>0</v>
      </c>
      <c r="N8" s="46">
        <f t="shared" si="1"/>
        <v>4305401</v>
      </c>
      <c r="O8" s="47">
        <f t="shared" si="2"/>
        <v>387.4202285611446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1648142</v>
      </c>
      <c r="L9" s="46">
        <v>0</v>
      </c>
      <c r="M9" s="46">
        <v>0</v>
      </c>
      <c r="N9" s="46">
        <f t="shared" si="1"/>
        <v>1648142</v>
      </c>
      <c r="O9" s="47">
        <f t="shared" si="2"/>
        <v>148.30756771348871</v>
      </c>
      <c r="P9" s="9"/>
    </row>
    <row r="10" spans="1:133">
      <c r="A10" s="12"/>
      <c r="B10" s="44">
        <v>519</v>
      </c>
      <c r="C10" s="20" t="s">
        <v>80</v>
      </c>
      <c r="D10" s="46">
        <v>188876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188876</v>
      </c>
      <c r="O10" s="47">
        <f t="shared" si="2"/>
        <v>16.995950688382976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SUM(D12:D14)</f>
        <v>7355992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7355992</v>
      </c>
      <c r="O11" s="43">
        <f t="shared" si="2"/>
        <v>661.92675245208318</v>
      </c>
      <c r="P11" s="10"/>
    </row>
    <row r="12" spans="1:133">
      <c r="A12" s="12"/>
      <c r="B12" s="44">
        <v>521</v>
      </c>
      <c r="C12" s="20" t="s">
        <v>24</v>
      </c>
      <c r="D12" s="46">
        <v>4012119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4012119</v>
      </c>
      <c r="O12" s="47">
        <f t="shared" si="2"/>
        <v>361.02933501304778</v>
      </c>
      <c r="P12" s="9"/>
    </row>
    <row r="13" spans="1:133">
      <c r="A13" s="12"/>
      <c r="B13" s="44">
        <v>522</v>
      </c>
      <c r="C13" s="20" t="s">
        <v>25</v>
      </c>
      <c r="D13" s="46">
        <v>3028880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3028880</v>
      </c>
      <c r="O13" s="47">
        <f t="shared" si="2"/>
        <v>272.55286601277783</v>
      </c>
      <c r="P13" s="9"/>
    </row>
    <row r="14" spans="1:133">
      <c r="A14" s="12"/>
      <c r="B14" s="44">
        <v>524</v>
      </c>
      <c r="C14" s="20" t="s">
        <v>26</v>
      </c>
      <c r="D14" s="46">
        <v>314993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314993</v>
      </c>
      <c r="O14" s="47">
        <f t="shared" si="2"/>
        <v>28.344551426257535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40210</v>
      </c>
      <c r="E15" s="31">
        <f t="shared" si="4"/>
        <v>120197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9853089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10013496</v>
      </c>
      <c r="O15" s="43">
        <f t="shared" si="2"/>
        <v>901.06145955187617</v>
      </c>
      <c r="P15" s="10"/>
    </row>
    <row r="16" spans="1:133">
      <c r="A16" s="12"/>
      <c r="B16" s="44">
        <v>534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1938643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1938643</v>
      </c>
      <c r="O16" s="47">
        <f t="shared" si="2"/>
        <v>174.44821380365337</v>
      </c>
      <c r="P16" s="9"/>
    </row>
    <row r="17" spans="1:119">
      <c r="A17" s="12"/>
      <c r="B17" s="44">
        <v>536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7914446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7914446</v>
      </c>
      <c r="O17" s="47">
        <f t="shared" si="2"/>
        <v>712.17906955817512</v>
      </c>
      <c r="P17" s="9"/>
    </row>
    <row r="18" spans="1:119">
      <c r="A18" s="12"/>
      <c r="B18" s="44">
        <v>538</v>
      </c>
      <c r="C18" s="20" t="s">
        <v>62</v>
      </c>
      <c r="D18" s="46">
        <v>0</v>
      </c>
      <c r="E18" s="46">
        <v>120197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120197</v>
      </c>
      <c r="O18" s="47">
        <f t="shared" si="2"/>
        <v>10.815891298479258</v>
      </c>
      <c r="P18" s="9"/>
    </row>
    <row r="19" spans="1:119">
      <c r="A19" s="12"/>
      <c r="B19" s="44">
        <v>539</v>
      </c>
      <c r="C19" s="20" t="s">
        <v>45</v>
      </c>
      <c r="D19" s="46">
        <v>40210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40210</v>
      </c>
      <c r="O19" s="47">
        <f t="shared" si="2"/>
        <v>3.6182848915684334</v>
      </c>
      <c r="P19" s="9"/>
    </row>
    <row r="20" spans="1:119" ht="15.75">
      <c r="A20" s="28" t="s">
        <v>31</v>
      </c>
      <c r="B20" s="29"/>
      <c r="C20" s="30"/>
      <c r="D20" s="31">
        <f t="shared" ref="D20:M20" si="5">SUM(D21:D21)</f>
        <v>1204603</v>
      </c>
      <c r="E20" s="31">
        <f t="shared" si="5"/>
        <v>197024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1401627</v>
      </c>
      <c r="O20" s="43">
        <f t="shared" si="2"/>
        <v>126.12498875191217</v>
      </c>
      <c r="P20" s="10"/>
    </row>
    <row r="21" spans="1:119">
      <c r="A21" s="12"/>
      <c r="B21" s="44">
        <v>541</v>
      </c>
      <c r="C21" s="20" t="s">
        <v>63</v>
      </c>
      <c r="D21" s="46">
        <v>1204603</v>
      </c>
      <c r="E21" s="46">
        <v>197024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1401627</v>
      </c>
      <c r="O21" s="47">
        <f t="shared" si="2"/>
        <v>126.12498875191217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319197</v>
      </c>
      <c r="E22" s="31">
        <f t="shared" si="6"/>
        <v>5000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1099055</v>
      </c>
      <c r="N22" s="31">
        <f t="shared" si="1"/>
        <v>1423252</v>
      </c>
      <c r="O22" s="43">
        <f t="shared" si="2"/>
        <v>128.07090794564925</v>
      </c>
      <c r="P22" s="10"/>
    </row>
    <row r="23" spans="1:119">
      <c r="A23" s="13"/>
      <c r="B23" s="45">
        <v>559</v>
      </c>
      <c r="C23" s="21" t="s">
        <v>35</v>
      </c>
      <c r="D23" s="46">
        <v>319197</v>
      </c>
      <c r="E23" s="46">
        <v>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1099055</v>
      </c>
      <c r="N23" s="46">
        <f t="shared" si="1"/>
        <v>1423252</v>
      </c>
      <c r="O23" s="47">
        <f t="shared" si="2"/>
        <v>128.07090794564925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657872</v>
      </c>
      <c r="E24" s="31">
        <f t="shared" si="7"/>
        <v>97040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976072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1730984</v>
      </c>
      <c r="O24" s="43">
        <f t="shared" si="2"/>
        <v>155.76208044632412</v>
      </c>
      <c r="P24" s="9"/>
    </row>
    <row r="25" spans="1:119">
      <c r="A25" s="12"/>
      <c r="B25" s="44">
        <v>572</v>
      </c>
      <c r="C25" s="20" t="s">
        <v>64</v>
      </c>
      <c r="D25" s="46">
        <v>605629</v>
      </c>
      <c r="E25" s="46">
        <v>97040</v>
      </c>
      <c r="F25" s="46">
        <v>0</v>
      </c>
      <c r="G25" s="46">
        <v>0</v>
      </c>
      <c r="H25" s="46">
        <v>0</v>
      </c>
      <c r="I25" s="46">
        <v>976072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1678741</v>
      </c>
      <c r="O25" s="47">
        <f t="shared" si="2"/>
        <v>151.06100962836317</v>
      </c>
      <c r="P25" s="9"/>
    </row>
    <row r="26" spans="1:119">
      <c r="A26" s="12"/>
      <c r="B26" s="44">
        <v>579</v>
      </c>
      <c r="C26" s="20" t="s">
        <v>38</v>
      </c>
      <c r="D26" s="46">
        <v>52243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52243</v>
      </c>
      <c r="O26" s="47">
        <f t="shared" si="2"/>
        <v>4.7010708179609466</v>
      </c>
      <c r="P26" s="9"/>
    </row>
    <row r="27" spans="1:119" ht="15.75">
      <c r="A27" s="28" t="s">
        <v>65</v>
      </c>
      <c r="B27" s="29"/>
      <c r="C27" s="30"/>
      <c r="D27" s="31">
        <f t="shared" ref="D27:M27" si="8">SUM(D28:D29)</f>
        <v>130315</v>
      </c>
      <c r="E27" s="31">
        <f t="shared" si="8"/>
        <v>124800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1033268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30736</v>
      </c>
      <c r="N27" s="31">
        <f t="shared" si="1"/>
        <v>1319119</v>
      </c>
      <c r="O27" s="43">
        <f t="shared" si="2"/>
        <v>118.70053090974534</v>
      </c>
      <c r="P27" s="9"/>
    </row>
    <row r="28" spans="1:119">
      <c r="A28" s="12"/>
      <c r="B28" s="44">
        <v>581</v>
      </c>
      <c r="C28" s="20" t="s">
        <v>66</v>
      </c>
      <c r="D28" s="46">
        <v>130315</v>
      </c>
      <c r="E28" s="46">
        <v>124800</v>
      </c>
      <c r="F28" s="46">
        <v>0</v>
      </c>
      <c r="G28" s="46">
        <v>0</v>
      </c>
      <c r="H28" s="46">
        <v>0</v>
      </c>
      <c r="I28" s="46">
        <v>700000</v>
      </c>
      <c r="J28" s="46">
        <v>0</v>
      </c>
      <c r="K28" s="46">
        <v>0</v>
      </c>
      <c r="L28" s="46">
        <v>0</v>
      </c>
      <c r="M28" s="46">
        <v>30736</v>
      </c>
      <c r="N28" s="46">
        <f t="shared" si="1"/>
        <v>985851</v>
      </c>
      <c r="O28" s="47">
        <f t="shared" si="2"/>
        <v>88.711509043462613</v>
      </c>
      <c r="P28" s="9"/>
    </row>
    <row r="29" spans="1:119" ht="15.75" thickBot="1">
      <c r="A29" s="12"/>
      <c r="B29" s="44">
        <v>591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333268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333268</v>
      </c>
      <c r="O29" s="47">
        <f t="shared" si="2"/>
        <v>29.989021866282734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SUM(D5,D11,D15,D20,D22,D24,D27)</f>
        <v>10817684</v>
      </c>
      <c r="E30" s="15">
        <f t="shared" ref="E30:M30" si="9">SUM(E5,E11,E15,E20,E22,E24,E27)</f>
        <v>544061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11862429</v>
      </c>
      <c r="J30" s="15">
        <f t="shared" si="9"/>
        <v>3244678</v>
      </c>
      <c r="K30" s="15">
        <f t="shared" si="9"/>
        <v>1875682</v>
      </c>
      <c r="L30" s="15">
        <f t="shared" si="9"/>
        <v>0</v>
      </c>
      <c r="M30" s="15">
        <f t="shared" si="9"/>
        <v>1129791</v>
      </c>
      <c r="N30" s="15">
        <f t="shared" si="1"/>
        <v>29474325</v>
      </c>
      <c r="O30" s="37">
        <f t="shared" si="2"/>
        <v>2652.2383694771888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83</v>
      </c>
      <c r="M32" s="163"/>
      <c r="N32" s="163"/>
      <c r="O32" s="41">
        <v>11113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3738680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3123974</v>
      </c>
      <c r="K5" s="26">
        <f t="shared" si="0"/>
        <v>2663043</v>
      </c>
      <c r="L5" s="26">
        <f t="shared" si="0"/>
        <v>0</v>
      </c>
      <c r="M5" s="26">
        <f t="shared" si="0"/>
        <v>0</v>
      </c>
      <c r="N5" s="27">
        <f t="shared" ref="N5:N31" si="1">SUM(D5:M5)</f>
        <v>9525697</v>
      </c>
      <c r="O5" s="32">
        <f t="shared" ref="O5:O31" si="2">(N5/O$33)</f>
        <v>859.17714440335533</v>
      </c>
      <c r="P5" s="6"/>
    </row>
    <row r="6" spans="1:133">
      <c r="A6" s="12"/>
      <c r="B6" s="44">
        <v>511</v>
      </c>
      <c r="C6" s="20" t="s">
        <v>19</v>
      </c>
      <c r="D6" s="46">
        <v>20676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20676</v>
      </c>
      <c r="O6" s="47">
        <f t="shared" si="2"/>
        <v>1.8648868043654732</v>
      </c>
      <c r="P6" s="9"/>
    </row>
    <row r="7" spans="1:133">
      <c r="A7" s="12"/>
      <c r="B7" s="44">
        <v>512</v>
      </c>
      <c r="C7" s="20" t="s">
        <v>20</v>
      </c>
      <c r="D7" s="46">
        <v>63058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63058</v>
      </c>
      <c r="O7" s="47">
        <f t="shared" si="2"/>
        <v>5.6875620095607466</v>
      </c>
      <c r="P7" s="9"/>
    </row>
    <row r="8" spans="1:133">
      <c r="A8" s="12"/>
      <c r="B8" s="44">
        <v>513</v>
      </c>
      <c r="C8" s="20" t="s">
        <v>21</v>
      </c>
      <c r="D8" s="46">
        <v>3345446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3123974</v>
      </c>
      <c r="K8" s="46">
        <v>203956</v>
      </c>
      <c r="L8" s="46">
        <v>0</v>
      </c>
      <c r="M8" s="46">
        <v>0</v>
      </c>
      <c r="N8" s="46">
        <f t="shared" si="1"/>
        <v>6673376</v>
      </c>
      <c r="O8" s="47">
        <f t="shared" si="2"/>
        <v>601.90998466672681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2459087</v>
      </c>
      <c r="L9" s="46">
        <v>0</v>
      </c>
      <c r="M9" s="46">
        <v>0</v>
      </c>
      <c r="N9" s="46">
        <f t="shared" si="1"/>
        <v>2459087</v>
      </c>
      <c r="O9" s="47">
        <f t="shared" si="2"/>
        <v>221.79913412104267</v>
      </c>
      <c r="P9" s="9"/>
    </row>
    <row r="10" spans="1:133">
      <c r="A10" s="12"/>
      <c r="B10" s="44">
        <v>519</v>
      </c>
      <c r="C10" s="20" t="s">
        <v>80</v>
      </c>
      <c r="D10" s="46">
        <v>309500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309500</v>
      </c>
      <c r="O10" s="47">
        <f t="shared" si="2"/>
        <v>27.915576801659601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SUM(D12:D14)</f>
        <v>6966861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6966861</v>
      </c>
      <c r="O11" s="43">
        <f t="shared" si="2"/>
        <v>628.38107693695315</v>
      </c>
      <c r="P11" s="10"/>
    </row>
    <row r="12" spans="1:133">
      <c r="A12" s="12"/>
      <c r="B12" s="44">
        <v>521</v>
      </c>
      <c r="C12" s="20" t="s">
        <v>24</v>
      </c>
      <c r="D12" s="46">
        <v>3807872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3807872</v>
      </c>
      <c r="O12" s="47">
        <f t="shared" si="2"/>
        <v>343.45377469107962</v>
      </c>
      <c r="P12" s="9"/>
    </row>
    <row r="13" spans="1:133">
      <c r="A13" s="12"/>
      <c r="B13" s="44">
        <v>522</v>
      </c>
      <c r="C13" s="20" t="s">
        <v>25</v>
      </c>
      <c r="D13" s="46">
        <v>2860747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2860747</v>
      </c>
      <c r="O13" s="47">
        <f t="shared" si="2"/>
        <v>258.0271489131415</v>
      </c>
      <c r="P13" s="9"/>
    </row>
    <row r="14" spans="1:133">
      <c r="A14" s="12"/>
      <c r="B14" s="44">
        <v>524</v>
      </c>
      <c r="C14" s="20" t="s">
        <v>26</v>
      </c>
      <c r="D14" s="46">
        <v>298242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298242</v>
      </c>
      <c r="O14" s="47">
        <f t="shared" si="2"/>
        <v>26.900153332732028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28361</v>
      </c>
      <c r="E15" s="31">
        <f t="shared" si="4"/>
        <v>40083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9672912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9741356</v>
      </c>
      <c r="O15" s="43">
        <f t="shared" si="2"/>
        <v>878.62866420131684</v>
      </c>
      <c r="P15" s="10"/>
    </row>
    <row r="16" spans="1:133">
      <c r="A16" s="12"/>
      <c r="B16" s="44">
        <v>534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1793601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1793601</v>
      </c>
      <c r="O16" s="47">
        <f t="shared" si="2"/>
        <v>161.77514205826643</v>
      </c>
      <c r="P16" s="9"/>
    </row>
    <row r="17" spans="1:119">
      <c r="A17" s="12"/>
      <c r="B17" s="44">
        <v>536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7879311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7879311</v>
      </c>
      <c r="O17" s="47">
        <f t="shared" si="2"/>
        <v>710.68016596013354</v>
      </c>
      <c r="P17" s="9"/>
    </row>
    <row r="18" spans="1:119">
      <c r="A18" s="12"/>
      <c r="B18" s="44">
        <v>538</v>
      </c>
      <c r="C18" s="20" t="s">
        <v>62</v>
      </c>
      <c r="D18" s="46">
        <v>0</v>
      </c>
      <c r="E18" s="46">
        <v>40083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40083</v>
      </c>
      <c r="O18" s="47">
        <f t="shared" si="2"/>
        <v>3.6153152340579058</v>
      </c>
      <c r="P18" s="9"/>
    </row>
    <row r="19" spans="1:119">
      <c r="A19" s="12"/>
      <c r="B19" s="44">
        <v>539</v>
      </c>
      <c r="C19" s="20" t="s">
        <v>45</v>
      </c>
      <c r="D19" s="46">
        <v>28361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28361</v>
      </c>
      <c r="O19" s="47">
        <f t="shared" si="2"/>
        <v>2.5580409488590239</v>
      </c>
      <c r="P19" s="9"/>
    </row>
    <row r="20" spans="1:119" ht="15.75">
      <c r="A20" s="28" t="s">
        <v>31</v>
      </c>
      <c r="B20" s="29"/>
      <c r="C20" s="30"/>
      <c r="D20" s="31">
        <f t="shared" ref="D20:M20" si="5">SUM(D21:D21)</f>
        <v>1161119</v>
      </c>
      <c r="E20" s="31">
        <f t="shared" si="5"/>
        <v>741955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1903074</v>
      </c>
      <c r="O20" s="43">
        <f t="shared" si="2"/>
        <v>171.6491386308289</v>
      </c>
      <c r="P20" s="10"/>
    </row>
    <row r="21" spans="1:119">
      <c r="A21" s="12"/>
      <c r="B21" s="44">
        <v>541</v>
      </c>
      <c r="C21" s="20" t="s">
        <v>63</v>
      </c>
      <c r="D21" s="46">
        <v>1161119</v>
      </c>
      <c r="E21" s="46">
        <v>741955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1903074</v>
      </c>
      <c r="O21" s="47">
        <f t="shared" si="2"/>
        <v>171.6491386308289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319546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464031</v>
      </c>
      <c r="N22" s="31">
        <f t="shared" si="1"/>
        <v>783577</v>
      </c>
      <c r="O22" s="43">
        <f t="shared" si="2"/>
        <v>70.675295390998471</v>
      </c>
      <c r="P22" s="10"/>
    </row>
    <row r="23" spans="1:119">
      <c r="A23" s="13"/>
      <c r="B23" s="45">
        <v>559</v>
      </c>
      <c r="C23" s="21" t="s">
        <v>35</v>
      </c>
      <c r="D23" s="46">
        <v>319546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464031</v>
      </c>
      <c r="N23" s="46">
        <f t="shared" si="1"/>
        <v>783577</v>
      </c>
      <c r="O23" s="47">
        <f t="shared" si="2"/>
        <v>70.675295390998471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570798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907020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1477818</v>
      </c>
      <c r="O24" s="43">
        <f t="shared" si="2"/>
        <v>133.29286551817444</v>
      </c>
      <c r="P24" s="9"/>
    </row>
    <row r="25" spans="1:119">
      <c r="A25" s="12"/>
      <c r="B25" s="44">
        <v>572</v>
      </c>
      <c r="C25" s="20" t="s">
        <v>64</v>
      </c>
      <c r="D25" s="46">
        <v>501822</v>
      </c>
      <c r="E25" s="46">
        <v>0</v>
      </c>
      <c r="F25" s="46">
        <v>0</v>
      </c>
      <c r="G25" s="46">
        <v>0</v>
      </c>
      <c r="H25" s="46">
        <v>0</v>
      </c>
      <c r="I25" s="46">
        <v>907020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1408842</v>
      </c>
      <c r="O25" s="47">
        <f t="shared" si="2"/>
        <v>127.07152520970506</v>
      </c>
      <c r="P25" s="9"/>
    </row>
    <row r="26" spans="1:119">
      <c r="A26" s="12"/>
      <c r="B26" s="44">
        <v>573</v>
      </c>
      <c r="C26" s="20" t="s">
        <v>46</v>
      </c>
      <c r="D26" s="46">
        <v>53400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53400</v>
      </c>
      <c r="O26" s="47">
        <f t="shared" si="2"/>
        <v>4.8164517001894112</v>
      </c>
      <c r="P26" s="9"/>
    </row>
    <row r="27" spans="1:119">
      <c r="A27" s="12"/>
      <c r="B27" s="44">
        <v>579</v>
      </c>
      <c r="C27" s="20" t="s">
        <v>38</v>
      </c>
      <c r="D27" s="46">
        <v>15576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15576</v>
      </c>
      <c r="O27" s="47">
        <f t="shared" si="2"/>
        <v>1.4048886082799674</v>
      </c>
      <c r="P27" s="9"/>
    </row>
    <row r="28" spans="1:119" ht="15.75">
      <c r="A28" s="28" t="s">
        <v>65</v>
      </c>
      <c r="B28" s="29"/>
      <c r="C28" s="30"/>
      <c r="D28" s="31">
        <f t="shared" ref="D28:M28" si="8">SUM(D29:D30)</f>
        <v>194518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2053293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29366</v>
      </c>
      <c r="N28" s="31">
        <f t="shared" si="1"/>
        <v>2277177</v>
      </c>
      <c r="O28" s="43">
        <f t="shared" si="2"/>
        <v>205.39162983674575</v>
      </c>
      <c r="P28" s="9"/>
    </row>
    <row r="29" spans="1:119">
      <c r="A29" s="12"/>
      <c r="B29" s="44">
        <v>581</v>
      </c>
      <c r="C29" s="20" t="s">
        <v>66</v>
      </c>
      <c r="D29" s="46">
        <v>194518</v>
      </c>
      <c r="E29" s="46">
        <v>0</v>
      </c>
      <c r="F29" s="46">
        <v>0</v>
      </c>
      <c r="G29" s="46">
        <v>0</v>
      </c>
      <c r="H29" s="46">
        <v>0</v>
      </c>
      <c r="I29" s="46">
        <v>1650000</v>
      </c>
      <c r="J29" s="46">
        <v>0</v>
      </c>
      <c r="K29" s="46">
        <v>0</v>
      </c>
      <c r="L29" s="46">
        <v>0</v>
      </c>
      <c r="M29" s="46">
        <v>29366</v>
      </c>
      <c r="N29" s="46">
        <f t="shared" si="1"/>
        <v>1873884</v>
      </c>
      <c r="O29" s="47">
        <f t="shared" si="2"/>
        <v>169.0163254261748</v>
      </c>
      <c r="P29" s="9"/>
    </row>
    <row r="30" spans="1:119" ht="15.75" thickBot="1">
      <c r="A30" s="12"/>
      <c r="B30" s="44">
        <v>591</v>
      </c>
      <c r="C30" s="20" t="s">
        <v>67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403293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403293</v>
      </c>
      <c r="O30" s="47">
        <f t="shared" si="2"/>
        <v>36.375304410570941</v>
      </c>
      <c r="P30" s="9"/>
    </row>
    <row r="31" spans="1:119" ht="16.5" thickBot="1">
      <c r="A31" s="14" t="s">
        <v>10</v>
      </c>
      <c r="B31" s="23"/>
      <c r="C31" s="22"/>
      <c r="D31" s="15">
        <f>SUM(D5,D11,D15,D20,D22,D24,D28)</f>
        <v>12979883</v>
      </c>
      <c r="E31" s="15">
        <f t="shared" ref="E31:M31" si="9">SUM(E5,E11,E15,E20,E22,E24,E28)</f>
        <v>782038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12633225</v>
      </c>
      <c r="J31" s="15">
        <f t="shared" si="9"/>
        <v>3123974</v>
      </c>
      <c r="K31" s="15">
        <f t="shared" si="9"/>
        <v>2663043</v>
      </c>
      <c r="L31" s="15">
        <f t="shared" si="9"/>
        <v>0</v>
      </c>
      <c r="M31" s="15">
        <f t="shared" si="9"/>
        <v>493397</v>
      </c>
      <c r="N31" s="15">
        <f t="shared" si="1"/>
        <v>32675560</v>
      </c>
      <c r="O31" s="37">
        <f t="shared" si="2"/>
        <v>2947.1958149183729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81</v>
      </c>
      <c r="M33" s="163"/>
      <c r="N33" s="163"/>
      <c r="O33" s="41">
        <v>11087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1333343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1734637</v>
      </c>
      <c r="K5" s="26">
        <f t="shared" si="0"/>
        <v>2818783</v>
      </c>
      <c r="L5" s="26">
        <f t="shared" si="0"/>
        <v>0</v>
      </c>
      <c r="M5" s="26">
        <f t="shared" si="0"/>
        <v>0</v>
      </c>
      <c r="N5" s="27">
        <f t="shared" ref="N5:N28" si="1">SUM(D5:M5)</f>
        <v>5886763</v>
      </c>
      <c r="O5" s="32">
        <f t="shared" ref="O5:O28" si="2">(N5/O$30)</f>
        <v>535.50104612025837</v>
      </c>
      <c r="P5" s="6"/>
    </row>
    <row r="6" spans="1:133">
      <c r="A6" s="12"/>
      <c r="B6" s="44">
        <v>511</v>
      </c>
      <c r="C6" s="20" t="s">
        <v>19</v>
      </c>
      <c r="D6" s="46">
        <v>20901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20901</v>
      </c>
      <c r="O6" s="47">
        <f t="shared" si="2"/>
        <v>1.9013008277995087</v>
      </c>
      <c r="P6" s="9"/>
    </row>
    <row r="7" spans="1:133">
      <c r="A7" s="12"/>
      <c r="B7" s="44">
        <v>512</v>
      </c>
      <c r="C7" s="20" t="s">
        <v>20</v>
      </c>
      <c r="D7" s="46">
        <v>270133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270133</v>
      </c>
      <c r="O7" s="47">
        <f t="shared" si="2"/>
        <v>24.57318293459474</v>
      </c>
      <c r="P7" s="9"/>
    </row>
    <row r="8" spans="1:133">
      <c r="A8" s="12"/>
      <c r="B8" s="44">
        <v>513</v>
      </c>
      <c r="C8" s="20" t="s">
        <v>21</v>
      </c>
      <c r="D8" s="46">
        <v>1042309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1734637</v>
      </c>
      <c r="K8" s="46">
        <v>221908</v>
      </c>
      <c r="L8" s="46">
        <v>0</v>
      </c>
      <c r="M8" s="46">
        <v>0</v>
      </c>
      <c r="N8" s="46">
        <f t="shared" si="1"/>
        <v>2998854</v>
      </c>
      <c r="O8" s="47">
        <f t="shared" si="2"/>
        <v>272.79668880196488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2596875</v>
      </c>
      <c r="L9" s="46">
        <v>0</v>
      </c>
      <c r="M9" s="46">
        <v>0</v>
      </c>
      <c r="N9" s="46">
        <f t="shared" si="1"/>
        <v>2596875</v>
      </c>
      <c r="O9" s="47">
        <f t="shared" si="2"/>
        <v>236.22987355589922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6453167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6453167</v>
      </c>
      <c r="O10" s="43">
        <f t="shared" si="2"/>
        <v>587.02510688620032</v>
      </c>
      <c r="P10" s="10"/>
    </row>
    <row r="11" spans="1:133">
      <c r="A11" s="12"/>
      <c r="B11" s="44">
        <v>521</v>
      </c>
      <c r="C11" s="20" t="s">
        <v>24</v>
      </c>
      <c r="D11" s="46">
        <v>3589743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3589743</v>
      </c>
      <c r="O11" s="47">
        <f t="shared" si="2"/>
        <v>326.54807604839442</v>
      </c>
      <c r="P11" s="9"/>
    </row>
    <row r="12" spans="1:133">
      <c r="A12" s="12"/>
      <c r="B12" s="44">
        <v>522</v>
      </c>
      <c r="C12" s="20" t="s">
        <v>25</v>
      </c>
      <c r="D12" s="46">
        <v>2602287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2602287</v>
      </c>
      <c r="O12" s="47">
        <f t="shared" si="2"/>
        <v>236.72218684617485</v>
      </c>
      <c r="P12" s="9"/>
    </row>
    <row r="13" spans="1:133">
      <c r="A13" s="12"/>
      <c r="B13" s="44">
        <v>524</v>
      </c>
      <c r="C13" s="20" t="s">
        <v>26</v>
      </c>
      <c r="D13" s="46">
        <v>261137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261137</v>
      </c>
      <c r="O13" s="47">
        <f t="shared" si="2"/>
        <v>23.754843991631038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30843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9426947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9457790</v>
      </c>
      <c r="O14" s="43">
        <f t="shared" si="2"/>
        <v>860.34658418993911</v>
      </c>
      <c r="P14" s="10"/>
    </row>
    <row r="15" spans="1:133">
      <c r="A15" s="12"/>
      <c r="B15" s="44">
        <v>534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1641100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1641100</v>
      </c>
      <c r="O15" s="47">
        <f t="shared" si="2"/>
        <v>149.28590921495498</v>
      </c>
      <c r="P15" s="9"/>
    </row>
    <row r="16" spans="1:133">
      <c r="A16" s="12"/>
      <c r="B16" s="44">
        <v>536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7785847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7785847</v>
      </c>
      <c r="O16" s="47">
        <f t="shared" si="2"/>
        <v>708.25498044209951</v>
      </c>
      <c r="P16" s="9"/>
    </row>
    <row r="17" spans="1:119">
      <c r="A17" s="12"/>
      <c r="B17" s="44">
        <v>539</v>
      </c>
      <c r="C17" s="20" t="s">
        <v>45</v>
      </c>
      <c r="D17" s="46">
        <v>30843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30843</v>
      </c>
      <c r="O17" s="47">
        <f t="shared" si="2"/>
        <v>2.8056945328845631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1045372</v>
      </c>
      <c r="E18" s="31">
        <f t="shared" si="5"/>
        <v>1226011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2271383</v>
      </c>
      <c r="O18" s="43">
        <f t="shared" si="2"/>
        <v>206.62084963158372</v>
      </c>
      <c r="P18" s="10"/>
    </row>
    <row r="19" spans="1:119">
      <c r="A19" s="12"/>
      <c r="B19" s="44">
        <v>541</v>
      </c>
      <c r="C19" s="20" t="s">
        <v>63</v>
      </c>
      <c r="D19" s="46">
        <v>1045372</v>
      </c>
      <c r="E19" s="46">
        <v>1226011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2271383</v>
      </c>
      <c r="O19" s="47">
        <f t="shared" si="2"/>
        <v>206.62084963158372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285865</v>
      </c>
      <c r="E20" s="31">
        <f t="shared" si="6"/>
        <v>3279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376568</v>
      </c>
      <c r="N20" s="31">
        <f t="shared" si="1"/>
        <v>665712</v>
      </c>
      <c r="O20" s="43">
        <f t="shared" si="2"/>
        <v>60.557809515146005</v>
      </c>
      <c r="P20" s="10"/>
    </row>
    <row r="21" spans="1:119">
      <c r="A21" s="13"/>
      <c r="B21" s="45">
        <v>559</v>
      </c>
      <c r="C21" s="21" t="s">
        <v>35</v>
      </c>
      <c r="D21" s="46">
        <v>285865</v>
      </c>
      <c r="E21" s="46">
        <v>3279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376568</v>
      </c>
      <c r="N21" s="46">
        <f t="shared" si="1"/>
        <v>665712</v>
      </c>
      <c r="O21" s="47">
        <f t="shared" si="2"/>
        <v>60.557809515146005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507245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901404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1408649</v>
      </c>
      <c r="O22" s="43">
        <f t="shared" si="2"/>
        <v>128.14054398253435</v>
      </c>
      <c r="P22" s="9"/>
    </row>
    <row r="23" spans="1:119">
      <c r="A23" s="12"/>
      <c r="B23" s="44">
        <v>572</v>
      </c>
      <c r="C23" s="20" t="s">
        <v>64</v>
      </c>
      <c r="D23" s="46">
        <v>460995</v>
      </c>
      <c r="E23" s="46">
        <v>0</v>
      </c>
      <c r="F23" s="46">
        <v>0</v>
      </c>
      <c r="G23" s="46">
        <v>0</v>
      </c>
      <c r="H23" s="46">
        <v>0</v>
      </c>
      <c r="I23" s="46">
        <v>901404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1362399</v>
      </c>
      <c r="O23" s="47">
        <f t="shared" si="2"/>
        <v>123.9333212044028</v>
      </c>
      <c r="P23" s="9"/>
    </row>
    <row r="24" spans="1:119">
      <c r="A24" s="12"/>
      <c r="B24" s="44">
        <v>579</v>
      </c>
      <c r="C24" s="20" t="s">
        <v>38</v>
      </c>
      <c r="D24" s="46">
        <v>46250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46250</v>
      </c>
      <c r="O24" s="47">
        <f t="shared" si="2"/>
        <v>4.2072227781315386</v>
      </c>
      <c r="P24" s="9"/>
    </row>
    <row r="25" spans="1:119" ht="15.75">
      <c r="A25" s="28" t="s">
        <v>65</v>
      </c>
      <c r="B25" s="29"/>
      <c r="C25" s="30"/>
      <c r="D25" s="31">
        <f t="shared" ref="D25:M25" si="8">SUM(D26:D27)</f>
        <v>297745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2129893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2427638</v>
      </c>
      <c r="O25" s="43">
        <f t="shared" si="2"/>
        <v>220.83489493313928</v>
      </c>
      <c r="P25" s="9"/>
    </row>
    <row r="26" spans="1:119">
      <c r="A26" s="12"/>
      <c r="B26" s="44">
        <v>581</v>
      </c>
      <c r="C26" s="20" t="s">
        <v>66</v>
      </c>
      <c r="D26" s="46">
        <v>297745</v>
      </c>
      <c r="E26" s="46">
        <v>0</v>
      </c>
      <c r="F26" s="46">
        <v>0</v>
      </c>
      <c r="G26" s="46">
        <v>0</v>
      </c>
      <c r="H26" s="46">
        <v>0</v>
      </c>
      <c r="I26" s="46">
        <v>1656698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1954443</v>
      </c>
      <c r="O26" s="47">
        <f t="shared" si="2"/>
        <v>177.7897753115619</v>
      </c>
      <c r="P26" s="9"/>
    </row>
    <row r="27" spans="1:119" ht="15.75" thickBot="1">
      <c r="A27" s="12"/>
      <c r="B27" s="44">
        <v>591</v>
      </c>
      <c r="C27" s="20" t="s">
        <v>67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473195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473195</v>
      </c>
      <c r="O27" s="47">
        <f t="shared" si="2"/>
        <v>43.045119621577371</v>
      </c>
      <c r="P27" s="9"/>
    </row>
    <row r="28" spans="1:119" ht="16.5" thickBot="1">
      <c r="A28" s="14" t="s">
        <v>10</v>
      </c>
      <c r="B28" s="23"/>
      <c r="C28" s="22"/>
      <c r="D28" s="15">
        <f>SUM(D5,D10,D14,D18,D20,D22,D25)</f>
        <v>9953580</v>
      </c>
      <c r="E28" s="15">
        <f t="shared" ref="E28:M28" si="9">SUM(E5,E10,E14,E18,E20,E22,E25)</f>
        <v>1229290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12458244</v>
      </c>
      <c r="J28" s="15">
        <f t="shared" si="9"/>
        <v>1734637</v>
      </c>
      <c r="K28" s="15">
        <f t="shared" si="9"/>
        <v>2818783</v>
      </c>
      <c r="L28" s="15">
        <f t="shared" si="9"/>
        <v>0</v>
      </c>
      <c r="M28" s="15">
        <f t="shared" si="9"/>
        <v>376568</v>
      </c>
      <c r="N28" s="15">
        <f t="shared" si="1"/>
        <v>28571102</v>
      </c>
      <c r="O28" s="37">
        <f t="shared" si="2"/>
        <v>2599.0268352588009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78</v>
      </c>
      <c r="M30" s="163"/>
      <c r="N30" s="163"/>
      <c r="O30" s="41">
        <v>10993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1042613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1538602</v>
      </c>
      <c r="K5" s="26">
        <f t="shared" si="0"/>
        <v>1280348</v>
      </c>
      <c r="L5" s="26">
        <f t="shared" si="0"/>
        <v>0</v>
      </c>
      <c r="M5" s="26">
        <f t="shared" si="0"/>
        <v>0</v>
      </c>
      <c r="N5" s="27">
        <f t="shared" ref="N5:N29" si="1">SUM(D5:M5)</f>
        <v>3861563</v>
      </c>
      <c r="O5" s="32">
        <f t="shared" ref="O5:O29" si="2">(N5/O$31)</f>
        <v>351.97912678880687</v>
      </c>
      <c r="P5" s="6"/>
    </row>
    <row r="6" spans="1:133">
      <c r="A6" s="12"/>
      <c r="B6" s="44">
        <v>511</v>
      </c>
      <c r="C6" s="20" t="s">
        <v>19</v>
      </c>
      <c r="D6" s="46">
        <v>19276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19276</v>
      </c>
      <c r="O6" s="47">
        <f t="shared" si="2"/>
        <v>1.7569957159784888</v>
      </c>
      <c r="P6" s="9"/>
    </row>
    <row r="7" spans="1:133">
      <c r="A7" s="12"/>
      <c r="B7" s="44">
        <v>512</v>
      </c>
      <c r="C7" s="20" t="s">
        <v>20</v>
      </c>
      <c r="D7" s="46">
        <v>60177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60177</v>
      </c>
      <c r="O7" s="47">
        <f t="shared" si="2"/>
        <v>5.4850970741044573</v>
      </c>
      <c r="P7" s="9"/>
    </row>
    <row r="8" spans="1:133">
      <c r="A8" s="12"/>
      <c r="B8" s="44">
        <v>513</v>
      </c>
      <c r="C8" s="20" t="s">
        <v>21</v>
      </c>
      <c r="D8" s="46">
        <v>963160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1538602</v>
      </c>
      <c r="K8" s="46">
        <v>175542</v>
      </c>
      <c r="L8" s="46">
        <v>0</v>
      </c>
      <c r="M8" s="46">
        <v>0</v>
      </c>
      <c r="N8" s="46">
        <f t="shared" si="1"/>
        <v>2677304</v>
      </c>
      <c r="O8" s="47">
        <f t="shared" si="2"/>
        <v>244.03463676966547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1104806</v>
      </c>
      <c r="L9" s="46">
        <v>0</v>
      </c>
      <c r="M9" s="46">
        <v>0</v>
      </c>
      <c r="N9" s="46">
        <f t="shared" si="1"/>
        <v>1104806</v>
      </c>
      <c r="O9" s="47">
        <f t="shared" si="2"/>
        <v>100.70239722905842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6132261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6132261</v>
      </c>
      <c r="O10" s="43">
        <f t="shared" si="2"/>
        <v>558.95187312004373</v>
      </c>
      <c r="P10" s="10"/>
    </row>
    <row r="11" spans="1:133">
      <c r="A11" s="12"/>
      <c r="B11" s="44">
        <v>521</v>
      </c>
      <c r="C11" s="20" t="s">
        <v>24</v>
      </c>
      <c r="D11" s="46">
        <v>3496522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3496522</v>
      </c>
      <c r="O11" s="47">
        <f t="shared" si="2"/>
        <v>318.70586090602495</v>
      </c>
      <c r="P11" s="9"/>
    </row>
    <row r="12" spans="1:133">
      <c r="A12" s="12"/>
      <c r="B12" s="44">
        <v>522</v>
      </c>
      <c r="C12" s="20" t="s">
        <v>25</v>
      </c>
      <c r="D12" s="46">
        <v>2383422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2383422</v>
      </c>
      <c r="O12" s="47">
        <f t="shared" si="2"/>
        <v>217.24747060432048</v>
      </c>
      <c r="P12" s="9"/>
    </row>
    <row r="13" spans="1:133">
      <c r="A13" s="12"/>
      <c r="B13" s="44">
        <v>524</v>
      </c>
      <c r="C13" s="20" t="s">
        <v>26</v>
      </c>
      <c r="D13" s="46">
        <v>252317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252317</v>
      </c>
      <c r="O13" s="47">
        <f t="shared" si="2"/>
        <v>22.998541609698297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33502</v>
      </c>
      <c r="E14" s="31">
        <f t="shared" si="4"/>
        <v>22474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8274794</v>
      </c>
      <c r="J14" s="31">
        <f t="shared" si="4"/>
        <v>0</v>
      </c>
      <c r="K14" s="31">
        <f t="shared" si="4"/>
        <v>0</v>
      </c>
      <c r="L14" s="31">
        <f t="shared" si="4"/>
        <v>115553</v>
      </c>
      <c r="M14" s="31">
        <f t="shared" si="4"/>
        <v>0</v>
      </c>
      <c r="N14" s="42">
        <f t="shared" si="1"/>
        <v>8446323</v>
      </c>
      <c r="O14" s="43">
        <f t="shared" si="2"/>
        <v>769.87722176647526</v>
      </c>
      <c r="P14" s="10"/>
    </row>
    <row r="15" spans="1:133">
      <c r="A15" s="12"/>
      <c r="B15" s="44">
        <v>534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1619561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1619561</v>
      </c>
      <c r="O15" s="47">
        <f t="shared" si="2"/>
        <v>147.62200346367698</v>
      </c>
      <c r="P15" s="9"/>
    </row>
    <row r="16" spans="1:133">
      <c r="A16" s="12"/>
      <c r="B16" s="44">
        <v>536</v>
      </c>
      <c r="C16" s="20" t="s">
        <v>61</v>
      </c>
      <c r="D16" s="46">
        <v>0</v>
      </c>
      <c r="E16" s="46">
        <v>22474</v>
      </c>
      <c r="F16" s="46">
        <v>0</v>
      </c>
      <c r="G16" s="46">
        <v>0</v>
      </c>
      <c r="H16" s="46">
        <v>0</v>
      </c>
      <c r="I16" s="46">
        <v>6655233</v>
      </c>
      <c r="J16" s="46">
        <v>0</v>
      </c>
      <c r="K16" s="46">
        <v>0</v>
      </c>
      <c r="L16" s="46">
        <v>115553</v>
      </c>
      <c r="M16" s="46">
        <v>0</v>
      </c>
      <c r="N16" s="46">
        <f t="shared" si="1"/>
        <v>6793260</v>
      </c>
      <c r="O16" s="47">
        <f t="shared" si="2"/>
        <v>619.2015313098168</v>
      </c>
      <c r="P16" s="9"/>
    </row>
    <row r="17" spans="1:119">
      <c r="A17" s="12"/>
      <c r="B17" s="44">
        <v>539</v>
      </c>
      <c r="C17" s="20" t="s">
        <v>45</v>
      </c>
      <c r="D17" s="46">
        <v>33502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33502</v>
      </c>
      <c r="O17" s="47">
        <f t="shared" si="2"/>
        <v>3.0536869929814965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1012069</v>
      </c>
      <c r="E18" s="31">
        <f t="shared" si="5"/>
        <v>576082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1588151</v>
      </c>
      <c r="O18" s="43">
        <f t="shared" si="2"/>
        <v>144.75900100264334</v>
      </c>
      <c r="P18" s="10"/>
    </row>
    <row r="19" spans="1:119">
      <c r="A19" s="12"/>
      <c r="B19" s="44">
        <v>541</v>
      </c>
      <c r="C19" s="20" t="s">
        <v>63</v>
      </c>
      <c r="D19" s="46">
        <v>1012069</v>
      </c>
      <c r="E19" s="46">
        <v>576082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1588151</v>
      </c>
      <c r="O19" s="47">
        <f t="shared" si="2"/>
        <v>144.75900100264334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744152</v>
      </c>
      <c r="E20" s="31">
        <f t="shared" si="6"/>
        <v>2188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415232</v>
      </c>
      <c r="N20" s="31">
        <f t="shared" si="1"/>
        <v>1161572</v>
      </c>
      <c r="O20" s="43">
        <f t="shared" si="2"/>
        <v>105.87658372071826</v>
      </c>
      <c r="P20" s="10"/>
    </row>
    <row r="21" spans="1:119">
      <c r="A21" s="13"/>
      <c r="B21" s="45">
        <v>559</v>
      </c>
      <c r="C21" s="21" t="s">
        <v>35</v>
      </c>
      <c r="D21" s="46">
        <v>744152</v>
      </c>
      <c r="E21" s="46">
        <v>2188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415232</v>
      </c>
      <c r="N21" s="46">
        <f t="shared" si="1"/>
        <v>1161572</v>
      </c>
      <c r="O21" s="47">
        <f t="shared" si="2"/>
        <v>105.87658372071826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562441</v>
      </c>
      <c r="E22" s="31">
        <f t="shared" si="7"/>
        <v>55107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887289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1504837</v>
      </c>
      <c r="O22" s="43">
        <f t="shared" si="2"/>
        <v>137.16498040288033</v>
      </c>
      <c r="P22" s="9"/>
    </row>
    <row r="23" spans="1:119">
      <c r="A23" s="12"/>
      <c r="B23" s="44">
        <v>572</v>
      </c>
      <c r="C23" s="20" t="s">
        <v>64</v>
      </c>
      <c r="D23" s="46">
        <v>537441</v>
      </c>
      <c r="E23" s="46">
        <v>55107</v>
      </c>
      <c r="F23" s="46">
        <v>0</v>
      </c>
      <c r="G23" s="46">
        <v>0</v>
      </c>
      <c r="H23" s="46">
        <v>0</v>
      </c>
      <c r="I23" s="46">
        <v>887289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1479837</v>
      </c>
      <c r="O23" s="47">
        <f t="shared" si="2"/>
        <v>134.88624555646706</v>
      </c>
      <c r="P23" s="9"/>
    </row>
    <row r="24" spans="1:119">
      <c r="A24" s="12"/>
      <c r="B24" s="44">
        <v>579</v>
      </c>
      <c r="C24" s="20" t="s">
        <v>38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25000</v>
      </c>
      <c r="O24" s="47">
        <f t="shared" si="2"/>
        <v>2.2787348464132715</v>
      </c>
      <c r="P24" s="9"/>
    </row>
    <row r="25" spans="1:119" ht="15.75">
      <c r="A25" s="28" t="s">
        <v>65</v>
      </c>
      <c r="B25" s="29"/>
      <c r="C25" s="30"/>
      <c r="D25" s="31">
        <f t="shared" ref="D25:M25" si="8">SUM(D26:D28)</f>
        <v>522844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1701468</v>
      </c>
      <c r="J25" s="31">
        <f t="shared" si="8"/>
        <v>0</v>
      </c>
      <c r="K25" s="31">
        <f t="shared" si="8"/>
        <v>0</v>
      </c>
      <c r="L25" s="31">
        <f t="shared" si="8"/>
        <v>145210</v>
      </c>
      <c r="M25" s="31">
        <f t="shared" si="8"/>
        <v>50000</v>
      </c>
      <c r="N25" s="31">
        <f t="shared" si="1"/>
        <v>2419522</v>
      </c>
      <c r="O25" s="43">
        <f t="shared" si="2"/>
        <v>220.53796372254124</v>
      </c>
      <c r="P25" s="9"/>
    </row>
    <row r="26" spans="1:119">
      <c r="A26" s="12"/>
      <c r="B26" s="44">
        <v>581</v>
      </c>
      <c r="C26" s="20" t="s">
        <v>66</v>
      </c>
      <c r="D26" s="46">
        <v>522844</v>
      </c>
      <c r="E26" s="46">
        <v>0</v>
      </c>
      <c r="F26" s="46">
        <v>0</v>
      </c>
      <c r="G26" s="46">
        <v>0</v>
      </c>
      <c r="H26" s="46">
        <v>0</v>
      </c>
      <c r="I26" s="46">
        <v>1165698</v>
      </c>
      <c r="J26" s="46">
        <v>0</v>
      </c>
      <c r="K26" s="46">
        <v>0</v>
      </c>
      <c r="L26" s="46">
        <v>0</v>
      </c>
      <c r="M26" s="46">
        <v>50000</v>
      </c>
      <c r="N26" s="46">
        <f t="shared" si="1"/>
        <v>1738542</v>
      </c>
      <c r="O26" s="47">
        <f t="shared" si="2"/>
        <v>158.46704949412086</v>
      </c>
      <c r="P26" s="9"/>
    </row>
    <row r="27" spans="1:119">
      <c r="A27" s="12"/>
      <c r="B27" s="44">
        <v>588</v>
      </c>
      <c r="C27" s="20" t="s">
        <v>75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145210</v>
      </c>
      <c r="M27" s="46">
        <v>0</v>
      </c>
      <c r="N27" s="46">
        <f t="shared" si="1"/>
        <v>145210</v>
      </c>
      <c r="O27" s="47">
        <f t="shared" si="2"/>
        <v>13.235803481906846</v>
      </c>
      <c r="P27" s="9"/>
    </row>
    <row r="28" spans="1:119" ht="15.75" thickBot="1">
      <c r="A28" s="12"/>
      <c r="B28" s="44">
        <v>591</v>
      </c>
      <c r="C28" s="20" t="s">
        <v>67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535770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535770</v>
      </c>
      <c r="O28" s="47">
        <f t="shared" si="2"/>
        <v>48.835110746513536</v>
      </c>
      <c r="P28" s="9"/>
    </row>
    <row r="29" spans="1:119" ht="16.5" thickBot="1">
      <c r="A29" s="14" t="s">
        <v>10</v>
      </c>
      <c r="B29" s="23"/>
      <c r="C29" s="22"/>
      <c r="D29" s="15">
        <f>SUM(D5,D10,D14,D18,D20,D22,D25)</f>
        <v>10049882</v>
      </c>
      <c r="E29" s="15">
        <f t="shared" ref="E29:M29" si="9">SUM(E5,E10,E14,E18,E20,E22,E25)</f>
        <v>655851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10863551</v>
      </c>
      <c r="J29" s="15">
        <f t="shared" si="9"/>
        <v>1538602</v>
      </c>
      <c r="K29" s="15">
        <f t="shared" si="9"/>
        <v>1280348</v>
      </c>
      <c r="L29" s="15">
        <f t="shared" si="9"/>
        <v>260763</v>
      </c>
      <c r="M29" s="15">
        <f t="shared" si="9"/>
        <v>465232</v>
      </c>
      <c r="N29" s="15">
        <f t="shared" si="1"/>
        <v>25114229</v>
      </c>
      <c r="O29" s="37">
        <f t="shared" si="2"/>
        <v>2289.1467505241089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76</v>
      </c>
      <c r="M31" s="163"/>
      <c r="N31" s="163"/>
      <c r="O31" s="41">
        <v>10971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1039130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1567734</v>
      </c>
      <c r="K5" s="26">
        <f t="shared" si="0"/>
        <v>1284310</v>
      </c>
      <c r="L5" s="26">
        <f t="shared" si="0"/>
        <v>0</v>
      </c>
      <c r="M5" s="26">
        <f t="shared" si="0"/>
        <v>0</v>
      </c>
      <c r="N5" s="27">
        <f t="shared" ref="N5:N30" si="1">SUM(D5:M5)</f>
        <v>3891174</v>
      </c>
      <c r="O5" s="32">
        <f t="shared" ref="O5:O30" si="2">(N5/O$32)</f>
        <v>361.09632516703789</v>
      </c>
      <c r="P5" s="6"/>
    </row>
    <row r="6" spans="1:133">
      <c r="A6" s="12"/>
      <c r="B6" s="44">
        <v>511</v>
      </c>
      <c r="C6" s="20" t="s">
        <v>19</v>
      </c>
      <c r="D6" s="46">
        <v>22126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22126</v>
      </c>
      <c r="O6" s="47">
        <f t="shared" si="2"/>
        <v>2.053266518188567</v>
      </c>
      <c r="P6" s="9"/>
    </row>
    <row r="7" spans="1:133">
      <c r="A7" s="12"/>
      <c r="B7" s="44">
        <v>512</v>
      </c>
      <c r="C7" s="20" t="s">
        <v>20</v>
      </c>
      <c r="D7" s="46">
        <v>58595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58595</v>
      </c>
      <c r="O7" s="47">
        <f t="shared" si="2"/>
        <v>5.437546399406088</v>
      </c>
      <c r="P7" s="9"/>
    </row>
    <row r="8" spans="1:133">
      <c r="A8" s="12"/>
      <c r="B8" s="44">
        <v>513</v>
      </c>
      <c r="C8" s="20" t="s">
        <v>21</v>
      </c>
      <c r="D8" s="46">
        <v>958409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1567734</v>
      </c>
      <c r="K8" s="46">
        <v>165296</v>
      </c>
      <c r="L8" s="46">
        <v>0</v>
      </c>
      <c r="M8" s="46">
        <v>0</v>
      </c>
      <c r="N8" s="46">
        <f t="shared" si="1"/>
        <v>2691439</v>
      </c>
      <c r="O8" s="47">
        <f t="shared" si="2"/>
        <v>249.76234224201932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1119014</v>
      </c>
      <c r="L9" s="46">
        <v>0</v>
      </c>
      <c r="M9" s="46">
        <v>0</v>
      </c>
      <c r="N9" s="46">
        <f t="shared" si="1"/>
        <v>1119014</v>
      </c>
      <c r="O9" s="47">
        <f t="shared" si="2"/>
        <v>103.84317000742391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5862088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5862088</v>
      </c>
      <c r="O10" s="43">
        <f t="shared" si="2"/>
        <v>543.99480326651815</v>
      </c>
      <c r="P10" s="10"/>
    </row>
    <row r="11" spans="1:133">
      <c r="A11" s="12"/>
      <c r="B11" s="44">
        <v>521</v>
      </c>
      <c r="C11" s="20" t="s">
        <v>24</v>
      </c>
      <c r="D11" s="46">
        <v>3532757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3532757</v>
      </c>
      <c r="O11" s="47">
        <f t="shared" si="2"/>
        <v>327.83565330363774</v>
      </c>
      <c r="P11" s="9"/>
    </row>
    <row r="12" spans="1:133">
      <c r="A12" s="12"/>
      <c r="B12" s="44">
        <v>522</v>
      </c>
      <c r="C12" s="20" t="s">
        <v>25</v>
      </c>
      <c r="D12" s="46">
        <v>2102458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2102458</v>
      </c>
      <c r="O12" s="47">
        <f t="shared" si="2"/>
        <v>195.10560504825537</v>
      </c>
      <c r="P12" s="9"/>
    </row>
    <row r="13" spans="1:133">
      <c r="A13" s="12"/>
      <c r="B13" s="44">
        <v>524</v>
      </c>
      <c r="C13" s="20" t="s">
        <v>26</v>
      </c>
      <c r="D13" s="46">
        <v>226873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226873</v>
      </c>
      <c r="O13" s="47">
        <f t="shared" si="2"/>
        <v>21.053544914625093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31236</v>
      </c>
      <c r="E14" s="31">
        <f t="shared" si="4"/>
        <v>394431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8007253</v>
      </c>
      <c r="J14" s="31">
        <f t="shared" si="4"/>
        <v>0</v>
      </c>
      <c r="K14" s="31">
        <f t="shared" si="4"/>
        <v>0</v>
      </c>
      <c r="L14" s="31">
        <f t="shared" si="4"/>
        <v>267977</v>
      </c>
      <c r="M14" s="31">
        <f t="shared" si="4"/>
        <v>0</v>
      </c>
      <c r="N14" s="42">
        <f t="shared" si="1"/>
        <v>8700897</v>
      </c>
      <c r="O14" s="43">
        <f t="shared" si="2"/>
        <v>807.43290645879733</v>
      </c>
      <c r="P14" s="10"/>
    </row>
    <row r="15" spans="1:133">
      <c r="A15" s="12"/>
      <c r="B15" s="44">
        <v>534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1553006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1553006</v>
      </c>
      <c r="O15" s="47">
        <f t="shared" si="2"/>
        <v>144.1171121009651</v>
      </c>
      <c r="P15" s="9"/>
    </row>
    <row r="16" spans="1:133">
      <c r="A16" s="12"/>
      <c r="B16" s="44">
        <v>536</v>
      </c>
      <c r="C16" s="20" t="s">
        <v>61</v>
      </c>
      <c r="D16" s="46">
        <v>0</v>
      </c>
      <c r="E16" s="46">
        <v>355069</v>
      </c>
      <c r="F16" s="46">
        <v>0</v>
      </c>
      <c r="G16" s="46">
        <v>0</v>
      </c>
      <c r="H16" s="46">
        <v>0</v>
      </c>
      <c r="I16" s="46">
        <v>6454247</v>
      </c>
      <c r="J16" s="46">
        <v>0</v>
      </c>
      <c r="K16" s="46">
        <v>0</v>
      </c>
      <c r="L16" s="46">
        <v>267977</v>
      </c>
      <c r="M16" s="46">
        <v>0</v>
      </c>
      <c r="N16" s="46">
        <f t="shared" si="1"/>
        <v>7077293</v>
      </c>
      <c r="O16" s="47">
        <f t="shared" si="2"/>
        <v>656.76438381588719</v>
      </c>
      <c r="P16" s="9"/>
    </row>
    <row r="17" spans="1:119">
      <c r="A17" s="12"/>
      <c r="B17" s="44">
        <v>538</v>
      </c>
      <c r="C17" s="20" t="s">
        <v>62</v>
      </c>
      <c r="D17" s="46">
        <v>0</v>
      </c>
      <c r="E17" s="46">
        <v>39362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39362</v>
      </c>
      <c r="O17" s="47">
        <f t="shared" si="2"/>
        <v>3.6527468448403861</v>
      </c>
      <c r="P17" s="9"/>
    </row>
    <row r="18" spans="1:119">
      <c r="A18" s="12"/>
      <c r="B18" s="44">
        <v>539</v>
      </c>
      <c r="C18" s="20" t="s">
        <v>45</v>
      </c>
      <c r="D18" s="46">
        <v>31236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31236</v>
      </c>
      <c r="O18" s="47">
        <f t="shared" si="2"/>
        <v>2.8986636971046771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988408</v>
      </c>
      <c r="E19" s="31">
        <f t="shared" si="5"/>
        <v>822875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138747</v>
      </c>
      <c r="N19" s="31">
        <f t="shared" si="1"/>
        <v>1950030</v>
      </c>
      <c r="O19" s="43">
        <f t="shared" si="2"/>
        <v>180.96046770601336</v>
      </c>
      <c r="P19" s="10"/>
    </row>
    <row r="20" spans="1:119">
      <c r="A20" s="12"/>
      <c r="B20" s="44">
        <v>541</v>
      </c>
      <c r="C20" s="20" t="s">
        <v>63</v>
      </c>
      <c r="D20" s="46">
        <v>988408</v>
      </c>
      <c r="E20" s="46">
        <v>822875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138747</v>
      </c>
      <c r="N20" s="46">
        <f t="shared" si="1"/>
        <v>1950030</v>
      </c>
      <c r="O20" s="47">
        <f t="shared" si="2"/>
        <v>180.96046770601336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SUM(D22:D22)</f>
        <v>1224059</v>
      </c>
      <c r="E21" s="31">
        <f t="shared" si="6"/>
        <v>22459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497765</v>
      </c>
      <c r="N21" s="31">
        <f t="shared" si="1"/>
        <v>1744283</v>
      </c>
      <c r="O21" s="43">
        <f t="shared" si="2"/>
        <v>161.86739049740163</v>
      </c>
      <c r="P21" s="10"/>
    </row>
    <row r="22" spans="1:119">
      <c r="A22" s="13"/>
      <c r="B22" s="45">
        <v>559</v>
      </c>
      <c r="C22" s="21" t="s">
        <v>35</v>
      </c>
      <c r="D22" s="46">
        <v>1224059</v>
      </c>
      <c r="E22" s="46">
        <v>22459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497765</v>
      </c>
      <c r="N22" s="46">
        <f t="shared" si="1"/>
        <v>1744283</v>
      </c>
      <c r="O22" s="47">
        <f t="shared" si="2"/>
        <v>161.86739049740163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477177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737992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1215169</v>
      </c>
      <c r="O23" s="43">
        <f t="shared" si="2"/>
        <v>112.76623979213066</v>
      </c>
      <c r="P23" s="9"/>
    </row>
    <row r="24" spans="1:119">
      <c r="A24" s="12"/>
      <c r="B24" s="44">
        <v>572</v>
      </c>
      <c r="C24" s="20" t="s">
        <v>64</v>
      </c>
      <c r="D24" s="46">
        <v>409622</v>
      </c>
      <c r="E24" s="46">
        <v>0</v>
      </c>
      <c r="F24" s="46">
        <v>0</v>
      </c>
      <c r="G24" s="46">
        <v>0</v>
      </c>
      <c r="H24" s="46">
        <v>0</v>
      </c>
      <c r="I24" s="46">
        <v>737992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1147614</v>
      </c>
      <c r="O24" s="47">
        <f t="shared" si="2"/>
        <v>106.49721603563475</v>
      </c>
      <c r="P24" s="9"/>
    </row>
    <row r="25" spans="1:119">
      <c r="A25" s="12"/>
      <c r="B25" s="44">
        <v>573</v>
      </c>
      <c r="C25" s="20" t="s">
        <v>46</v>
      </c>
      <c r="D25" s="46">
        <v>42555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42555</v>
      </c>
      <c r="O25" s="47">
        <f t="shared" si="2"/>
        <v>3.9490534521158129</v>
      </c>
      <c r="P25" s="9"/>
    </row>
    <row r="26" spans="1:119">
      <c r="A26" s="12"/>
      <c r="B26" s="44">
        <v>579</v>
      </c>
      <c r="C26" s="20" t="s">
        <v>38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25000</v>
      </c>
      <c r="O26" s="47">
        <f t="shared" si="2"/>
        <v>2.3199703043801039</v>
      </c>
      <c r="P26" s="9"/>
    </row>
    <row r="27" spans="1:119" ht="15.75">
      <c r="A27" s="28" t="s">
        <v>65</v>
      </c>
      <c r="B27" s="29"/>
      <c r="C27" s="30"/>
      <c r="D27" s="31">
        <f t="shared" ref="D27:M27" si="8">SUM(D28:D29)</f>
        <v>1237980</v>
      </c>
      <c r="E27" s="31">
        <f t="shared" si="8"/>
        <v>602886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1500000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3340866</v>
      </c>
      <c r="O27" s="43">
        <f t="shared" si="2"/>
        <v>310.02839643652561</v>
      </c>
      <c r="P27" s="9"/>
    </row>
    <row r="28" spans="1:119">
      <c r="A28" s="12"/>
      <c r="B28" s="44">
        <v>581</v>
      </c>
      <c r="C28" s="20" t="s">
        <v>66</v>
      </c>
      <c r="D28" s="46">
        <v>1237980</v>
      </c>
      <c r="E28" s="46">
        <v>2500</v>
      </c>
      <c r="F28" s="46">
        <v>0</v>
      </c>
      <c r="G28" s="46">
        <v>0</v>
      </c>
      <c r="H28" s="46">
        <v>0</v>
      </c>
      <c r="I28" s="46">
        <v>1500000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2740480</v>
      </c>
      <c r="O28" s="47">
        <f t="shared" si="2"/>
        <v>254.31328878990348</v>
      </c>
      <c r="P28" s="9"/>
    </row>
    <row r="29" spans="1:119" ht="15.75" thickBot="1">
      <c r="A29" s="12"/>
      <c r="B29" s="44">
        <v>591</v>
      </c>
      <c r="C29" s="20" t="s">
        <v>67</v>
      </c>
      <c r="D29" s="46">
        <v>0</v>
      </c>
      <c r="E29" s="46">
        <v>600386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600386</v>
      </c>
      <c r="O29" s="47">
        <f t="shared" si="2"/>
        <v>55.715107646622123</v>
      </c>
      <c r="P29" s="9"/>
    </row>
    <row r="30" spans="1:119" ht="16.5" thickBot="1">
      <c r="A30" s="14" t="s">
        <v>10</v>
      </c>
      <c r="B30" s="23"/>
      <c r="C30" s="22"/>
      <c r="D30" s="15">
        <f>SUM(D5,D10,D14,D19,D21,D23,D27)</f>
        <v>10860078</v>
      </c>
      <c r="E30" s="15">
        <f t="shared" ref="E30:M30" si="9">SUM(E5,E10,E14,E19,E21,E23,E27)</f>
        <v>1842651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10245245</v>
      </c>
      <c r="J30" s="15">
        <f t="shared" si="9"/>
        <v>1567734</v>
      </c>
      <c r="K30" s="15">
        <f t="shared" si="9"/>
        <v>1284310</v>
      </c>
      <c r="L30" s="15">
        <f t="shared" si="9"/>
        <v>267977</v>
      </c>
      <c r="M30" s="15">
        <f t="shared" si="9"/>
        <v>636512</v>
      </c>
      <c r="N30" s="15">
        <f t="shared" si="1"/>
        <v>26704507</v>
      </c>
      <c r="O30" s="37">
        <f t="shared" si="2"/>
        <v>2478.1465293244246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70</v>
      </c>
      <c r="M32" s="163"/>
      <c r="N32" s="163"/>
      <c r="O32" s="41">
        <v>10776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2024-11-06T22:44:07Z</cp:lastPrinted>
  <dcterms:created xsi:type="dcterms:W3CDTF">2000-08-31T21:26:31Z</dcterms:created>
  <dcterms:modified xsi:type="dcterms:W3CDTF">2024-11-06T22:44:20Z</dcterms:modified>
</cp:coreProperties>
</file>