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9" documentId="11_0ACF4E98277D6669B018F669C38DF2B05D2F3E79" xr6:coauthVersionLast="47" xr6:coauthVersionMax="47" xr10:uidLastSave="{46B58236-F645-4F3B-9D78-0F464D1600F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'2008'!$A$1:$O$29</definedName>
    <definedName name="_xlnm.Print_Area" localSheetId="14">'2009'!$A$1:$O$25</definedName>
    <definedName name="_xlnm.Print_Area" localSheetId="13">'2010'!$A$1:$O$25</definedName>
    <definedName name="_xlnm.Print_Area" localSheetId="12">'2011'!$A$1:$O$25</definedName>
    <definedName name="_xlnm.Print_Area" localSheetId="11">'2012'!$A$1:$O$25</definedName>
    <definedName name="_xlnm.Print_Area" localSheetId="10">'2013'!$A$1:$O$26</definedName>
    <definedName name="_xlnm.Print_Area" localSheetId="9">'2014'!$A$1:$O$26</definedName>
    <definedName name="_xlnm.Print_Area" localSheetId="8">'2015'!$A$1:$O$28</definedName>
    <definedName name="_xlnm.Print_Area" localSheetId="7">'2016'!$A$1:$O$28</definedName>
    <definedName name="_xlnm.Print_Area" localSheetId="6">'2017'!$A$1:$O$25</definedName>
    <definedName name="_xlnm.Print_Area" localSheetId="5">'2018'!$A$1:$O$26</definedName>
    <definedName name="_xlnm.Print_Area" localSheetId="4">'2019'!$A$1:$O$26</definedName>
    <definedName name="_xlnm.Print_Area" localSheetId="3">'2020'!$A$1:$O$25</definedName>
    <definedName name="_xlnm.Print_Area" localSheetId="2">'2021'!$A$1:$P$26</definedName>
    <definedName name="_xlnm.Print_Area" localSheetId="1">'2022'!$A$1:$P$27</definedName>
    <definedName name="_xlnm.Print_Area" localSheetId="0">'2023'!$A$1:$P$26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8" l="1"/>
  <c r="F22" i="48"/>
  <c r="G22" i="48"/>
  <c r="H22" i="48"/>
  <c r="I22" i="48"/>
  <c r="J22" i="48"/>
  <c r="K22" i="48"/>
  <c r="L22" i="48"/>
  <c r="M22" i="48"/>
  <c r="N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4" i="48" l="1"/>
  <c r="P14" i="48" s="1"/>
  <c r="O17" i="48"/>
  <c r="P17" i="48" s="1"/>
  <c r="O11" i="48"/>
  <c r="P11" i="48" s="1"/>
  <c r="O19" i="48"/>
  <c r="P19" i="48" s="1"/>
  <c r="O5" i="48"/>
  <c r="P5" i="48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E23" i="47" s="1"/>
  <c r="D5" i="47"/>
  <c r="D23" i="47" s="1"/>
  <c r="O22" i="48" l="1"/>
  <c r="P22" i="48" s="1"/>
  <c r="F23" i="47"/>
  <c r="H23" i="47"/>
  <c r="J23" i="47"/>
  <c r="K23" i="47"/>
  <c r="L23" i="47"/>
  <c r="M23" i="47"/>
  <c r="N23" i="47"/>
  <c r="G23" i="47"/>
  <c r="I23" i="47"/>
  <c r="O20" i="47"/>
  <c r="P20" i="47" s="1"/>
  <c r="O18" i="47"/>
  <c r="P18" i="47" s="1"/>
  <c r="O14" i="47"/>
  <c r="P14" i="47" s="1"/>
  <c r="O11" i="47"/>
  <c r="P11" i="47" s="1"/>
  <c r="O5" i="47"/>
  <c r="P5" i="47" s="1"/>
  <c r="O21" i="46"/>
  <c r="P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N17" i="46"/>
  <c r="M17" i="46"/>
  <c r="L17" i="46"/>
  <c r="K17" i="46"/>
  <c r="J17" i="46"/>
  <c r="I17" i="46"/>
  <c r="H17" i="46"/>
  <c r="H22" i="46" s="1"/>
  <c r="G17" i="46"/>
  <c r="F17" i="46"/>
  <c r="E17" i="46"/>
  <c r="D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L22" i="46" s="1"/>
  <c r="K5" i="46"/>
  <c r="K22" i="46" s="1"/>
  <c r="J5" i="46"/>
  <c r="I5" i="46"/>
  <c r="H5" i="46"/>
  <c r="G5" i="46"/>
  <c r="F5" i="46"/>
  <c r="E5" i="46"/>
  <c r="D5" i="46"/>
  <c r="L21" i="45"/>
  <c r="M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N16" i="45" s="1"/>
  <c r="O16" i="45" s="1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L11" i="45"/>
  <c r="K11" i="45"/>
  <c r="K21" i="45" s="1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N7" i="44"/>
  <c r="O7" i="44"/>
  <c r="N6" i="44"/>
  <c r="O6" i="44" s="1"/>
  <c r="M5" i="44"/>
  <c r="L5" i="44"/>
  <c r="L22" i="44" s="1"/>
  <c r="K5" i="44"/>
  <c r="K22" i="44" s="1"/>
  <c r="J5" i="44"/>
  <c r="I5" i="44"/>
  <c r="H5" i="44"/>
  <c r="G5" i="44"/>
  <c r="F5" i="44"/>
  <c r="E5" i="44"/>
  <c r="D5" i="44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M10" i="43"/>
  <c r="M22" i="43" s="1"/>
  <c r="L10" i="43"/>
  <c r="K10" i="43"/>
  <c r="J10" i="43"/>
  <c r="N10" i="43" s="1"/>
  <c r="O10" i="43" s="1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G22" i="43" s="1"/>
  <c r="F5" i="43"/>
  <c r="F22" i="43" s="1"/>
  <c r="E5" i="43"/>
  <c r="D5" i="43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E21" i="42" s="1"/>
  <c r="D13" i="42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/>
  <c r="M5" i="42"/>
  <c r="M21" i="42" s="1"/>
  <c r="L5" i="42"/>
  <c r="L21" i="42" s="1"/>
  <c r="K5" i="42"/>
  <c r="J5" i="42"/>
  <c r="I5" i="42"/>
  <c r="H5" i="42"/>
  <c r="G5" i="42"/>
  <c r="F5" i="42"/>
  <c r="E5" i="42"/>
  <c r="D5" i="42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F24" i="41" s="1"/>
  <c r="E13" i="41"/>
  <c r="D13" i="41"/>
  <c r="N12" i="41"/>
  <c r="O12" i="41" s="1"/>
  <c r="N11" i="41"/>
  <c r="O11" i="41"/>
  <c r="M10" i="41"/>
  <c r="L10" i="41"/>
  <c r="K10" i="41"/>
  <c r="J10" i="41"/>
  <c r="I10" i="41"/>
  <c r="H10" i="41"/>
  <c r="N10" i="41" s="1"/>
  <c r="O10" i="41" s="1"/>
  <c r="G10" i="41"/>
  <c r="F10" i="41"/>
  <c r="E10" i="41"/>
  <c r="D10" i="41"/>
  <c r="N9" i="41"/>
  <c r="O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24" i="41" s="1"/>
  <c r="D5" i="41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F24" i="40" s="1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24" i="40" s="1"/>
  <c r="G5" i="40"/>
  <c r="G24" i="40" s="1"/>
  <c r="F5" i="40"/>
  <c r="E5" i="40"/>
  <c r="E24" i="40" s="1"/>
  <c r="D5" i="40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M22" i="39" s="1"/>
  <c r="L5" i="39"/>
  <c r="L22" i="39" s="1"/>
  <c r="K5" i="39"/>
  <c r="J5" i="39"/>
  <c r="I5" i="39"/>
  <c r="H5" i="39"/>
  <c r="G5" i="39"/>
  <c r="F5" i="39"/>
  <c r="E5" i="39"/>
  <c r="E22" i="39" s="1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N20" i="38" s="1"/>
  <c r="O20" i="38" s="1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D25" i="38" s="1"/>
  <c r="N9" i="38"/>
  <c r="O9" i="38"/>
  <c r="N8" i="38"/>
  <c r="O8" i="38" s="1"/>
  <c r="N7" i="38"/>
  <c r="O7" i="38" s="1"/>
  <c r="N6" i="38"/>
  <c r="O6" i="38" s="1"/>
  <c r="M5" i="38"/>
  <c r="L5" i="38"/>
  <c r="L25" i="38" s="1"/>
  <c r="K5" i="38"/>
  <c r="J5" i="38"/>
  <c r="I5" i="38"/>
  <c r="H5" i="38"/>
  <c r="G5" i="38"/>
  <c r="F5" i="38"/>
  <c r="F25" i="38" s="1"/>
  <c r="E5" i="38"/>
  <c r="D5" i="38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N17" i="37" s="1"/>
  <c r="O17" i="37" s="1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22" i="37" s="1"/>
  <c r="G5" i="37"/>
  <c r="F5" i="37"/>
  <c r="E5" i="37"/>
  <c r="D5" i="37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 s="1"/>
  <c r="N6" i="36"/>
  <c r="O6" i="36"/>
  <c r="M5" i="36"/>
  <c r="M21" i="36"/>
  <c r="L5" i="36"/>
  <c r="K5" i="36"/>
  <c r="J5" i="36"/>
  <c r="I5" i="36"/>
  <c r="H5" i="36"/>
  <c r="G5" i="36"/>
  <c r="F5" i="36"/>
  <c r="E5" i="36"/>
  <c r="D5" i="36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D21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N5" i="35" s="1"/>
  <c r="O5" i="35" s="1"/>
  <c r="D5" i="35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H21" i="34" s="1"/>
  <c r="G10" i="34"/>
  <c r="F10" i="34"/>
  <c r="E10" i="34"/>
  <c r="D10" i="34"/>
  <c r="N9" i="34"/>
  <c r="O9" i="34" s="1"/>
  <c r="N8" i="34"/>
  <c r="O8" i="34" s="1"/>
  <c r="N7" i="34"/>
  <c r="O7" i="34" s="1"/>
  <c r="N6" i="34"/>
  <c r="O6" i="34"/>
  <c r="M5" i="34"/>
  <c r="L5" i="34"/>
  <c r="K5" i="34"/>
  <c r="K21" i="34" s="1"/>
  <c r="J5" i="34"/>
  <c r="I5" i="34"/>
  <c r="I21" i="34" s="1"/>
  <c r="H5" i="34"/>
  <c r="G5" i="34"/>
  <c r="F5" i="34"/>
  <c r="E5" i="34"/>
  <c r="D5" i="34"/>
  <c r="N14" i="33"/>
  <c r="O14" i="33"/>
  <c r="N15" i="33"/>
  <c r="O15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10" i="33"/>
  <c r="F10" i="33"/>
  <c r="G10" i="33"/>
  <c r="H10" i="33"/>
  <c r="I10" i="33"/>
  <c r="J10" i="33"/>
  <c r="K10" i="33"/>
  <c r="L10" i="33"/>
  <c r="M10" i="33"/>
  <c r="M21" i="33" s="1"/>
  <c r="D10" i="33"/>
  <c r="N10" i="33" s="1"/>
  <c r="O10" i="33" s="1"/>
  <c r="E5" i="33"/>
  <c r="F5" i="33"/>
  <c r="G5" i="33"/>
  <c r="H5" i="33"/>
  <c r="I5" i="33"/>
  <c r="J5" i="33"/>
  <c r="K5" i="33"/>
  <c r="K21" i="33"/>
  <c r="L5" i="33"/>
  <c r="L21" i="33"/>
  <c r="M5" i="33"/>
  <c r="D5" i="33"/>
  <c r="N20" i="33"/>
  <c r="O20" i="33" s="1"/>
  <c r="N19" i="33"/>
  <c r="O19" i="33" s="1"/>
  <c r="E18" i="33"/>
  <c r="F18" i="33"/>
  <c r="G18" i="33"/>
  <c r="H18" i="33"/>
  <c r="I18" i="33"/>
  <c r="J18" i="33"/>
  <c r="J21" i="33" s="1"/>
  <c r="K18" i="33"/>
  <c r="L18" i="33"/>
  <c r="M18" i="33"/>
  <c r="D18" i="33"/>
  <c r="E16" i="33"/>
  <c r="F16" i="33"/>
  <c r="F21" i="33"/>
  <c r="G16" i="33"/>
  <c r="H16" i="33"/>
  <c r="I16" i="33"/>
  <c r="I21" i="33" s="1"/>
  <c r="J16" i="33"/>
  <c r="K16" i="33"/>
  <c r="L16" i="33"/>
  <c r="M16" i="33"/>
  <c r="D16" i="33"/>
  <c r="N17" i="33"/>
  <c r="O17" i="33"/>
  <c r="N12" i="33"/>
  <c r="O12" i="33"/>
  <c r="N7" i="33"/>
  <c r="O7" i="33" s="1"/>
  <c r="N8" i="33"/>
  <c r="O8" i="33"/>
  <c r="N9" i="33"/>
  <c r="O9" i="33" s="1"/>
  <c r="N6" i="33"/>
  <c r="O6" i="33"/>
  <c r="N11" i="33"/>
  <c r="O11" i="33"/>
  <c r="G25" i="38" l="1"/>
  <c r="N13" i="42"/>
  <c r="O13" i="42" s="1"/>
  <c r="K22" i="37"/>
  <c r="I22" i="43"/>
  <c r="N22" i="46"/>
  <c r="L22" i="37"/>
  <c r="E22" i="44"/>
  <c r="N5" i="37"/>
  <c r="O5" i="37" s="1"/>
  <c r="N16" i="34"/>
  <c r="O16" i="34" s="1"/>
  <c r="N18" i="45"/>
  <c r="O18" i="45" s="1"/>
  <c r="J22" i="37"/>
  <c r="D22" i="39"/>
  <c r="H22" i="43"/>
  <c r="M22" i="46"/>
  <c r="G21" i="33"/>
  <c r="N13" i="36"/>
  <c r="O13" i="36" s="1"/>
  <c r="N13" i="37"/>
  <c r="O13" i="37" s="1"/>
  <c r="N5" i="44"/>
  <c r="O5" i="44" s="1"/>
  <c r="N5" i="34"/>
  <c r="O5" i="34" s="1"/>
  <c r="N18" i="36"/>
  <c r="O18" i="36" s="1"/>
  <c r="N16" i="38"/>
  <c r="O16" i="38" s="1"/>
  <c r="J22" i="43"/>
  <c r="N17" i="44"/>
  <c r="O17" i="44" s="1"/>
  <c r="N16" i="33"/>
  <c r="O16" i="33" s="1"/>
  <c r="E21" i="34"/>
  <c r="M22" i="37"/>
  <c r="K25" i="38"/>
  <c r="N13" i="38"/>
  <c r="O13" i="38" s="1"/>
  <c r="G22" i="39"/>
  <c r="F22" i="39"/>
  <c r="N22" i="39" s="1"/>
  <c r="O22" i="39" s="1"/>
  <c r="N19" i="41"/>
  <c r="O19" i="41" s="1"/>
  <c r="K22" i="43"/>
  <c r="I22" i="39"/>
  <c r="N5" i="40"/>
  <c r="O5" i="40" s="1"/>
  <c r="N16" i="35"/>
  <c r="O16" i="35" s="1"/>
  <c r="N18" i="38"/>
  <c r="O18" i="38" s="1"/>
  <c r="I22" i="44"/>
  <c r="M22" i="44"/>
  <c r="D21" i="45"/>
  <c r="N21" i="45" s="1"/>
  <c r="O21" i="45" s="1"/>
  <c r="N10" i="34"/>
  <c r="O10" i="34" s="1"/>
  <c r="F22" i="44"/>
  <c r="N10" i="44"/>
  <c r="O10" i="44" s="1"/>
  <c r="J21" i="34"/>
  <c r="H22" i="39"/>
  <c r="N19" i="42"/>
  <c r="O19" i="42" s="1"/>
  <c r="L22" i="43"/>
  <c r="G22" i="44"/>
  <c r="G21" i="34"/>
  <c r="M25" i="38"/>
  <c r="N10" i="40"/>
  <c r="O10" i="40" s="1"/>
  <c r="H22" i="44"/>
  <c r="O14" i="46"/>
  <c r="P14" i="46" s="1"/>
  <c r="N5" i="33"/>
  <c r="O5" i="33" s="1"/>
  <c r="L21" i="36"/>
  <c r="N19" i="37"/>
  <c r="O19" i="37" s="1"/>
  <c r="K22" i="39"/>
  <c r="N17" i="40"/>
  <c r="O17" i="40" s="1"/>
  <c r="N5" i="41"/>
  <c r="O5" i="41" s="1"/>
  <c r="J22" i="44"/>
  <c r="E21" i="45"/>
  <c r="N11" i="45"/>
  <c r="O11" i="45" s="1"/>
  <c r="E21" i="35"/>
  <c r="F21" i="45"/>
  <c r="N10" i="37"/>
  <c r="O10" i="37" s="1"/>
  <c r="D21" i="36"/>
  <c r="N13" i="34"/>
  <c r="O13" i="34" s="1"/>
  <c r="E21" i="36"/>
  <c r="I24" i="40"/>
  <c r="G24" i="41"/>
  <c r="D21" i="42"/>
  <c r="N10" i="42"/>
  <c r="O10" i="42" s="1"/>
  <c r="H21" i="45"/>
  <c r="L21" i="34"/>
  <c r="H21" i="35"/>
  <c r="F21" i="36"/>
  <c r="N21" i="36" s="1"/>
  <c r="O21" i="36" s="1"/>
  <c r="H24" i="41"/>
  <c r="N17" i="42"/>
  <c r="O17" i="42" s="1"/>
  <c r="J21" i="35"/>
  <c r="L24" i="40"/>
  <c r="J24" i="41"/>
  <c r="G21" i="42"/>
  <c r="N13" i="44"/>
  <c r="O13" i="44" s="1"/>
  <c r="N19" i="44"/>
  <c r="O19" i="44" s="1"/>
  <c r="F22" i="46"/>
  <c r="I22" i="37"/>
  <c r="G21" i="35"/>
  <c r="N18" i="33"/>
  <c r="O18" i="33" s="1"/>
  <c r="K21" i="35"/>
  <c r="N13" i="35"/>
  <c r="O13" i="35" s="1"/>
  <c r="N16" i="36"/>
  <c r="O16" i="36" s="1"/>
  <c r="D22" i="37"/>
  <c r="N10" i="39"/>
  <c r="O10" i="39" s="1"/>
  <c r="J22" i="39"/>
  <c r="N19" i="39"/>
  <c r="O19" i="39" s="1"/>
  <c r="M24" i="40"/>
  <c r="K24" i="41"/>
  <c r="H21" i="42"/>
  <c r="G22" i="46"/>
  <c r="I22" i="46"/>
  <c r="N18" i="34"/>
  <c r="O18" i="34" s="1"/>
  <c r="L21" i="35"/>
  <c r="J21" i="36"/>
  <c r="H21" i="36"/>
  <c r="E22" i="37"/>
  <c r="N10" i="38"/>
  <c r="O10" i="38" s="1"/>
  <c r="N13" i="40"/>
  <c r="O13" i="40" s="1"/>
  <c r="L24" i="41"/>
  <c r="N21" i="41"/>
  <c r="O21" i="41" s="1"/>
  <c r="I21" i="42"/>
  <c r="J22" i="46"/>
  <c r="M21" i="35"/>
  <c r="K21" i="36"/>
  <c r="I21" i="36"/>
  <c r="F22" i="37"/>
  <c r="M24" i="41"/>
  <c r="J21" i="42"/>
  <c r="N5" i="43"/>
  <c r="O5" i="43" s="1"/>
  <c r="F21" i="35"/>
  <c r="N21" i="35" s="1"/>
  <c r="O21" i="35" s="1"/>
  <c r="G21" i="45"/>
  <c r="O19" i="46"/>
  <c r="P19" i="46" s="1"/>
  <c r="N10" i="35"/>
  <c r="O10" i="35" s="1"/>
  <c r="I25" i="38"/>
  <c r="J24" i="40"/>
  <c r="N21" i="40"/>
  <c r="O21" i="40" s="1"/>
  <c r="N17" i="41"/>
  <c r="O17" i="41" s="1"/>
  <c r="I21" i="45"/>
  <c r="D22" i="46"/>
  <c r="M21" i="34"/>
  <c r="F21" i="34"/>
  <c r="I21" i="35"/>
  <c r="G21" i="36"/>
  <c r="K24" i="40"/>
  <c r="I24" i="41"/>
  <c r="F21" i="42"/>
  <c r="N21" i="42" s="1"/>
  <c r="O21" i="42" s="1"/>
  <c r="J21" i="45"/>
  <c r="E22" i="46"/>
  <c r="O22" i="46" s="1"/>
  <c r="P22" i="46" s="1"/>
  <c r="E21" i="33"/>
  <c r="H21" i="33"/>
  <c r="G22" i="37"/>
  <c r="E25" i="38"/>
  <c r="N25" i="38" s="1"/>
  <c r="O25" i="38" s="1"/>
  <c r="J25" i="38"/>
  <c r="K21" i="42"/>
  <c r="E22" i="43"/>
  <c r="N17" i="43"/>
  <c r="O17" i="43" s="1"/>
  <c r="N14" i="45"/>
  <c r="O14" i="45" s="1"/>
  <c r="O17" i="46"/>
  <c r="P17" i="46" s="1"/>
  <c r="O23" i="47"/>
  <c r="P23" i="47" s="1"/>
  <c r="D22" i="44"/>
  <c r="N22" i="44" s="1"/>
  <c r="O22" i="44" s="1"/>
  <c r="D24" i="40"/>
  <c r="D24" i="41"/>
  <c r="N13" i="41"/>
  <c r="O13" i="41" s="1"/>
  <c r="N5" i="38"/>
  <c r="O5" i="38" s="1"/>
  <c r="H25" i="38"/>
  <c r="N5" i="36"/>
  <c r="O5" i="36" s="1"/>
  <c r="O5" i="46"/>
  <c r="P5" i="46" s="1"/>
  <c r="N5" i="39"/>
  <c r="O5" i="39" s="1"/>
  <c r="N13" i="39"/>
  <c r="O13" i="39" s="1"/>
  <c r="N5" i="45"/>
  <c r="O5" i="45" s="1"/>
  <c r="N5" i="42"/>
  <c r="O5" i="42" s="1"/>
  <c r="N17" i="39"/>
  <c r="O17" i="39" s="1"/>
  <c r="D22" i="43"/>
  <c r="D21" i="34"/>
  <c r="D21" i="33"/>
  <c r="O11" i="46"/>
  <c r="P11" i="46" s="1"/>
  <c r="N24" i="41" l="1"/>
  <c r="O24" i="41" s="1"/>
  <c r="N22" i="37"/>
  <c r="O22" i="37" s="1"/>
  <c r="N21" i="33"/>
  <c r="O21" i="33" s="1"/>
  <c r="N24" i="40"/>
  <c r="O24" i="40" s="1"/>
  <c r="N21" i="34"/>
  <c r="O21" i="34" s="1"/>
  <c r="N22" i="43"/>
  <c r="O22" i="43" s="1"/>
</calcChain>
</file>

<file path=xl/sharedStrings.xml><?xml version="1.0" encoding="utf-8"?>
<sst xmlns="http://schemas.openxmlformats.org/spreadsheetml/2006/main" count="613" uniqueCount="94">
  <si>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</si>
  <si>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</si>
  <si>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</si>
  <si>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</si>
  <si>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</si>
  <si>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</si>
  <si>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</si>
  <si>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</si>
  <si>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</si>
  <si>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</si>
  <si>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</si>
  <si>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</si>
  <si>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Local Business Tax</t>
  </si>
  <si>
    <t>Permits, Fees, and Special Assessments</t>
  </si>
  <si>
    <t>Franchise Fee - Electricity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</si>
  <si>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</si>
  <si>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</si>
  <si>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</si>
  <si>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</si>
  <si>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</si>
  <si>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</si>
  <si>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</si>
  <si>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</si>
  <si>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</si>
  <si>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</si>
  <si>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Fines - Local Ordinance Violations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</si>
  <si>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</si>
  <si>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</si>
  <si>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</si>
  <si>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</si>
  <si>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</si>
  <si>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</si>
  <si>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</si>
  <si>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</si>
  <si>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</si>
  <si>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Sea Ranch Lakes Revenues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</si>
  <si>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</si>
  <si>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</si>
  <si>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</si>
  <si>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</si>
  <si>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</si>
  <si>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</si>
  <si>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</si>
  <si>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</si>
  <si>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</si>
  <si>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</si>
  <si>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</si>
  <si>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Local Government Half-Cent Sales Tax</t>
  </si>
  <si>
    <t>Grants from Other Local Units - Physical Environment</t>
  </si>
  <si>
    <t>2013 Municipal Population:</t>
  </si>
  <si>
    <t>Local Fiscal Year Ended September 30, 2008</t>
  </si>
  <si>
    <t>Other General Taxes</t>
  </si>
  <si>
    <t>Permits and Franchise Fees</t>
  </si>
  <si>
    <t>Charges for Services</t>
  </si>
  <si>
    <t>Public Safety - Other Public Safety Charges and Fees</t>
  </si>
  <si>
    <t>Other Sources</t>
  </si>
  <si>
    <t>Proceeds of General Capital Asset Dispositions - Sales</t>
  </si>
  <si>
    <t>2008 Municipal Population:</t>
  </si>
  <si>
    <t>Local Fiscal Year Ended September 30, 2014</t>
  </si>
  <si>
    <t>2014 Municipal Population:</t>
  </si>
  <si>
    <t>Local Fiscal Year Ended September 30, 2015</t>
  </si>
  <si>
    <t>Public Safety - Law Enforcement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</si>
  <si>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</si>
  <si>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</si>
  <si>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</si>
  <si>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</si>
  <si>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</si>
  <si>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</si>
  <si>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</si>
  <si>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</si>
  <si>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</si>
  <si>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</si>
  <si>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</si>
  <si>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</si>
  <si>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</si>
  <si>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</si>
  <si>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</si>
  <si>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</si>
  <si>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</si>
  <si>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</si>
  <si>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</si>
  <si>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</si>
  <si>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</si>
  <si>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</si>
  <si>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</si>
  <si>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</si>
  <si>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</si>
  <si>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</si>
  <si>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</si>
  <si>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Local Communications Services Taxes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</si>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</sst>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205F-3B78-460D-9EDA-01DD38678D6E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28</v>
      </c>
      <c r="B3" s="108"/>
      <c r="C3" s="109"/>
      <c r="D3" s="113" t="s">
        <v>18</v>
      </c>
      <c r="E3" s="114"/>
      <c r="F3" s="114"/>
      <c r="G3" s="114"/>
      <c r="H3" s="115"/>
      <c r="I3" s="113" t="s">
        <v>19</v>
      </c>
      <c r="J3" s="115"/>
      <c r="K3" s="113" t="s">
        <v>21</v>
      </c>
      <c r="L3" s="114"/>
      <c r="M3" s="115"/>
      <c r="N3" s="49"/>
      <c r="O3" s="50"/>
      <c r="P3" s="116" t="s">
        <v>76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29</v>
      </c>
      <c r="F4" s="52" t="s">
        <v>30</v>
      </c>
      <c r="G4" s="52" t="s">
        <v>31</v>
      </c>
      <c r="H4" s="52" t="s">
        <v>5</v>
      </c>
      <c r="I4" s="52" t="s">
        <v>6</v>
      </c>
      <c r="J4" s="53" t="s">
        <v>32</v>
      </c>
      <c r="K4" s="53" t="s">
        <v>7</v>
      </c>
      <c r="L4" s="53" t="s">
        <v>8</v>
      </c>
      <c r="M4" s="53" t="s">
        <v>77</v>
      </c>
      <c r="N4" s="53" t="s">
        <v>9</v>
      </c>
      <c r="O4" s="53" t="s">
        <v>78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79</v>
      </c>
      <c r="B5" s="57"/>
      <c r="C5" s="57"/>
      <c r="D5" s="58">
        <f>SUM(D6:D10)</f>
        <v>1938622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1938622</v>
      </c>
      <c r="P5" s="60">
        <f>(O5/P$24)</f>
        <v>3610.0968342644319</v>
      </c>
      <c r="Q5" s="61"/>
    </row>
    <row r="6" spans="1:134">
      <c r="A6" s="63"/>
      <c r="B6" s="64">
        <v>311</v>
      </c>
      <c r="C6" s="65" t="s">
        <v>2</v>
      </c>
      <c r="D6" s="66">
        <v>1893891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1893891</v>
      </c>
      <c r="P6" s="67">
        <f>(O6/P$24)</f>
        <v>3526.7988826815645</v>
      </c>
      <c r="Q6" s="68"/>
    </row>
    <row r="7" spans="1:134">
      <c r="A7" s="63"/>
      <c r="B7" s="64">
        <v>312.41000000000003</v>
      </c>
      <c r="C7" s="65" t="s">
        <v>80</v>
      </c>
      <c r="D7" s="66">
        <v>5460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5460</v>
      </c>
      <c r="P7" s="67">
        <f>(O7/P$24)</f>
        <v>10.167597765363128</v>
      </c>
      <c r="Q7" s="68"/>
    </row>
    <row r="8" spans="1:134">
      <c r="A8" s="63"/>
      <c r="B8" s="64">
        <v>312.43</v>
      </c>
      <c r="C8" s="65" t="s">
        <v>81</v>
      </c>
      <c r="D8" s="66">
        <v>3838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3838</v>
      </c>
      <c r="P8" s="67">
        <f>(O8/P$24)</f>
        <v>7.1471135940409685</v>
      </c>
      <c r="Q8" s="68"/>
    </row>
    <row r="9" spans="1:134">
      <c r="A9" s="63"/>
      <c r="B9" s="64">
        <v>315.2</v>
      </c>
      <c r="C9" s="65" t="s">
        <v>89</v>
      </c>
      <c r="D9" s="66">
        <v>30460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30460</v>
      </c>
      <c r="P9" s="67">
        <f>(O9/P$24)</f>
        <v>56.722532588454378</v>
      </c>
      <c r="Q9" s="68"/>
    </row>
    <row r="10" spans="1:134">
      <c r="A10" s="63"/>
      <c r="B10" s="64">
        <v>316</v>
      </c>
      <c r="C10" s="65" t="s">
        <v>45</v>
      </c>
      <c r="D10" s="66">
        <v>4973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4973</v>
      </c>
      <c r="P10" s="67">
        <f>(O10/P$24)</f>
        <v>9.2607076350093109</v>
      </c>
      <c r="Q10" s="68"/>
    </row>
    <row r="11" spans="1:134" ht="15.75">
      <c r="A11" s="69" t="s">
        <v>13</v>
      </c>
      <c r="B11" s="70"/>
      <c r="C11" s="71"/>
      <c r="D11" s="72">
        <f>SUM(D12:D13)</f>
        <v>256752</v>
      </c>
      <c r="E11" s="72">
        <f>SUM(E12:E13)</f>
        <v>0</v>
      </c>
      <c r="F11" s="72">
        <f>SUM(F12:F13)</f>
        <v>0</v>
      </c>
      <c r="G11" s="72">
        <f>SUM(G12:G13)</f>
        <v>0</v>
      </c>
      <c r="H11" s="72">
        <f>SUM(H12:H13)</f>
        <v>0</v>
      </c>
      <c r="I11" s="72">
        <f>SUM(I12:I13)</f>
        <v>0</v>
      </c>
      <c r="J11" s="72">
        <f>SUM(J12:J13)</f>
        <v>0</v>
      </c>
      <c r="K11" s="72">
        <f>SUM(K12:K13)</f>
        <v>0</v>
      </c>
      <c r="L11" s="72">
        <f>SUM(L12:L13)</f>
        <v>0</v>
      </c>
      <c r="M11" s="72">
        <f>SUM(M12:M13)</f>
        <v>0</v>
      </c>
      <c r="N11" s="72">
        <f>SUM(N12:N13)</f>
        <v>0</v>
      </c>
      <c r="O11" s="73">
        <f>SUM(D11:N11)</f>
        <v>256752</v>
      </c>
      <c r="P11" s="74">
        <f>(O11/P$24)</f>
        <v>478.12290502793297</v>
      </c>
      <c r="Q11" s="75"/>
    </row>
    <row r="12" spans="1:134">
      <c r="A12" s="63"/>
      <c r="B12" s="64">
        <v>322</v>
      </c>
      <c r="C12" s="65" t="s">
        <v>83</v>
      </c>
      <c r="D12" s="66">
        <v>180719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180719</v>
      </c>
      <c r="P12" s="67">
        <f>(O12/P$24)</f>
        <v>336.53445065176908</v>
      </c>
      <c r="Q12" s="68"/>
    </row>
    <row r="13" spans="1:134">
      <c r="A13" s="63"/>
      <c r="B13" s="64">
        <v>323.10000000000002</v>
      </c>
      <c r="C13" s="65" t="s">
        <v>14</v>
      </c>
      <c r="D13" s="66">
        <v>76033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" si="1">SUM(D13:N13)</f>
        <v>76033</v>
      </c>
      <c r="P13" s="67">
        <f>(O13/P$24)</f>
        <v>141.58845437616387</v>
      </c>
      <c r="Q13" s="68"/>
    </row>
    <row r="14" spans="1:134" ht="15.75">
      <c r="A14" s="69" t="s">
        <v>84</v>
      </c>
      <c r="B14" s="70"/>
      <c r="C14" s="71"/>
      <c r="D14" s="72">
        <f>SUM(D15:D16)</f>
        <v>110439</v>
      </c>
      <c r="E14" s="72">
        <f>SUM(E15:E16)</f>
        <v>0</v>
      </c>
      <c r="F14" s="72">
        <f>SUM(F15:F16)</f>
        <v>0</v>
      </c>
      <c r="G14" s="72">
        <f>SUM(G15:G16)</f>
        <v>0</v>
      </c>
      <c r="H14" s="72">
        <f>SUM(H15:H16)</f>
        <v>0</v>
      </c>
      <c r="I14" s="72">
        <f>SUM(I15:I16)</f>
        <v>0</v>
      </c>
      <c r="J14" s="72">
        <f>SUM(J15:J16)</f>
        <v>0</v>
      </c>
      <c r="K14" s="72">
        <f>SUM(K15:K16)</f>
        <v>0</v>
      </c>
      <c r="L14" s="72">
        <f>SUM(L15:L16)</f>
        <v>0</v>
      </c>
      <c r="M14" s="72">
        <f>SUM(M15:M16)</f>
        <v>0</v>
      </c>
      <c r="N14" s="72">
        <f>SUM(N15:N16)</f>
        <v>0</v>
      </c>
      <c r="O14" s="73">
        <f>SUM(D14:N14)</f>
        <v>110439</v>
      </c>
      <c r="P14" s="74">
        <f>(O14/P$24)</f>
        <v>205.65921787709496</v>
      </c>
      <c r="Q14" s="75"/>
    </row>
    <row r="15" spans="1:134">
      <c r="A15" s="63"/>
      <c r="B15" s="64">
        <v>335.125</v>
      </c>
      <c r="C15" s="65" t="s">
        <v>85</v>
      </c>
      <c r="D15" s="66">
        <v>65493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6" si="2">SUM(D15:N15)</f>
        <v>65493</v>
      </c>
      <c r="P15" s="67">
        <f>(O15/P$24)</f>
        <v>121.9608938547486</v>
      </c>
      <c r="Q15" s="68"/>
    </row>
    <row r="16" spans="1:134">
      <c r="A16" s="63"/>
      <c r="B16" s="64">
        <v>335.18</v>
      </c>
      <c r="C16" s="65" t="s">
        <v>86</v>
      </c>
      <c r="D16" s="66">
        <v>44946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44946</v>
      </c>
      <c r="P16" s="67">
        <f>(O16/P$24)</f>
        <v>83.69832402234637</v>
      </c>
      <c r="Q16" s="68"/>
    </row>
    <row r="17" spans="1:120" ht="15.75">
      <c r="A17" s="69" t="s">
        <v>22</v>
      </c>
      <c r="B17" s="70"/>
      <c r="C17" s="71"/>
      <c r="D17" s="72">
        <f>SUM(D18:D18)</f>
        <v>1882</v>
      </c>
      <c r="E17" s="72">
        <f>SUM(E18:E18)</f>
        <v>0</v>
      </c>
      <c r="F17" s="72">
        <f>SUM(F18:F18)</f>
        <v>0</v>
      </c>
      <c r="G17" s="72">
        <f>SUM(G18:G18)</f>
        <v>0</v>
      </c>
      <c r="H17" s="72">
        <f>SUM(H18:H18)</f>
        <v>0</v>
      </c>
      <c r="I17" s="72">
        <f>SUM(I18:I18)</f>
        <v>0</v>
      </c>
      <c r="J17" s="72">
        <f>SUM(J18:J18)</f>
        <v>0</v>
      </c>
      <c r="K17" s="72">
        <f>SUM(K18:K18)</f>
        <v>0</v>
      </c>
      <c r="L17" s="72">
        <f>SUM(L18:L18)</f>
        <v>0</v>
      </c>
      <c r="M17" s="72">
        <f>SUM(M18:M18)</f>
        <v>0</v>
      </c>
      <c r="N17" s="72">
        <f>SUM(N18:N18)</f>
        <v>0</v>
      </c>
      <c r="O17" s="72">
        <f>SUM(D17:N17)</f>
        <v>1882</v>
      </c>
      <c r="P17" s="74">
        <f>(O17/P$24)</f>
        <v>3.5046554934823093</v>
      </c>
      <c r="Q17" s="75"/>
    </row>
    <row r="18" spans="1:120">
      <c r="A18" s="76"/>
      <c r="B18" s="77">
        <v>354</v>
      </c>
      <c r="C18" s="78" t="s">
        <v>25</v>
      </c>
      <c r="D18" s="66">
        <v>1882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" si="3">SUM(D18:N18)</f>
        <v>1882</v>
      </c>
      <c r="P18" s="67">
        <f>(O18/P$24)</f>
        <v>3.5046554934823093</v>
      </c>
      <c r="Q18" s="68"/>
    </row>
    <row r="19" spans="1:120" ht="15.75">
      <c r="A19" s="69" t="s">
        <v>3</v>
      </c>
      <c r="B19" s="70"/>
      <c r="C19" s="71"/>
      <c r="D19" s="72">
        <f>SUM(D20:D21)</f>
        <v>74147</v>
      </c>
      <c r="E19" s="72">
        <f>SUM(E20:E21)</f>
        <v>0</v>
      </c>
      <c r="F19" s="72">
        <f>SUM(F20:F21)</f>
        <v>0</v>
      </c>
      <c r="G19" s="72">
        <f>SUM(G20:G21)</f>
        <v>0</v>
      </c>
      <c r="H19" s="72">
        <f>SUM(H20:H21)</f>
        <v>0</v>
      </c>
      <c r="I19" s="72">
        <f>SUM(I20:I21)</f>
        <v>0</v>
      </c>
      <c r="J19" s="72">
        <f>SUM(J20:J21)</f>
        <v>0</v>
      </c>
      <c r="K19" s="72">
        <f>SUM(K20:K21)</f>
        <v>0</v>
      </c>
      <c r="L19" s="72">
        <f>SUM(L20:L21)</f>
        <v>0</v>
      </c>
      <c r="M19" s="72">
        <f>SUM(M20:M21)</f>
        <v>0</v>
      </c>
      <c r="N19" s="72">
        <f>SUM(N20:N21)</f>
        <v>0</v>
      </c>
      <c r="O19" s="72">
        <f>SUM(D19:N19)</f>
        <v>74147</v>
      </c>
      <c r="P19" s="74">
        <f>(O19/P$24)</f>
        <v>138.07635009310988</v>
      </c>
      <c r="Q19" s="75"/>
    </row>
    <row r="20" spans="1:120">
      <c r="A20" s="63"/>
      <c r="B20" s="64">
        <v>361.1</v>
      </c>
      <c r="C20" s="65" t="s">
        <v>26</v>
      </c>
      <c r="D20" s="66">
        <v>68239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68239</v>
      </c>
      <c r="P20" s="67">
        <f>(O20/P$24)</f>
        <v>127.07448789571694</v>
      </c>
      <c r="Q20" s="68"/>
    </row>
    <row r="21" spans="1:120" ht="15.75" thickBot="1">
      <c r="A21" s="63"/>
      <c r="B21" s="64">
        <v>369.9</v>
      </c>
      <c r="C21" s="65" t="s">
        <v>27</v>
      </c>
      <c r="D21" s="66">
        <v>5908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" si="4">SUM(D21:N21)</f>
        <v>5908</v>
      </c>
      <c r="P21" s="67">
        <f>(O21/P$24)</f>
        <v>11.001862197392924</v>
      </c>
      <c r="Q21" s="68"/>
    </row>
    <row r="22" spans="1:120" ht="16.5" thickBot="1">
      <c r="A22" s="79" t="s">
        <v>23</v>
      </c>
      <c r="B22" s="80"/>
      <c r="C22" s="81"/>
      <c r="D22" s="82">
        <f>SUM(D5,D11,D14,D17,D19)</f>
        <v>2381842</v>
      </c>
      <c r="E22" s="82">
        <f t="shared" ref="E22:N22" si="5">SUM(E5,E11,E14,E17,E19)</f>
        <v>0</v>
      </c>
      <c r="F22" s="82">
        <f t="shared" si="5"/>
        <v>0</v>
      </c>
      <c r="G22" s="82">
        <f t="shared" si="5"/>
        <v>0</v>
      </c>
      <c r="H22" s="82">
        <f t="shared" si="5"/>
        <v>0</v>
      </c>
      <c r="I22" s="82">
        <f t="shared" si="5"/>
        <v>0</v>
      </c>
      <c r="J22" s="82">
        <f t="shared" si="5"/>
        <v>0</v>
      </c>
      <c r="K22" s="82">
        <f t="shared" si="5"/>
        <v>0</v>
      </c>
      <c r="L22" s="82">
        <f t="shared" si="5"/>
        <v>0</v>
      </c>
      <c r="M22" s="82">
        <f t="shared" si="5"/>
        <v>0</v>
      </c>
      <c r="N22" s="82">
        <f t="shared" si="5"/>
        <v>0</v>
      </c>
      <c r="O22" s="82">
        <f>SUM(D22:N22)</f>
        <v>2381842</v>
      </c>
      <c r="P22" s="83">
        <f>(O22/P$24)</f>
        <v>4435.4599627560519</v>
      </c>
      <c r="Q22" s="61"/>
      <c r="R22" s="84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</row>
    <row r="23" spans="1:120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1:120">
      <c r="A24" s="89"/>
      <c r="B24" s="90"/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4" t="s">
        <v>93</v>
      </c>
      <c r="N24" s="94"/>
      <c r="O24" s="94"/>
      <c r="P24" s="92">
        <v>537</v>
      </c>
    </row>
    <row r="25" spans="1:120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20" ht="15.75" customHeight="1" thickBot="1">
      <c r="A26" s="98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1245110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1245110</v>
      </c>
      <c r="O5" s="33">
        <f t="shared" ref="O5:O22" si="2">(N5/O$24)</f>
        <v>1863.9371257485029</v>
      </c>
      <c r="P5" s="6"/>
    </row>
    <row r="6" spans="1:133">
      <c r="A6" s="12"/>
      <c r="B6" s="25">
        <v>311</v>
      </c>
      <c r="C6" s="20" t="s">
        <v>2</v>
      </c>
      <c r="D6" s="46">
        <v>1188978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1188978</v>
      </c>
      <c r="O6" s="47">
        <f t="shared" si="2"/>
        <v>1779.9071856287426</v>
      </c>
      <c r="P6" s="9"/>
    </row>
    <row r="7" spans="1:133">
      <c r="A7" s="12"/>
      <c r="B7" s="25">
        <v>312.10000000000002</v>
      </c>
      <c r="C7" s="20" t="s">
        <v>10</v>
      </c>
      <c r="D7" s="46">
        <v>11700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11700</v>
      </c>
      <c r="O7" s="47">
        <f t="shared" si="2"/>
        <v>17.514970059880241</v>
      </c>
      <c r="P7" s="9"/>
    </row>
    <row r="8" spans="1:133">
      <c r="A8" s="12"/>
      <c r="B8" s="25">
        <v>315</v>
      </c>
      <c r="C8" s="20" t="s">
        <v>44</v>
      </c>
      <c r="D8" s="46">
        <v>38651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38651</v>
      </c>
      <c r="O8" s="47">
        <f t="shared" si="2"/>
        <v>57.860778443113773</v>
      </c>
      <c r="P8" s="9"/>
    </row>
    <row r="9" spans="1:133">
      <c r="A9" s="12"/>
      <c r="B9" s="25">
        <v>316</v>
      </c>
      <c r="C9" s="20" t="s">
        <v>45</v>
      </c>
      <c r="D9" s="46">
        <v>5781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5781</v>
      </c>
      <c r="O9" s="47">
        <f t="shared" si="2"/>
        <v>8.6541916167664663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239060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239060</v>
      </c>
      <c r="O10" s="45">
        <f t="shared" si="2"/>
        <v>357.87425149700601</v>
      </c>
      <c r="P10" s="10"/>
    </row>
    <row r="11" spans="1:133">
      <c r="A11" s="12"/>
      <c r="B11" s="25">
        <v>322</v>
      </c>
      <c r="C11" s="20" t="s">
        <v>0</v>
      </c>
      <c r="D11" s="46">
        <v>175831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175831</v>
      </c>
      <c r="O11" s="47">
        <f t="shared" si="2"/>
        <v>263.22005988023955</v>
      </c>
      <c r="P11" s="9"/>
    </row>
    <row r="12" spans="1:133">
      <c r="A12" s="12"/>
      <c r="B12" s="25">
        <v>323.10000000000002</v>
      </c>
      <c r="C12" s="20" t="s">
        <v>14</v>
      </c>
      <c r="D12" s="46">
        <v>63229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63229</v>
      </c>
      <c r="O12" s="47">
        <f t="shared" si="2"/>
        <v>94.654191616766468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105240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105240</v>
      </c>
      <c r="O13" s="45">
        <f t="shared" si="2"/>
        <v>157.54491017964071</v>
      </c>
      <c r="P13" s="10"/>
    </row>
    <row r="14" spans="1:133">
      <c r="A14" s="12"/>
      <c r="B14" s="25">
        <v>335.12</v>
      </c>
      <c r="C14" s="20" t="s">
        <v>46</v>
      </c>
      <c r="D14" s="46">
        <v>63344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63344</v>
      </c>
      <c r="O14" s="47">
        <f t="shared" si="2"/>
        <v>94.82634730538922</v>
      </c>
      <c r="P14" s="9"/>
    </row>
    <row r="15" spans="1:133">
      <c r="A15" s="12"/>
      <c r="B15" s="25">
        <v>335.18</v>
      </c>
      <c r="C15" s="20" t="s">
        <v>47</v>
      </c>
      <c r="D15" s="46">
        <v>41342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41342</v>
      </c>
      <c r="O15" s="47">
        <f t="shared" si="2"/>
        <v>61.889221556886227</v>
      </c>
      <c r="P15" s="9"/>
    </row>
    <row r="16" spans="1:133">
      <c r="A16" s="12"/>
      <c r="B16" s="25">
        <v>337.3</v>
      </c>
      <c r="C16" s="20" t="s">
        <v>48</v>
      </c>
      <c r="D16" s="46">
        <v>554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554</v>
      </c>
      <c r="O16" s="47">
        <f t="shared" si="2"/>
        <v>0.8293413173652695</v>
      </c>
      <c r="P16" s="9"/>
    </row>
    <row r="17" spans="1:119" ht="15.75">
      <c r="A17" s="29" t="s">
        <v>22</v>
      </c>
      <c r="B17" s="30"/>
      <c r="C17" s="31"/>
      <c r="D17" s="32">
        <f t="shared" ref="D17:M17" si="5">SUM(D18:D18)</f>
        <v>1420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1420</v>
      </c>
      <c r="O17" s="45">
        <f t="shared" si="2"/>
        <v>2.125748502994012</v>
      </c>
      <c r="P17" s="10"/>
    </row>
    <row r="18" spans="1:119">
      <c r="A18" s="13"/>
      <c r="B18" s="39">
        <v>354</v>
      </c>
      <c r="C18" s="21" t="s">
        <v>25</v>
      </c>
      <c r="D18" s="46">
        <v>1420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1420</v>
      </c>
      <c r="O18" s="47">
        <f t="shared" si="2"/>
        <v>2.125748502994012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7869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7869</v>
      </c>
      <c r="O19" s="45">
        <f t="shared" si="2"/>
        <v>11.779940119760479</v>
      </c>
      <c r="P19" s="10"/>
    </row>
    <row r="20" spans="1:119">
      <c r="A20" s="12"/>
      <c r="B20" s="25">
        <v>361.1</v>
      </c>
      <c r="C20" s="20" t="s">
        <v>26</v>
      </c>
      <c r="D20" s="46">
        <v>5499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5499</v>
      </c>
      <c r="O20" s="47">
        <f t="shared" si="2"/>
        <v>8.2320359281437128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2370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2370</v>
      </c>
      <c r="O21" s="47">
        <f t="shared" si="2"/>
        <v>3.5479041916167664</v>
      </c>
      <c r="P21" s="9"/>
    </row>
    <row r="22" spans="1:119" ht="16.5" thickBot="1">
      <c r="A22" s="14" t="s">
        <v>23</v>
      </c>
      <c r="B22" s="23"/>
      <c r="C22" s="22"/>
      <c r="D22" s="15">
        <f>SUM(D5,D10,D13,D17,D19)</f>
        <v>1598699</v>
      </c>
      <c r="E22" s="15">
        <f t="shared" ref="E22:M22" si="7">SUM(E5,E10,E13,E17,E19)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1598699</v>
      </c>
      <c r="O22" s="38">
        <f t="shared" si="2"/>
        <v>2393.2619760479042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59</v>
      </c>
      <c r="M24" s="118"/>
      <c r="N24" s="118"/>
      <c r="O24" s="43">
        <v>668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1200803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1200803</v>
      </c>
      <c r="O5" s="33">
        <f t="shared" ref="O5:O22" si="2">(N5/O$24)</f>
        <v>1784.2540861812779</v>
      </c>
      <c r="P5" s="6"/>
    </row>
    <row r="6" spans="1:133">
      <c r="A6" s="12"/>
      <c r="B6" s="25">
        <v>311</v>
      </c>
      <c r="C6" s="20" t="s">
        <v>2</v>
      </c>
      <c r="D6" s="46">
        <v>1143487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1143487</v>
      </c>
      <c r="O6" s="47">
        <f t="shared" si="2"/>
        <v>1699.0891530460624</v>
      </c>
      <c r="P6" s="9"/>
    </row>
    <row r="7" spans="1:133">
      <c r="A7" s="12"/>
      <c r="B7" s="25">
        <v>312.10000000000002</v>
      </c>
      <c r="C7" s="20" t="s">
        <v>10</v>
      </c>
      <c r="D7" s="46">
        <v>11554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11554</v>
      </c>
      <c r="O7" s="47">
        <f t="shared" si="2"/>
        <v>17.167904903417533</v>
      </c>
      <c r="P7" s="9"/>
    </row>
    <row r="8" spans="1:133">
      <c r="A8" s="12"/>
      <c r="B8" s="25">
        <v>315</v>
      </c>
      <c r="C8" s="20" t="s">
        <v>44</v>
      </c>
      <c r="D8" s="46">
        <v>41655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41655</v>
      </c>
      <c r="O8" s="47">
        <f t="shared" si="2"/>
        <v>61.894502228826148</v>
      </c>
      <c r="P8" s="9"/>
    </row>
    <row r="9" spans="1:133">
      <c r="A9" s="12"/>
      <c r="B9" s="25">
        <v>316</v>
      </c>
      <c r="C9" s="20" t="s">
        <v>45</v>
      </c>
      <c r="D9" s="46">
        <v>4107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4107</v>
      </c>
      <c r="O9" s="47">
        <f t="shared" si="2"/>
        <v>6.1025260029717678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171372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171372</v>
      </c>
      <c r="O10" s="45">
        <f t="shared" si="2"/>
        <v>254.63893016344724</v>
      </c>
      <c r="P10" s="10"/>
    </row>
    <row r="11" spans="1:133">
      <c r="A11" s="12"/>
      <c r="B11" s="25">
        <v>322</v>
      </c>
      <c r="C11" s="20" t="s">
        <v>0</v>
      </c>
      <c r="D11" s="46">
        <v>112016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112016</v>
      </c>
      <c r="O11" s="47">
        <f t="shared" si="2"/>
        <v>166.44279346210996</v>
      </c>
      <c r="P11" s="9"/>
    </row>
    <row r="12" spans="1:133">
      <c r="A12" s="12"/>
      <c r="B12" s="25">
        <v>323.10000000000002</v>
      </c>
      <c r="C12" s="20" t="s">
        <v>14</v>
      </c>
      <c r="D12" s="46">
        <v>59356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59356</v>
      </c>
      <c r="O12" s="47">
        <f t="shared" si="2"/>
        <v>88.196136701337295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140862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140862</v>
      </c>
      <c r="O13" s="45">
        <f t="shared" si="2"/>
        <v>209.30460624071321</v>
      </c>
      <c r="P13" s="10"/>
    </row>
    <row r="14" spans="1:133">
      <c r="A14" s="12"/>
      <c r="B14" s="25">
        <v>335.12</v>
      </c>
      <c r="C14" s="20" t="s">
        <v>46</v>
      </c>
      <c r="D14" s="46">
        <v>63051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63051</v>
      </c>
      <c r="O14" s="47">
        <f t="shared" si="2"/>
        <v>93.68647845468054</v>
      </c>
      <c r="P14" s="9"/>
    </row>
    <row r="15" spans="1:133">
      <c r="A15" s="12"/>
      <c r="B15" s="25">
        <v>335.18</v>
      </c>
      <c r="C15" s="20" t="s">
        <v>47</v>
      </c>
      <c r="D15" s="46">
        <v>39442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39442</v>
      </c>
      <c r="O15" s="47">
        <f t="shared" si="2"/>
        <v>58.606240713224366</v>
      </c>
      <c r="P15" s="9"/>
    </row>
    <row r="16" spans="1:133">
      <c r="A16" s="12"/>
      <c r="B16" s="25">
        <v>337.3</v>
      </c>
      <c r="C16" s="20" t="s">
        <v>48</v>
      </c>
      <c r="D16" s="46">
        <v>38369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38369</v>
      </c>
      <c r="O16" s="47">
        <f t="shared" si="2"/>
        <v>57.011887072808321</v>
      </c>
      <c r="P16" s="9"/>
    </row>
    <row r="17" spans="1:119" ht="15.75">
      <c r="A17" s="29" t="s">
        <v>22</v>
      </c>
      <c r="B17" s="30"/>
      <c r="C17" s="31"/>
      <c r="D17" s="32">
        <f t="shared" ref="D17:M17" si="5">SUM(D18:D18)</f>
        <v>958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958</v>
      </c>
      <c r="O17" s="45">
        <f t="shared" si="2"/>
        <v>1.4234769687964339</v>
      </c>
      <c r="P17" s="10"/>
    </row>
    <row r="18" spans="1:119">
      <c r="A18" s="13"/>
      <c r="B18" s="39">
        <v>354</v>
      </c>
      <c r="C18" s="21" t="s">
        <v>25</v>
      </c>
      <c r="D18" s="46">
        <v>958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958</v>
      </c>
      <c r="O18" s="47">
        <f t="shared" si="2"/>
        <v>1.4234769687964339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8077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8077</v>
      </c>
      <c r="O19" s="45">
        <f t="shared" si="2"/>
        <v>12.00148588410104</v>
      </c>
      <c r="P19" s="10"/>
    </row>
    <row r="20" spans="1:119">
      <c r="A20" s="12"/>
      <c r="B20" s="25">
        <v>361.1</v>
      </c>
      <c r="C20" s="20" t="s">
        <v>26</v>
      </c>
      <c r="D20" s="46">
        <v>6265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6265</v>
      </c>
      <c r="O20" s="47">
        <f t="shared" si="2"/>
        <v>9.3090638930163454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1812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1812</v>
      </c>
      <c r="O21" s="47">
        <f t="shared" si="2"/>
        <v>2.6924219910846956</v>
      </c>
      <c r="P21" s="9"/>
    </row>
    <row r="22" spans="1:119" ht="16.5" thickBot="1">
      <c r="A22" s="14" t="s">
        <v>23</v>
      </c>
      <c r="B22" s="23"/>
      <c r="C22" s="22"/>
      <c r="D22" s="15">
        <f>SUM(D5,D10,D13,D17,D19)</f>
        <v>1522072</v>
      </c>
      <c r="E22" s="15">
        <f t="shared" ref="E22:M22" si="7">SUM(E5,E10,E13,E17,E19)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1522072</v>
      </c>
      <c r="O22" s="38">
        <f t="shared" si="2"/>
        <v>2261.6225854383356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49</v>
      </c>
      <c r="M24" s="118"/>
      <c r="N24" s="118"/>
      <c r="O24" s="43">
        <v>673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1175281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1175281</v>
      </c>
      <c r="O5" s="33">
        <f t="shared" ref="O5:O21" si="2">(N5/O$23)</f>
        <v>1754.1507462686568</v>
      </c>
      <c r="P5" s="6"/>
    </row>
    <row r="6" spans="1:133">
      <c r="A6" s="12"/>
      <c r="B6" s="25">
        <v>311</v>
      </c>
      <c r="C6" s="20" t="s">
        <v>2</v>
      </c>
      <c r="D6" s="46">
        <v>1117740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1117740</v>
      </c>
      <c r="O6" s="47">
        <f t="shared" si="2"/>
        <v>1668.2686567164178</v>
      </c>
      <c r="P6" s="9"/>
    </row>
    <row r="7" spans="1:133">
      <c r="A7" s="12"/>
      <c r="B7" s="25">
        <v>312.10000000000002</v>
      </c>
      <c r="C7" s="20" t="s">
        <v>10</v>
      </c>
      <c r="D7" s="46">
        <v>11511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11511</v>
      </c>
      <c r="O7" s="47">
        <f t="shared" si="2"/>
        <v>17.180597014925372</v>
      </c>
      <c r="P7" s="9"/>
    </row>
    <row r="8" spans="1:133">
      <c r="A8" s="12"/>
      <c r="B8" s="25">
        <v>315</v>
      </c>
      <c r="C8" s="20" t="s">
        <v>11</v>
      </c>
      <c r="D8" s="46">
        <v>41125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41125</v>
      </c>
      <c r="O8" s="47">
        <f t="shared" si="2"/>
        <v>61.380597014925371</v>
      </c>
      <c r="P8" s="9"/>
    </row>
    <row r="9" spans="1:133">
      <c r="A9" s="12"/>
      <c r="B9" s="25">
        <v>316</v>
      </c>
      <c r="C9" s="20" t="s">
        <v>12</v>
      </c>
      <c r="D9" s="46">
        <v>4905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4905</v>
      </c>
      <c r="O9" s="47">
        <f t="shared" si="2"/>
        <v>7.3208955223880601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134610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134610</v>
      </c>
      <c r="O10" s="45">
        <f t="shared" si="2"/>
        <v>200.91044776119404</v>
      </c>
      <c r="P10" s="10"/>
    </row>
    <row r="11" spans="1:133">
      <c r="A11" s="12"/>
      <c r="B11" s="25">
        <v>322</v>
      </c>
      <c r="C11" s="20" t="s">
        <v>0</v>
      </c>
      <c r="D11" s="46">
        <v>73864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73864</v>
      </c>
      <c r="O11" s="47">
        <f t="shared" si="2"/>
        <v>110.24477611940299</v>
      </c>
      <c r="P11" s="9"/>
    </row>
    <row r="12" spans="1:133">
      <c r="A12" s="12"/>
      <c r="B12" s="25">
        <v>323.10000000000002</v>
      </c>
      <c r="C12" s="20" t="s">
        <v>14</v>
      </c>
      <c r="D12" s="46">
        <v>60746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60746</v>
      </c>
      <c r="O12" s="47">
        <f t="shared" si="2"/>
        <v>90.66567164179105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99893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99893</v>
      </c>
      <c r="O13" s="45">
        <f t="shared" si="2"/>
        <v>149.09402985074627</v>
      </c>
      <c r="P13" s="10"/>
    </row>
    <row r="14" spans="1:133">
      <c r="A14" s="12"/>
      <c r="B14" s="25">
        <v>335.12</v>
      </c>
      <c r="C14" s="20" t="s">
        <v>16</v>
      </c>
      <c r="D14" s="46">
        <v>63045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63045</v>
      </c>
      <c r="O14" s="47">
        <f t="shared" si="2"/>
        <v>94.097014925373131</v>
      </c>
      <c r="P14" s="9"/>
    </row>
    <row r="15" spans="1:133">
      <c r="A15" s="12"/>
      <c r="B15" s="25">
        <v>335.18</v>
      </c>
      <c r="C15" s="20" t="s">
        <v>17</v>
      </c>
      <c r="D15" s="46">
        <v>36848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36848</v>
      </c>
      <c r="O15" s="47">
        <f t="shared" si="2"/>
        <v>54.997014925373136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610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610</v>
      </c>
      <c r="O16" s="45">
        <f t="shared" si="2"/>
        <v>0.91044776119402981</v>
      </c>
      <c r="P16" s="10"/>
    </row>
    <row r="17" spans="1:119">
      <c r="A17" s="13"/>
      <c r="B17" s="39">
        <v>354</v>
      </c>
      <c r="C17" s="21" t="s">
        <v>25</v>
      </c>
      <c r="D17" s="46">
        <v>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610</v>
      </c>
      <c r="O17" s="47">
        <f t="shared" si="2"/>
        <v>0.91044776119402981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5799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5799</v>
      </c>
      <c r="O18" s="45">
        <f t="shared" si="2"/>
        <v>8.6552238805970152</v>
      </c>
      <c r="P18" s="10"/>
    </row>
    <row r="19" spans="1:119">
      <c r="A19" s="12"/>
      <c r="B19" s="25">
        <v>361.1</v>
      </c>
      <c r="C19" s="20" t="s">
        <v>26</v>
      </c>
      <c r="D19" s="46">
        <v>1788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1788</v>
      </c>
      <c r="O19" s="47">
        <f t="shared" si="2"/>
        <v>2.6686567164179102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4011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4011</v>
      </c>
      <c r="O20" s="47">
        <f t="shared" si="2"/>
        <v>5.9865671641791041</v>
      </c>
      <c r="P20" s="9"/>
    </row>
    <row r="21" spans="1:119" ht="16.5" thickBot="1">
      <c r="A21" s="14" t="s">
        <v>23</v>
      </c>
      <c r="B21" s="23"/>
      <c r="C21" s="22"/>
      <c r="D21" s="15">
        <f>SUM(D5,D10,D13,D16,D18)</f>
        <v>1416193</v>
      </c>
      <c r="E21" s="15">
        <f t="shared" ref="E21:M21" si="7">SUM(E5,E10,E13,E16,E18)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1416193</v>
      </c>
      <c r="O21" s="38">
        <f t="shared" si="2"/>
        <v>2113.7208955223882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42</v>
      </c>
      <c r="M23" s="118"/>
      <c r="N23" s="118"/>
      <c r="O23" s="43">
        <v>670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1171808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1171808</v>
      </c>
      <c r="O5" s="33">
        <f t="shared" ref="O5:O21" si="2">(N5/O$23)</f>
        <v>1736.0118518518518</v>
      </c>
      <c r="P5" s="6"/>
    </row>
    <row r="6" spans="1:133">
      <c r="A6" s="12"/>
      <c r="B6" s="25">
        <v>311</v>
      </c>
      <c r="C6" s="20" t="s">
        <v>2</v>
      </c>
      <c r="D6" s="46">
        <v>1112388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1112388</v>
      </c>
      <c r="O6" s="47">
        <f t="shared" si="2"/>
        <v>1647.9822222222222</v>
      </c>
      <c r="P6" s="9"/>
    </row>
    <row r="7" spans="1:133">
      <c r="A7" s="12"/>
      <c r="B7" s="25">
        <v>312.10000000000002</v>
      </c>
      <c r="C7" s="20" t="s">
        <v>10</v>
      </c>
      <c r="D7" s="46">
        <v>12797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12797</v>
      </c>
      <c r="O7" s="47">
        <f t="shared" si="2"/>
        <v>18.958518518518517</v>
      </c>
      <c r="P7" s="9"/>
    </row>
    <row r="8" spans="1:133">
      <c r="A8" s="12"/>
      <c r="B8" s="25">
        <v>315</v>
      </c>
      <c r="C8" s="20" t="s">
        <v>11</v>
      </c>
      <c r="D8" s="46">
        <v>40155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40155</v>
      </c>
      <c r="O8" s="47">
        <f t="shared" si="2"/>
        <v>59.488888888888887</v>
      </c>
      <c r="P8" s="9"/>
    </row>
    <row r="9" spans="1:133">
      <c r="A9" s="12"/>
      <c r="B9" s="25">
        <v>316</v>
      </c>
      <c r="C9" s="20" t="s">
        <v>12</v>
      </c>
      <c r="D9" s="46">
        <v>6468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6468</v>
      </c>
      <c r="O9" s="47">
        <f t="shared" si="2"/>
        <v>9.5822222222222226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117541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117541</v>
      </c>
      <c r="O10" s="45">
        <f t="shared" si="2"/>
        <v>174.1348148148148</v>
      </c>
      <c r="P10" s="10"/>
    </row>
    <row r="11" spans="1:133">
      <c r="A11" s="12"/>
      <c r="B11" s="25">
        <v>322</v>
      </c>
      <c r="C11" s="20" t="s">
        <v>0</v>
      </c>
      <c r="D11" s="46">
        <v>53750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53750</v>
      </c>
      <c r="O11" s="47">
        <f t="shared" si="2"/>
        <v>79.629629629629633</v>
      </c>
      <c r="P11" s="9"/>
    </row>
    <row r="12" spans="1:133">
      <c r="A12" s="12"/>
      <c r="B12" s="25">
        <v>323.10000000000002</v>
      </c>
      <c r="C12" s="20" t="s">
        <v>14</v>
      </c>
      <c r="D12" s="46">
        <v>63791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63791</v>
      </c>
      <c r="O12" s="47">
        <f t="shared" si="2"/>
        <v>94.505185185185184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101398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101398</v>
      </c>
      <c r="O13" s="45">
        <f t="shared" si="2"/>
        <v>150.21925925925925</v>
      </c>
      <c r="P13" s="10"/>
    </row>
    <row r="14" spans="1:133">
      <c r="A14" s="12"/>
      <c r="B14" s="25">
        <v>335.12</v>
      </c>
      <c r="C14" s="20" t="s">
        <v>16</v>
      </c>
      <c r="D14" s="46">
        <v>62934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62934</v>
      </c>
      <c r="O14" s="47">
        <f t="shared" si="2"/>
        <v>93.23555555555555</v>
      </c>
      <c r="P14" s="9"/>
    </row>
    <row r="15" spans="1:133">
      <c r="A15" s="12"/>
      <c r="B15" s="25">
        <v>335.18</v>
      </c>
      <c r="C15" s="20" t="s">
        <v>17</v>
      </c>
      <c r="D15" s="46">
        <v>38464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38464</v>
      </c>
      <c r="O15" s="47">
        <f t="shared" si="2"/>
        <v>56.983703703703704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5917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5917</v>
      </c>
      <c r="O16" s="45">
        <f t="shared" si="2"/>
        <v>8.7659259259259255</v>
      </c>
      <c r="P16" s="10"/>
    </row>
    <row r="17" spans="1:119">
      <c r="A17" s="13"/>
      <c r="B17" s="39">
        <v>354</v>
      </c>
      <c r="C17" s="21" t="s">
        <v>25</v>
      </c>
      <c r="D17" s="46">
        <v>5917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5917</v>
      </c>
      <c r="O17" s="47">
        <f t="shared" si="2"/>
        <v>8.7659259259259255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3738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3738</v>
      </c>
      <c r="O18" s="45">
        <f t="shared" si="2"/>
        <v>5.5377777777777775</v>
      </c>
      <c r="P18" s="10"/>
    </row>
    <row r="19" spans="1:119">
      <c r="A19" s="12"/>
      <c r="B19" s="25">
        <v>361.1</v>
      </c>
      <c r="C19" s="20" t="s">
        <v>26</v>
      </c>
      <c r="D19" s="46">
        <v>1290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1290</v>
      </c>
      <c r="O19" s="47">
        <f t="shared" si="2"/>
        <v>1.9111111111111112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2448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2448</v>
      </c>
      <c r="O20" s="47">
        <f t="shared" si="2"/>
        <v>3.6266666666666665</v>
      </c>
      <c r="P20" s="9"/>
    </row>
    <row r="21" spans="1:119" ht="16.5" thickBot="1">
      <c r="A21" s="14" t="s">
        <v>23</v>
      </c>
      <c r="B21" s="23"/>
      <c r="C21" s="22"/>
      <c r="D21" s="15">
        <f>SUM(D5,D10,D13,D16,D18)</f>
        <v>1400402</v>
      </c>
      <c r="E21" s="15">
        <f t="shared" ref="E21:M21" si="7">SUM(E5,E10,E13,E16,E18)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1400402</v>
      </c>
      <c r="O21" s="38">
        <f t="shared" si="2"/>
        <v>2074.6696296296295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39</v>
      </c>
      <c r="M23" s="118"/>
      <c r="N23" s="118"/>
      <c r="O23" s="43">
        <v>675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1261140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1261140</v>
      </c>
      <c r="O5" s="33">
        <f t="shared" ref="O5:O21" si="2">(N5/O$23)</f>
        <v>1882.2985074626865</v>
      </c>
      <c r="P5" s="6"/>
    </row>
    <row r="6" spans="1:133">
      <c r="A6" s="12"/>
      <c r="B6" s="25">
        <v>311</v>
      </c>
      <c r="C6" s="20" t="s">
        <v>2</v>
      </c>
      <c r="D6" s="46">
        <v>1199237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1199237</v>
      </c>
      <c r="O6" s="47">
        <f t="shared" si="2"/>
        <v>1789.9059701492538</v>
      </c>
      <c r="P6" s="9"/>
    </row>
    <row r="7" spans="1:133">
      <c r="A7" s="12"/>
      <c r="B7" s="25">
        <v>312.10000000000002</v>
      </c>
      <c r="C7" s="20" t="s">
        <v>10</v>
      </c>
      <c r="D7" s="46">
        <v>12672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12672</v>
      </c>
      <c r="O7" s="47">
        <f t="shared" si="2"/>
        <v>18.913432835820895</v>
      </c>
      <c r="P7" s="9"/>
    </row>
    <row r="8" spans="1:133">
      <c r="A8" s="12"/>
      <c r="B8" s="25">
        <v>315</v>
      </c>
      <c r="C8" s="20" t="s">
        <v>11</v>
      </c>
      <c r="D8" s="46">
        <v>41129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41129</v>
      </c>
      <c r="O8" s="47">
        <f t="shared" si="2"/>
        <v>61.386567164179105</v>
      </c>
      <c r="P8" s="9"/>
    </row>
    <row r="9" spans="1:133">
      <c r="A9" s="12"/>
      <c r="B9" s="25">
        <v>316</v>
      </c>
      <c r="C9" s="20" t="s">
        <v>12</v>
      </c>
      <c r="D9" s="46">
        <v>8102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8102</v>
      </c>
      <c r="O9" s="47">
        <f t="shared" si="2"/>
        <v>12.092537313432835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110584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110584</v>
      </c>
      <c r="O10" s="45">
        <f t="shared" si="2"/>
        <v>165.05074626865672</v>
      </c>
      <c r="P10" s="10"/>
    </row>
    <row r="11" spans="1:133">
      <c r="A11" s="12"/>
      <c r="B11" s="25">
        <v>322</v>
      </c>
      <c r="C11" s="20" t="s">
        <v>0</v>
      </c>
      <c r="D11" s="46">
        <v>46144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46144</v>
      </c>
      <c r="O11" s="47">
        <f t="shared" si="2"/>
        <v>68.87164179104478</v>
      </c>
      <c r="P11" s="9"/>
    </row>
    <row r="12" spans="1:133">
      <c r="A12" s="12"/>
      <c r="B12" s="25">
        <v>323.10000000000002</v>
      </c>
      <c r="C12" s="20" t="s">
        <v>14</v>
      </c>
      <c r="D12" s="46">
        <v>64440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64440</v>
      </c>
      <c r="O12" s="47">
        <f t="shared" si="2"/>
        <v>96.179104477611943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99634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99634</v>
      </c>
      <c r="O13" s="45">
        <f t="shared" si="2"/>
        <v>148.70746268656717</v>
      </c>
      <c r="P13" s="10"/>
    </row>
    <row r="14" spans="1:133">
      <c r="A14" s="12"/>
      <c r="B14" s="25">
        <v>335.12</v>
      </c>
      <c r="C14" s="20" t="s">
        <v>16</v>
      </c>
      <c r="D14" s="46">
        <v>62817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62817</v>
      </c>
      <c r="O14" s="47">
        <f t="shared" si="2"/>
        <v>93.756716417910454</v>
      </c>
      <c r="P14" s="9"/>
    </row>
    <row r="15" spans="1:133">
      <c r="A15" s="12"/>
      <c r="B15" s="25">
        <v>335.18</v>
      </c>
      <c r="C15" s="20" t="s">
        <v>17</v>
      </c>
      <c r="D15" s="46">
        <v>36817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36817</v>
      </c>
      <c r="O15" s="47">
        <f t="shared" si="2"/>
        <v>54.950746268656715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6642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6642</v>
      </c>
      <c r="O16" s="45">
        <f t="shared" si="2"/>
        <v>9.9134328358208954</v>
      </c>
      <c r="P16" s="10"/>
    </row>
    <row r="17" spans="1:119">
      <c r="A17" s="13"/>
      <c r="B17" s="39">
        <v>354</v>
      </c>
      <c r="C17" s="21" t="s">
        <v>25</v>
      </c>
      <c r="D17" s="46">
        <v>6642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6642</v>
      </c>
      <c r="O17" s="47">
        <f t="shared" si="2"/>
        <v>9.9134328358208954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8781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8781</v>
      </c>
      <c r="O18" s="45">
        <f t="shared" si="2"/>
        <v>13.105970149253732</v>
      </c>
      <c r="P18" s="10"/>
    </row>
    <row r="19" spans="1:119">
      <c r="A19" s="12"/>
      <c r="B19" s="25">
        <v>361.1</v>
      </c>
      <c r="C19" s="20" t="s">
        <v>26</v>
      </c>
      <c r="D19" s="46">
        <v>2125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2125</v>
      </c>
      <c r="O19" s="47">
        <f t="shared" si="2"/>
        <v>3.1716417910447761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6656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6656</v>
      </c>
      <c r="O20" s="47">
        <f t="shared" si="2"/>
        <v>9.9343283582089548</v>
      </c>
      <c r="P20" s="9"/>
    </row>
    <row r="21" spans="1:119" ht="16.5" thickBot="1">
      <c r="A21" s="14" t="s">
        <v>23</v>
      </c>
      <c r="B21" s="23"/>
      <c r="C21" s="22"/>
      <c r="D21" s="15">
        <f>SUM(D5,D10,D13,D16,D18)</f>
        <v>1486781</v>
      </c>
      <c r="E21" s="15">
        <f t="shared" ref="E21:M21" si="7">SUM(E5,E10,E13,E16,E18)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1486781</v>
      </c>
      <c r="O21" s="38">
        <f t="shared" si="2"/>
        <v>2219.0761194029851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37</v>
      </c>
      <c r="M23" s="118"/>
      <c r="N23" s="118"/>
      <c r="O23" s="43">
        <v>670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A25:O25"/>
    <mergeCell ref="L23:N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1335145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1335145</v>
      </c>
      <c r="O5" s="33">
        <f t="shared" ref="O5:O21" si="2">(N5/O$23)</f>
        <v>1828.9657534246576</v>
      </c>
      <c r="P5" s="6"/>
    </row>
    <row r="6" spans="1:133">
      <c r="A6" s="12"/>
      <c r="B6" s="25">
        <v>311</v>
      </c>
      <c r="C6" s="20" t="s">
        <v>2</v>
      </c>
      <c r="D6" s="46">
        <v>1272039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1272039</v>
      </c>
      <c r="O6" s="47">
        <f t="shared" si="2"/>
        <v>1742.5191780821917</v>
      </c>
      <c r="P6" s="9"/>
    </row>
    <row r="7" spans="1:133">
      <c r="A7" s="12"/>
      <c r="B7" s="25">
        <v>312.10000000000002</v>
      </c>
      <c r="C7" s="20" t="s">
        <v>10</v>
      </c>
      <c r="D7" s="46">
        <v>12906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12906</v>
      </c>
      <c r="O7" s="47">
        <f t="shared" si="2"/>
        <v>17.67945205479452</v>
      </c>
      <c r="P7" s="9"/>
    </row>
    <row r="8" spans="1:133">
      <c r="A8" s="12"/>
      <c r="B8" s="25">
        <v>315</v>
      </c>
      <c r="C8" s="20" t="s">
        <v>11</v>
      </c>
      <c r="D8" s="46">
        <v>45472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45472</v>
      </c>
      <c r="O8" s="47">
        <f t="shared" si="2"/>
        <v>62.290410958904111</v>
      </c>
      <c r="P8" s="9"/>
    </row>
    <row r="9" spans="1:133">
      <c r="A9" s="12"/>
      <c r="B9" s="25">
        <v>316</v>
      </c>
      <c r="C9" s="20" t="s">
        <v>12</v>
      </c>
      <c r="D9" s="46">
        <v>4728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4728</v>
      </c>
      <c r="O9" s="47">
        <f t="shared" si="2"/>
        <v>6.4767123287671229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127228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127228</v>
      </c>
      <c r="O10" s="45">
        <f t="shared" si="2"/>
        <v>174.28493150684932</v>
      </c>
      <c r="P10" s="10"/>
    </row>
    <row r="11" spans="1:133">
      <c r="A11" s="12"/>
      <c r="B11" s="25">
        <v>322</v>
      </c>
      <c r="C11" s="20" t="s">
        <v>0</v>
      </c>
      <c r="D11" s="46">
        <v>47198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47198</v>
      </c>
      <c r="O11" s="47">
        <f t="shared" si="2"/>
        <v>64.654794520547952</v>
      </c>
      <c r="P11" s="9"/>
    </row>
    <row r="12" spans="1:133">
      <c r="A12" s="12"/>
      <c r="B12" s="25">
        <v>323.10000000000002</v>
      </c>
      <c r="C12" s="20" t="s">
        <v>14</v>
      </c>
      <c r="D12" s="46">
        <v>80030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80030</v>
      </c>
      <c r="O12" s="47">
        <f t="shared" si="2"/>
        <v>109.63013698630137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99880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99880</v>
      </c>
      <c r="O13" s="45">
        <f t="shared" si="2"/>
        <v>136.82191780821918</v>
      </c>
      <c r="P13" s="10"/>
    </row>
    <row r="14" spans="1:133">
      <c r="A14" s="12"/>
      <c r="B14" s="25">
        <v>335.12</v>
      </c>
      <c r="C14" s="20" t="s">
        <v>16</v>
      </c>
      <c r="D14" s="46">
        <v>62792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62792</v>
      </c>
      <c r="O14" s="47">
        <f t="shared" si="2"/>
        <v>86.016438356164386</v>
      </c>
      <c r="P14" s="9"/>
    </row>
    <row r="15" spans="1:133">
      <c r="A15" s="12"/>
      <c r="B15" s="25">
        <v>335.18</v>
      </c>
      <c r="C15" s="20" t="s">
        <v>17</v>
      </c>
      <c r="D15" s="46">
        <v>37088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37088</v>
      </c>
      <c r="O15" s="47">
        <f t="shared" si="2"/>
        <v>50.805479452054797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8572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8572</v>
      </c>
      <c r="O16" s="45">
        <f t="shared" si="2"/>
        <v>11.742465753424657</v>
      </c>
      <c r="P16" s="10"/>
    </row>
    <row r="17" spans="1:119">
      <c r="A17" s="13"/>
      <c r="B17" s="39">
        <v>354</v>
      </c>
      <c r="C17" s="21" t="s">
        <v>25</v>
      </c>
      <c r="D17" s="46">
        <v>8572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8572</v>
      </c>
      <c r="O17" s="47">
        <f t="shared" si="2"/>
        <v>11.742465753424657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11885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11885</v>
      </c>
      <c r="O18" s="45">
        <f t="shared" si="2"/>
        <v>16.280821917808218</v>
      </c>
      <c r="P18" s="10"/>
    </row>
    <row r="19" spans="1:119">
      <c r="A19" s="12"/>
      <c r="B19" s="25">
        <v>361.1</v>
      </c>
      <c r="C19" s="20" t="s">
        <v>26</v>
      </c>
      <c r="D19" s="46">
        <v>3670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3670</v>
      </c>
      <c r="O19" s="47">
        <f t="shared" si="2"/>
        <v>5.0273972602739727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8215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8215</v>
      </c>
      <c r="O20" s="47">
        <f t="shared" si="2"/>
        <v>11.253424657534246</v>
      </c>
      <c r="P20" s="9"/>
    </row>
    <row r="21" spans="1:119" ht="16.5" thickBot="1">
      <c r="A21" s="14" t="s">
        <v>23</v>
      </c>
      <c r="B21" s="23"/>
      <c r="C21" s="22"/>
      <c r="D21" s="15">
        <f>SUM(D5,D10,D13,D16,D18)</f>
        <v>1582710</v>
      </c>
      <c r="E21" s="15">
        <f t="shared" ref="E21:M21" si="7">SUM(E5,E10,E13,E16,E18)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1582710</v>
      </c>
      <c r="O21" s="38">
        <f t="shared" si="2"/>
        <v>2168.0958904109589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34</v>
      </c>
      <c r="M23" s="118"/>
      <c r="N23" s="118"/>
      <c r="O23" s="43">
        <v>730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1214991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1214991</v>
      </c>
      <c r="O5" s="33">
        <f t="shared" ref="O5:O25" si="2">(N5/O$27)</f>
        <v>1664.3712328767124</v>
      </c>
      <c r="P5" s="6"/>
    </row>
    <row r="6" spans="1:133">
      <c r="A6" s="12"/>
      <c r="B6" s="25">
        <v>311</v>
      </c>
      <c r="C6" s="20" t="s">
        <v>2</v>
      </c>
      <c r="D6" s="46">
        <v>1157792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1157792</v>
      </c>
      <c r="O6" s="47">
        <f t="shared" si="2"/>
        <v>1586.0164383561644</v>
      </c>
      <c r="P6" s="9"/>
    </row>
    <row r="7" spans="1:133">
      <c r="A7" s="12"/>
      <c r="B7" s="25">
        <v>312.10000000000002</v>
      </c>
      <c r="C7" s="20" t="s">
        <v>10</v>
      </c>
      <c r="D7" s="46">
        <v>13225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13225</v>
      </c>
      <c r="O7" s="47">
        <f t="shared" si="2"/>
        <v>18.116438356164384</v>
      </c>
      <c r="P7" s="9"/>
    </row>
    <row r="8" spans="1:133">
      <c r="A8" s="12"/>
      <c r="B8" s="25">
        <v>315</v>
      </c>
      <c r="C8" s="20" t="s">
        <v>11</v>
      </c>
      <c r="D8" s="46">
        <v>39043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39043</v>
      </c>
      <c r="O8" s="47">
        <f t="shared" si="2"/>
        <v>53.483561643835614</v>
      </c>
      <c r="P8" s="9"/>
    </row>
    <row r="9" spans="1:133">
      <c r="A9" s="12"/>
      <c r="B9" s="25">
        <v>319</v>
      </c>
      <c r="C9" s="20" t="s">
        <v>51</v>
      </c>
      <c r="D9" s="46">
        <v>4931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4931</v>
      </c>
      <c r="O9" s="47">
        <f t="shared" si="2"/>
        <v>6.7547945205479456</v>
      </c>
      <c r="P9" s="9"/>
    </row>
    <row r="10" spans="1:133" ht="15.75">
      <c r="A10" s="29" t="s">
        <v>52</v>
      </c>
      <c r="B10" s="30"/>
      <c r="C10" s="31"/>
      <c r="D10" s="32">
        <f t="shared" ref="D10:M10" si="3">SUM(D11:D12)</f>
        <v>147227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147227</v>
      </c>
      <c r="O10" s="45">
        <f t="shared" si="2"/>
        <v>201.68082191780823</v>
      </c>
      <c r="P10" s="10"/>
    </row>
    <row r="11" spans="1:133">
      <c r="A11" s="12"/>
      <c r="B11" s="25">
        <v>322</v>
      </c>
      <c r="C11" s="20" t="s">
        <v>0</v>
      </c>
      <c r="D11" s="46">
        <v>69474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69474</v>
      </c>
      <c r="O11" s="47">
        <f t="shared" si="2"/>
        <v>95.169863013698631</v>
      </c>
      <c r="P11" s="9"/>
    </row>
    <row r="12" spans="1:133">
      <c r="A12" s="12"/>
      <c r="B12" s="25">
        <v>323.10000000000002</v>
      </c>
      <c r="C12" s="20" t="s">
        <v>14</v>
      </c>
      <c r="D12" s="46">
        <v>77753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77753</v>
      </c>
      <c r="O12" s="47">
        <f t="shared" si="2"/>
        <v>106.51095890410959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SUM(D14:D15)</f>
        <v>104545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104545</v>
      </c>
      <c r="O13" s="45">
        <f t="shared" si="2"/>
        <v>143.2123287671233</v>
      </c>
      <c r="P13" s="10"/>
    </row>
    <row r="14" spans="1:133">
      <c r="A14" s="12"/>
      <c r="B14" s="25">
        <v>335.12</v>
      </c>
      <c r="C14" s="20" t="s">
        <v>16</v>
      </c>
      <c r="D14" s="46">
        <v>63199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63199</v>
      </c>
      <c r="O14" s="47">
        <f t="shared" si="2"/>
        <v>86.57397260273973</v>
      </c>
      <c r="P14" s="9"/>
    </row>
    <row r="15" spans="1:133">
      <c r="A15" s="12"/>
      <c r="B15" s="25">
        <v>335.18</v>
      </c>
      <c r="C15" s="20" t="s">
        <v>17</v>
      </c>
      <c r="D15" s="46">
        <v>41346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41346</v>
      </c>
      <c r="O15" s="47">
        <f t="shared" si="2"/>
        <v>56.638356164383559</v>
      </c>
      <c r="P15" s="9"/>
    </row>
    <row r="16" spans="1:133" ht="15.75">
      <c r="A16" s="29" t="s">
        <v>53</v>
      </c>
      <c r="B16" s="30"/>
      <c r="C16" s="31"/>
      <c r="D16" s="32">
        <f t="shared" ref="D16:M16" si="5">SUM(D17:D17)</f>
        <v>810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810</v>
      </c>
      <c r="O16" s="45">
        <f t="shared" si="2"/>
        <v>1.1095890410958904</v>
      </c>
      <c r="P16" s="10"/>
    </row>
    <row r="17" spans="1:119">
      <c r="A17" s="12"/>
      <c r="B17" s="25">
        <v>342.9</v>
      </c>
      <c r="C17" s="20" t="s">
        <v>54</v>
      </c>
      <c r="D17" s="46">
        <v>810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810</v>
      </c>
      <c r="O17" s="47">
        <f t="shared" si="2"/>
        <v>1.1095890410958904</v>
      </c>
      <c r="P17" s="9"/>
    </row>
    <row r="18" spans="1:119" ht="15.75">
      <c r="A18" s="29" t="s">
        <v>22</v>
      </c>
      <c r="B18" s="30"/>
      <c r="C18" s="31"/>
      <c r="D18" s="32">
        <f t="shared" ref="D18:M18" si="6">SUM(D19:D19)</f>
        <v>5085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5085</v>
      </c>
      <c r="O18" s="45">
        <f t="shared" si="2"/>
        <v>6.9657534246575343</v>
      </c>
      <c r="P18" s="10"/>
    </row>
    <row r="19" spans="1:119">
      <c r="A19" s="13"/>
      <c r="B19" s="39">
        <v>354</v>
      </c>
      <c r="C19" s="21" t="s">
        <v>25</v>
      </c>
      <c r="D19" s="46">
        <v>5085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5085</v>
      </c>
      <c r="O19" s="47">
        <f t="shared" si="2"/>
        <v>6.9657534246575343</v>
      </c>
      <c r="P19" s="9"/>
    </row>
    <row r="20" spans="1:119" ht="15.75">
      <c r="A20" s="29" t="s">
        <v>3</v>
      </c>
      <c r="B20" s="30"/>
      <c r="C20" s="31"/>
      <c r="D20" s="32">
        <f t="shared" ref="D20:M20" si="7">SUM(D21:D22)</f>
        <v>19262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19262</v>
      </c>
      <c r="O20" s="45">
        <f t="shared" si="2"/>
        <v>26.386301369863013</v>
      </c>
      <c r="P20" s="10"/>
    </row>
    <row r="21" spans="1:119">
      <c r="A21" s="12"/>
      <c r="B21" s="25">
        <v>361.1</v>
      </c>
      <c r="C21" s="20" t="s">
        <v>26</v>
      </c>
      <c r="D21" s="46">
        <v>10502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10502</v>
      </c>
      <c r="O21" s="47">
        <f t="shared" si="2"/>
        <v>14.386301369863014</v>
      </c>
      <c r="P21" s="9"/>
    </row>
    <row r="22" spans="1:119">
      <c r="A22" s="12"/>
      <c r="B22" s="25">
        <v>369.9</v>
      </c>
      <c r="C22" s="20" t="s">
        <v>27</v>
      </c>
      <c r="D22" s="46">
        <v>8760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8760</v>
      </c>
      <c r="O22" s="47">
        <f t="shared" si="2"/>
        <v>12</v>
      </c>
      <c r="P22" s="9"/>
    </row>
    <row r="23" spans="1:119" ht="15.75">
      <c r="A23" s="29" t="s">
        <v>55</v>
      </c>
      <c r="B23" s="30"/>
      <c r="C23" s="31"/>
      <c r="D23" s="32">
        <f t="shared" ref="D23:M23" si="8">SUM(D24:D24)</f>
        <v>3350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3350</v>
      </c>
      <c r="O23" s="45">
        <f t="shared" si="2"/>
        <v>4.5890410958904111</v>
      </c>
      <c r="P23" s="9"/>
    </row>
    <row r="24" spans="1:119" ht="15.75" thickBot="1">
      <c r="A24" s="12"/>
      <c r="B24" s="25">
        <v>388.1</v>
      </c>
      <c r="C24" s="20" t="s">
        <v>56</v>
      </c>
      <c r="D24" s="46">
        <v>3350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3350</v>
      </c>
      <c r="O24" s="47">
        <f t="shared" si="2"/>
        <v>4.5890410958904111</v>
      </c>
      <c r="P24" s="9"/>
    </row>
    <row r="25" spans="1:119" ht="16.5" thickBot="1">
      <c r="A25" s="14" t="s">
        <v>23</v>
      </c>
      <c r="B25" s="23"/>
      <c r="C25" s="22"/>
      <c r="D25" s="15">
        <f t="shared" ref="D25:M25" si="9">SUM(D5,D10,D13,D16,D18,D20,D23)</f>
        <v>1495270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1495270</v>
      </c>
      <c r="O25" s="38">
        <f t="shared" si="2"/>
        <v>2048.3150684931506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57</v>
      </c>
      <c r="M27" s="118"/>
      <c r="N27" s="118"/>
      <c r="O27" s="43">
        <v>730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40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29"/>
      <c r="M3" s="130"/>
      <c r="N3" s="36"/>
      <c r="O3" s="37"/>
      <c r="P3" s="131" t="s">
        <v>76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77</v>
      </c>
      <c r="N4" s="35" t="s">
        <v>9</v>
      </c>
      <c r="O4" s="35" t="s">
        <v>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79</v>
      </c>
      <c r="B5" s="26"/>
      <c r="C5" s="26"/>
      <c r="D5" s="27">
        <f t="shared" ref="D5:N5" si="0">SUM(D6:D10)</f>
        <v>1746643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1746643</v>
      </c>
      <c r="P5" s="33">
        <f t="shared" ref="P5:P23" si="1">(O5/P$25)</f>
        <v>3234.5240740740742</v>
      </c>
      <c r="Q5" s="6"/>
    </row>
    <row r="6" spans="1:134">
      <c r="A6" s="12"/>
      <c r="B6" s="25">
        <v>311</v>
      </c>
      <c r="C6" s="20" t="s">
        <v>2</v>
      </c>
      <c r="D6" s="46">
        <v>1700092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1700092</v>
      </c>
      <c r="P6" s="47">
        <f t="shared" si="1"/>
        <v>3148.3185185185184</v>
      </c>
      <c r="Q6" s="9"/>
    </row>
    <row r="7" spans="1:134">
      <c r="A7" s="12"/>
      <c r="B7" s="25">
        <v>312.41000000000003</v>
      </c>
      <c r="C7" s="20" t="s">
        <v>80</v>
      </c>
      <c r="D7" s="46">
        <v>6946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6946</v>
      </c>
      <c r="P7" s="47">
        <f t="shared" si="1"/>
        <v>12.862962962962962</v>
      </c>
      <c r="Q7" s="9"/>
    </row>
    <row r="8" spans="1:134">
      <c r="A8" s="12"/>
      <c r="B8" s="25">
        <v>312.43</v>
      </c>
      <c r="C8" s="20" t="s">
        <v>81</v>
      </c>
      <c r="D8" s="46">
        <v>4868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4868</v>
      </c>
      <c r="P8" s="47">
        <f t="shared" si="1"/>
        <v>9.0148148148148142</v>
      </c>
      <c r="Q8" s="9"/>
    </row>
    <row r="9" spans="1:134">
      <c r="A9" s="12"/>
      <c r="B9" s="25">
        <v>315.2</v>
      </c>
      <c r="C9" s="20" t="s">
        <v>89</v>
      </c>
      <c r="D9" s="46">
        <v>31297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31297</v>
      </c>
      <c r="P9" s="47">
        <f t="shared" si="1"/>
        <v>57.957407407407409</v>
      </c>
      <c r="Q9" s="9"/>
    </row>
    <row r="10" spans="1:134">
      <c r="A10" s="12"/>
      <c r="B10" s="25">
        <v>316</v>
      </c>
      <c r="C10" s="20" t="s">
        <v>45</v>
      </c>
      <c r="D10" s="46">
        <v>3440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3440</v>
      </c>
      <c r="P10" s="47">
        <f t="shared" si="1"/>
        <v>6.3703703703703702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SUM(D12:D13)</f>
        <v>261268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261268</v>
      </c>
      <c r="P11" s="45">
        <f t="shared" si="1"/>
        <v>483.82962962962961</v>
      </c>
      <c r="Q11" s="10"/>
    </row>
    <row r="12" spans="1:134">
      <c r="A12" s="12"/>
      <c r="B12" s="25">
        <v>322</v>
      </c>
      <c r="C12" s="20" t="s">
        <v>83</v>
      </c>
      <c r="D12" s="46">
        <v>192519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192519</v>
      </c>
      <c r="P12" s="47">
        <f t="shared" si="1"/>
        <v>356.51666666666665</v>
      </c>
      <c r="Q12" s="9"/>
    </row>
    <row r="13" spans="1:134">
      <c r="A13" s="12"/>
      <c r="B13" s="25">
        <v>323.10000000000002</v>
      </c>
      <c r="C13" s="20" t="s">
        <v>14</v>
      </c>
      <c r="D13" s="46">
        <v>68749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68749</v>
      </c>
      <c r="P13" s="47">
        <f t="shared" si="1"/>
        <v>127.31296296296296</v>
      </c>
      <c r="Q13" s="9"/>
    </row>
    <row r="14" spans="1:134" ht="15.75">
      <c r="A14" s="29" t="s">
        <v>84</v>
      </c>
      <c r="B14" s="30"/>
      <c r="C14" s="31"/>
      <c r="D14" s="32">
        <f t="shared" ref="D14:N14" si="5">SUM(D15:D17)</f>
        <v>429185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429185</v>
      </c>
      <c r="P14" s="45">
        <f t="shared" si="1"/>
        <v>794.78703703703707</v>
      </c>
      <c r="Q14" s="10"/>
    </row>
    <row r="15" spans="1:134">
      <c r="A15" s="12"/>
      <c r="B15" s="25">
        <v>331.51</v>
      </c>
      <c r="C15" s="20" t="s">
        <v>90</v>
      </c>
      <c r="D15" s="46">
        <v>310028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6">SUM(D15:N15)</f>
        <v>310028</v>
      </c>
      <c r="P15" s="47">
        <f t="shared" si="1"/>
        <v>574.12592592592591</v>
      </c>
      <c r="Q15" s="9"/>
    </row>
    <row r="16" spans="1:134">
      <c r="A16" s="12"/>
      <c r="B16" s="25">
        <v>335.125</v>
      </c>
      <c r="C16" s="20" t="s">
        <v>85</v>
      </c>
      <c r="D16" s="46">
        <v>63863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63863</v>
      </c>
      <c r="P16" s="47">
        <f t="shared" si="1"/>
        <v>118.26481481481481</v>
      </c>
      <c r="Q16" s="9"/>
    </row>
    <row r="17" spans="1:120">
      <c r="A17" s="12"/>
      <c r="B17" s="25">
        <v>335.18</v>
      </c>
      <c r="C17" s="20" t="s">
        <v>86</v>
      </c>
      <c r="D17" s="46">
        <v>55294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55294</v>
      </c>
      <c r="P17" s="47">
        <f t="shared" si="1"/>
        <v>102.3962962962963</v>
      </c>
      <c r="Q17" s="9"/>
    </row>
    <row r="18" spans="1:120" ht="15.75">
      <c r="A18" s="29" t="s">
        <v>22</v>
      </c>
      <c r="B18" s="30"/>
      <c r="C18" s="31"/>
      <c r="D18" s="32">
        <f t="shared" ref="D18:N18" si="7">SUM(D19:D19)</f>
        <v>2740</v>
      </c>
      <c r="E18" s="32">
        <f t="shared" si="7"/>
        <v>0</v>
      </c>
      <c r="F18" s="32">
        <f t="shared" si="7"/>
        <v>0</v>
      </c>
      <c r="G18" s="32">
        <f t="shared" si="7"/>
        <v>0</v>
      </c>
      <c r="H18" s="32">
        <f t="shared" si="7"/>
        <v>0</v>
      </c>
      <c r="I18" s="32">
        <f t="shared" si="7"/>
        <v>0</v>
      </c>
      <c r="J18" s="32">
        <f t="shared" si="7"/>
        <v>0</v>
      </c>
      <c r="K18" s="32">
        <f t="shared" si="7"/>
        <v>0</v>
      </c>
      <c r="L18" s="32">
        <f t="shared" si="7"/>
        <v>0</v>
      </c>
      <c r="M18" s="32">
        <f t="shared" si="7"/>
        <v>0</v>
      </c>
      <c r="N18" s="32">
        <f t="shared" si="7"/>
        <v>0</v>
      </c>
      <c r="O18" s="32">
        <f>SUM(D18:N18)</f>
        <v>2740</v>
      </c>
      <c r="P18" s="45">
        <f t="shared" si="1"/>
        <v>5.0740740740740744</v>
      </c>
      <c r="Q18" s="10"/>
    </row>
    <row r="19" spans="1:120">
      <c r="A19" s="13"/>
      <c r="B19" s="39">
        <v>354</v>
      </c>
      <c r="C19" s="21" t="s">
        <v>25</v>
      </c>
      <c r="D19" s="46">
        <v>2740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8">SUM(D19:N19)</f>
        <v>2740</v>
      </c>
      <c r="P19" s="47">
        <f t="shared" si="1"/>
        <v>5.0740740740740744</v>
      </c>
      <c r="Q19" s="9"/>
    </row>
    <row r="20" spans="1:120" ht="15.75">
      <c r="A20" s="29" t="s">
        <v>3</v>
      </c>
      <c r="B20" s="30"/>
      <c r="C20" s="31"/>
      <c r="D20" s="32">
        <f t="shared" ref="D20:N20" si="9">SUM(D21:D22)</f>
        <v>15407</v>
      </c>
      <c r="E20" s="32">
        <f t="shared" si="9"/>
        <v>0</v>
      </c>
      <c r="F20" s="32">
        <f t="shared" si="9"/>
        <v>0</v>
      </c>
      <c r="G20" s="32">
        <f t="shared" si="9"/>
        <v>0</v>
      </c>
      <c r="H20" s="32">
        <f t="shared" si="9"/>
        <v>0</v>
      </c>
      <c r="I20" s="32">
        <f t="shared" si="9"/>
        <v>0</v>
      </c>
      <c r="J20" s="32">
        <f t="shared" si="9"/>
        <v>0</v>
      </c>
      <c r="K20" s="32">
        <f t="shared" si="9"/>
        <v>0</v>
      </c>
      <c r="L20" s="32">
        <f t="shared" si="9"/>
        <v>0</v>
      </c>
      <c r="M20" s="32">
        <f t="shared" si="9"/>
        <v>0</v>
      </c>
      <c r="N20" s="32">
        <f t="shared" si="9"/>
        <v>0</v>
      </c>
      <c r="O20" s="32">
        <f>SUM(D20:N20)</f>
        <v>15407</v>
      </c>
      <c r="P20" s="45">
        <f t="shared" si="1"/>
        <v>28.531481481481482</v>
      </c>
      <c r="Q20" s="10"/>
    </row>
    <row r="21" spans="1:120">
      <c r="A21" s="12"/>
      <c r="B21" s="25">
        <v>361.1</v>
      </c>
      <c r="C21" s="20" t="s">
        <v>26</v>
      </c>
      <c r="D21" s="46">
        <v>3254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3254</v>
      </c>
      <c r="P21" s="47">
        <f t="shared" si="1"/>
        <v>6.0259259259259261</v>
      </c>
      <c r="Q21" s="9"/>
    </row>
    <row r="22" spans="1:120" ht="15.75" thickBot="1">
      <c r="A22" s="12"/>
      <c r="B22" s="25">
        <v>369.9</v>
      </c>
      <c r="C22" s="20" t="s">
        <v>27</v>
      </c>
      <c r="D22" s="46">
        <v>12153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10">SUM(D22:N22)</f>
        <v>12153</v>
      </c>
      <c r="P22" s="47">
        <f t="shared" si="1"/>
        <v>22.505555555555556</v>
      </c>
      <c r="Q22" s="9"/>
    </row>
    <row r="23" spans="1:120" ht="16.5" thickBot="1">
      <c r="A23" s="14" t="s">
        <v>23</v>
      </c>
      <c r="B23" s="23"/>
      <c r="C23" s="22"/>
      <c r="D23" s="15">
        <f>SUM(D5,D11,D14,D18,D20)</f>
        <v>2455243</v>
      </c>
      <c r="E23" s="15">
        <f t="shared" ref="E23:N23" si="11">SUM(E5,E11,E14,E18,E20)</f>
        <v>0</v>
      </c>
      <c r="F23" s="15">
        <f t="shared" si="11"/>
        <v>0</v>
      </c>
      <c r="G23" s="15">
        <f t="shared" si="11"/>
        <v>0</v>
      </c>
      <c r="H23" s="15">
        <f t="shared" si="11"/>
        <v>0</v>
      </c>
      <c r="I23" s="15">
        <f t="shared" si="11"/>
        <v>0</v>
      </c>
      <c r="J23" s="15">
        <f t="shared" si="11"/>
        <v>0</v>
      </c>
      <c r="K23" s="15">
        <f t="shared" si="11"/>
        <v>0</v>
      </c>
      <c r="L23" s="15">
        <f t="shared" si="11"/>
        <v>0</v>
      </c>
      <c r="M23" s="15">
        <f t="shared" si="11"/>
        <v>0</v>
      </c>
      <c r="N23" s="15">
        <f t="shared" si="11"/>
        <v>0</v>
      </c>
      <c r="O23" s="15">
        <f>SUM(D23:N23)</f>
        <v>2455243</v>
      </c>
      <c r="P23" s="38">
        <f t="shared" si="1"/>
        <v>4546.7462962962964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9"/>
    </row>
    <row r="25" spans="1:120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118" t="s">
        <v>91</v>
      </c>
      <c r="N25" s="118"/>
      <c r="O25" s="118"/>
      <c r="P25" s="43">
        <v>540</v>
      </c>
    </row>
    <row r="26" spans="1:120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7"/>
    </row>
    <row r="27" spans="1:120" ht="15.75" customHeight="1" thickBot="1">
      <c r="A27" s="120" t="s">
        <v>40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29"/>
      <c r="M3" s="130"/>
      <c r="N3" s="36"/>
      <c r="O3" s="37"/>
      <c r="P3" s="131" t="s">
        <v>76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77</v>
      </c>
      <c r="N4" s="35" t="s">
        <v>9</v>
      </c>
      <c r="O4" s="35" t="s">
        <v>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79</v>
      </c>
      <c r="B5" s="26"/>
      <c r="C5" s="26"/>
      <c r="D5" s="27">
        <f t="shared" ref="D5:N5" si="0">SUM(D6:D10)</f>
        <v>1704884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2" si="1">SUM(D5:N5)</f>
        <v>1704884</v>
      </c>
      <c r="P5" s="33">
        <f t="shared" ref="P5:P22" si="2">(O5/P$24)</f>
        <v>3186.6990654205606</v>
      </c>
      <c r="Q5" s="6"/>
    </row>
    <row r="6" spans="1:134">
      <c r="A6" s="12"/>
      <c r="B6" s="25">
        <v>311</v>
      </c>
      <c r="C6" s="20" t="s">
        <v>2</v>
      </c>
      <c r="D6" s="46">
        <v>1658272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1658272</v>
      </c>
      <c r="P6" s="47">
        <f t="shared" si="2"/>
        <v>3099.5738317757009</v>
      </c>
      <c r="Q6" s="9"/>
    </row>
    <row r="7" spans="1:134">
      <c r="A7" s="12"/>
      <c r="B7" s="25">
        <v>312.41000000000003</v>
      </c>
      <c r="C7" s="20" t="s">
        <v>80</v>
      </c>
      <c r="D7" s="46">
        <v>6522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6522</v>
      </c>
      <c r="P7" s="47">
        <f t="shared" si="2"/>
        <v>12.190654205607476</v>
      </c>
      <c r="Q7" s="9"/>
    </row>
    <row r="8" spans="1:134">
      <c r="A8" s="12"/>
      <c r="B8" s="25">
        <v>312.43</v>
      </c>
      <c r="C8" s="20" t="s">
        <v>81</v>
      </c>
      <c r="D8" s="46">
        <v>4573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4573</v>
      </c>
      <c r="P8" s="47">
        <f t="shared" si="2"/>
        <v>8.54766355140187</v>
      </c>
      <c r="Q8" s="9"/>
    </row>
    <row r="9" spans="1:134">
      <c r="A9" s="12"/>
      <c r="B9" s="25">
        <v>315.10000000000002</v>
      </c>
      <c r="C9" s="20" t="s">
        <v>82</v>
      </c>
      <c r="D9" s="46">
        <v>29867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29867</v>
      </c>
      <c r="P9" s="47">
        <f t="shared" si="2"/>
        <v>55.826168224299067</v>
      </c>
      <c r="Q9" s="9"/>
    </row>
    <row r="10" spans="1:134">
      <c r="A10" s="12"/>
      <c r="B10" s="25">
        <v>316</v>
      </c>
      <c r="C10" s="20" t="s">
        <v>45</v>
      </c>
      <c r="D10" s="46">
        <v>5650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5650</v>
      </c>
      <c r="P10" s="47">
        <f t="shared" si="2"/>
        <v>10.560747663551401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SUM(D12:D13)</f>
        <v>272300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272300</v>
      </c>
      <c r="P11" s="45">
        <f t="shared" si="2"/>
        <v>508.97196261682245</v>
      </c>
      <c r="Q11" s="10"/>
    </row>
    <row r="12" spans="1:134">
      <c r="A12" s="12"/>
      <c r="B12" s="25">
        <v>322</v>
      </c>
      <c r="C12" s="20" t="s">
        <v>83</v>
      </c>
      <c r="D12" s="46">
        <v>213705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213705</v>
      </c>
      <c r="P12" s="47">
        <f t="shared" si="2"/>
        <v>399.44859813084111</v>
      </c>
      <c r="Q12" s="9"/>
    </row>
    <row r="13" spans="1:134">
      <c r="A13" s="12"/>
      <c r="B13" s="25">
        <v>323.10000000000002</v>
      </c>
      <c r="C13" s="20" t="s">
        <v>14</v>
      </c>
      <c r="D13" s="46">
        <v>58595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58595</v>
      </c>
      <c r="P13" s="47">
        <f t="shared" si="2"/>
        <v>109.5233644859813</v>
      </c>
      <c r="Q13" s="9"/>
    </row>
    <row r="14" spans="1:134" ht="15.75">
      <c r="A14" s="29" t="s">
        <v>84</v>
      </c>
      <c r="B14" s="30"/>
      <c r="C14" s="31"/>
      <c r="D14" s="32">
        <f t="shared" ref="D14:N14" si="4">SUM(D15:D16)</f>
        <v>112661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1"/>
        <v>112661</v>
      </c>
      <c r="P14" s="45">
        <f t="shared" si="2"/>
        <v>210.58130841121496</v>
      </c>
      <c r="Q14" s="10"/>
    </row>
    <row r="15" spans="1:134">
      <c r="A15" s="12"/>
      <c r="B15" s="25">
        <v>335.125</v>
      </c>
      <c r="C15" s="20" t="s">
        <v>85</v>
      </c>
      <c r="D15" s="46">
        <v>63658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63658</v>
      </c>
      <c r="P15" s="47">
        <f t="shared" si="2"/>
        <v>118.98691588785047</v>
      </c>
      <c r="Q15" s="9"/>
    </row>
    <row r="16" spans="1:134">
      <c r="A16" s="12"/>
      <c r="B16" s="25">
        <v>335.18</v>
      </c>
      <c r="C16" s="20" t="s">
        <v>86</v>
      </c>
      <c r="D16" s="46">
        <v>49003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49003</v>
      </c>
      <c r="P16" s="47">
        <f t="shared" si="2"/>
        <v>91.59439252336449</v>
      </c>
      <c r="Q16" s="9"/>
    </row>
    <row r="17" spans="1:120" ht="15.75">
      <c r="A17" s="29" t="s">
        <v>22</v>
      </c>
      <c r="B17" s="30"/>
      <c r="C17" s="31"/>
      <c r="D17" s="32">
        <f t="shared" ref="D17:N17" si="5">SUM(D18:D18)</f>
        <v>6128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32">
        <f t="shared" si="1"/>
        <v>6128</v>
      </c>
      <c r="P17" s="45">
        <f t="shared" si="2"/>
        <v>11.454205607476636</v>
      </c>
      <c r="Q17" s="10"/>
    </row>
    <row r="18" spans="1:120">
      <c r="A18" s="13"/>
      <c r="B18" s="39">
        <v>354</v>
      </c>
      <c r="C18" s="21" t="s">
        <v>25</v>
      </c>
      <c r="D18" s="46">
        <v>6128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6128</v>
      </c>
      <c r="P18" s="47">
        <f t="shared" si="2"/>
        <v>11.454205607476636</v>
      </c>
      <c r="Q18" s="9"/>
    </row>
    <row r="19" spans="1:120" ht="15.75">
      <c r="A19" s="29" t="s">
        <v>3</v>
      </c>
      <c r="B19" s="30"/>
      <c r="C19" s="31"/>
      <c r="D19" s="32">
        <f t="shared" ref="D19:N19" si="6">SUM(D20:D21)</f>
        <v>24447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6"/>
        <v>0</v>
      </c>
      <c r="O19" s="32">
        <f t="shared" si="1"/>
        <v>24447</v>
      </c>
      <c r="P19" s="45">
        <f t="shared" si="2"/>
        <v>45.695327102803738</v>
      </c>
      <c r="Q19" s="10"/>
    </row>
    <row r="20" spans="1:120">
      <c r="A20" s="12"/>
      <c r="B20" s="25">
        <v>361.1</v>
      </c>
      <c r="C20" s="20" t="s">
        <v>26</v>
      </c>
      <c r="D20" s="46">
        <v>3656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3656</v>
      </c>
      <c r="P20" s="47">
        <f t="shared" si="2"/>
        <v>6.8336448598130843</v>
      </c>
      <c r="Q20" s="9"/>
    </row>
    <row r="21" spans="1:120" ht="15.75" thickBot="1">
      <c r="A21" s="12"/>
      <c r="B21" s="25">
        <v>369.9</v>
      </c>
      <c r="C21" s="20" t="s">
        <v>27</v>
      </c>
      <c r="D21" s="46">
        <v>20791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20791</v>
      </c>
      <c r="P21" s="47">
        <f t="shared" si="2"/>
        <v>38.861682242990653</v>
      </c>
      <c r="Q21" s="9"/>
    </row>
    <row r="22" spans="1:120" ht="16.5" thickBot="1">
      <c r="A22" s="14" t="s">
        <v>23</v>
      </c>
      <c r="B22" s="23"/>
      <c r="C22" s="22"/>
      <c r="D22" s="15">
        <f>SUM(D5,D11,D14,D17,D19)</f>
        <v>2120420</v>
      </c>
      <c r="E22" s="15">
        <f t="shared" ref="E22:N22" si="7">SUM(E5,E11,E14,E17,E19)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7"/>
        <v>0</v>
      </c>
      <c r="O22" s="15">
        <f t="shared" si="1"/>
        <v>2120420</v>
      </c>
      <c r="P22" s="38">
        <f t="shared" si="2"/>
        <v>3963.4018691588785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9"/>
    </row>
    <row r="24" spans="1:120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118" t="s">
        <v>87</v>
      </c>
      <c r="N24" s="118"/>
      <c r="O24" s="118"/>
      <c r="P24" s="43">
        <v>535</v>
      </c>
    </row>
    <row r="25" spans="1:120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20" ht="15.75" customHeight="1" thickBot="1">
      <c r="A26" s="120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1696444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1696444</v>
      </c>
      <c r="O5" s="33">
        <f t="shared" ref="O5:O21" si="2">(N5/O$23)</f>
        <v>2487.4545454545455</v>
      </c>
      <c r="P5" s="6"/>
    </row>
    <row r="6" spans="1:133">
      <c r="A6" s="12"/>
      <c r="B6" s="25">
        <v>311</v>
      </c>
      <c r="C6" s="20" t="s">
        <v>2</v>
      </c>
      <c r="D6" s="46">
        <v>1608191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1608191</v>
      </c>
      <c r="O6" s="47">
        <f t="shared" si="2"/>
        <v>2358.0513196480938</v>
      </c>
      <c r="P6" s="9"/>
    </row>
    <row r="7" spans="1:133">
      <c r="A7" s="12"/>
      <c r="B7" s="25">
        <v>312.41000000000003</v>
      </c>
      <c r="C7" s="20" t="s">
        <v>72</v>
      </c>
      <c r="D7" s="46">
        <v>42389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42389</v>
      </c>
      <c r="O7" s="47">
        <f t="shared" si="2"/>
        <v>62.153958944281527</v>
      </c>
      <c r="P7" s="9"/>
    </row>
    <row r="8" spans="1:133">
      <c r="A8" s="12"/>
      <c r="B8" s="25">
        <v>312.42</v>
      </c>
      <c r="C8" s="20" t="s">
        <v>73</v>
      </c>
      <c r="D8" s="46">
        <v>11167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11167</v>
      </c>
      <c r="O8" s="47">
        <f t="shared" si="2"/>
        <v>16.373900293255133</v>
      </c>
      <c r="P8" s="9"/>
    </row>
    <row r="9" spans="1:133">
      <c r="A9" s="12"/>
      <c r="B9" s="25">
        <v>315</v>
      </c>
      <c r="C9" s="20" t="s">
        <v>44</v>
      </c>
      <c r="D9" s="46">
        <v>31392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31392</v>
      </c>
      <c r="O9" s="47">
        <f t="shared" si="2"/>
        <v>46.029325513196483</v>
      </c>
      <c r="P9" s="9"/>
    </row>
    <row r="10" spans="1:133">
      <c r="A10" s="12"/>
      <c r="B10" s="25">
        <v>316</v>
      </c>
      <c r="C10" s="20" t="s">
        <v>45</v>
      </c>
      <c r="D10" s="46">
        <v>3305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3305</v>
      </c>
      <c r="O10" s="47">
        <f t="shared" si="2"/>
        <v>4.8460410557184748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218743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218743</v>
      </c>
      <c r="O11" s="45">
        <f t="shared" si="2"/>
        <v>320.73753665689151</v>
      </c>
      <c r="P11" s="10"/>
    </row>
    <row r="12" spans="1:133">
      <c r="A12" s="12"/>
      <c r="B12" s="25">
        <v>322</v>
      </c>
      <c r="C12" s="20" t="s">
        <v>0</v>
      </c>
      <c r="D12" s="46">
        <v>161771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161771</v>
      </c>
      <c r="O12" s="47">
        <f t="shared" si="2"/>
        <v>237.20087976539588</v>
      </c>
      <c r="P12" s="9"/>
    </row>
    <row r="13" spans="1:133">
      <c r="A13" s="12"/>
      <c r="B13" s="25">
        <v>323.10000000000002</v>
      </c>
      <c r="C13" s="20" t="s">
        <v>14</v>
      </c>
      <c r="D13" s="46">
        <v>56972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56972</v>
      </c>
      <c r="O13" s="47">
        <f t="shared" si="2"/>
        <v>83.536656891495596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SUM(D15:D15)</f>
        <v>63716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63716</v>
      </c>
      <c r="O14" s="45">
        <f t="shared" si="2"/>
        <v>93.425219941348971</v>
      </c>
      <c r="P14" s="10"/>
    </row>
    <row r="15" spans="1:133">
      <c r="A15" s="12"/>
      <c r="B15" s="25">
        <v>335.12</v>
      </c>
      <c r="C15" s="20" t="s">
        <v>46</v>
      </c>
      <c r="D15" s="46">
        <v>63716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63716</v>
      </c>
      <c r="O15" s="47">
        <f t="shared" si="2"/>
        <v>93.425219941348971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SUM(D17:D17)</f>
        <v>4821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4821</v>
      </c>
      <c r="O16" s="45">
        <f t="shared" si="2"/>
        <v>7.0689149560117306</v>
      </c>
      <c r="P16" s="10"/>
    </row>
    <row r="17" spans="1:119">
      <c r="A17" s="13"/>
      <c r="B17" s="39">
        <v>354</v>
      </c>
      <c r="C17" s="21" t="s">
        <v>25</v>
      </c>
      <c r="D17" s="46">
        <v>4821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4821</v>
      </c>
      <c r="O17" s="47">
        <f t="shared" si="2"/>
        <v>7.0689149560117306</v>
      </c>
      <c r="P17" s="9"/>
    </row>
    <row r="18" spans="1:119" ht="15.75">
      <c r="A18" s="29" t="s">
        <v>3</v>
      </c>
      <c r="B18" s="30"/>
      <c r="C18" s="31"/>
      <c r="D18" s="32">
        <f t="shared" ref="D18:M18" si="6">SUM(D19:D20)</f>
        <v>13258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13258</v>
      </c>
      <c r="O18" s="45">
        <f t="shared" si="2"/>
        <v>19.439882697947215</v>
      </c>
      <c r="P18" s="10"/>
    </row>
    <row r="19" spans="1:119">
      <c r="A19" s="12"/>
      <c r="B19" s="25">
        <v>361.1</v>
      </c>
      <c r="C19" s="20" t="s">
        <v>26</v>
      </c>
      <c r="D19" s="46">
        <v>11141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11141</v>
      </c>
      <c r="O19" s="47">
        <f t="shared" si="2"/>
        <v>16.335777126099707</v>
      </c>
      <c r="P19" s="9"/>
    </row>
    <row r="20" spans="1:119" ht="15.75" thickBot="1">
      <c r="A20" s="12"/>
      <c r="B20" s="25">
        <v>369.9</v>
      </c>
      <c r="C20" s="20" t="s">
        <v>27</v>
      </c>
      <c r="D20" s="46">
        <v>2117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2117</v>
      </c>
      <c r="O20" s="47">
        <f t="shared" si="2"/>
        <v>3.1041055718475072</v>
      </c>
      <c r="P20" s="9"/>
    </row>
    <row r="21" spans="1:119" ht="16.5" thickBot="1">
      <c r="A21" s="14" t="s">
        <v>23</v>
      </c>
      <c r="B21" s="23"/>
      <c r="C21" s="22"/>
      <c r="D21" s="15">
        <f>SUM(D5,D11,D14,D16,D18)</f>
        <v>1996982</v>
      </c>
      <c r="E21" s="15">
        <f t="shared" ref="E21:M21" si="7">SUM(E5,E11,E14,E16,E18)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1996982</v>
      </c>
      <c r="O21" s="38">
        <f t="shared" si="2"/>
        <v>2928.1260997067448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74</v>
      </c>
      <c r="M23" s="118"/>
      <c r="N23" s="118"/>
      <c r="O23" s="43">
        <v>682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1582208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1582208</v>
      </c>
      <c r="O5" s="33">
        <f t="shared" ref="O5:O22" si="2">(N5/O$24)</f>
        <v>2299.7209302325582</v>
      </c>
      <c r="P5" s="6"/>
    </row>
    <row r="6" spans="1:133">
      <c r="A6" s="12"/>
      <c r="B6" s="25">
        <v>311</v>
      </c>
      <c r="C6" s="20" t="s">
        <v>2</v>
      </c>
      <c r="D6" s="46">
        <v>1530837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1530837</v>
      </c>
      <c r="O6" s="47">
        <f t="shared" si="2"/>
        <v>2225.0537790697676</v>
      </c>
      <c r="P6" s="9"/>
    </row>
    <row r="7" spans="1:133">
      <c r="A7" s="12"/>
      <c r="B7" s="25">
        <v>312.10000000000002</v>
      </c>
      <c r="C7" s="20" t="s">
        <v>10</v>
      </c>
      <c r="D7" s="46">
        <v>12679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12679</v>
      </c>
      <c r="O7" s="47">
        <f t="shared" si="2"/>
        <v>18.42877906976744</v>
      </c>
      <c r="P7" s="9"/>
    </row>
    <row r="8" spans="1:133">
      <c r="A8" s="12"/>
      <c r="B8" s="25">
        <v>315</v>
      </c>
      <c r="C8" s="20" t="s">
        <v>44</v>
      </c>
      <c r="D8" s="46">
        <v>32747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32747</v>
      </c>
      <c r="O8" s="47">
        <f t="shared" si="2"/>
        <v>47.597383720930232</v>
      </c>
      <c r="P8" s="9"/>
    </row>
    <row r="9" spans="1:133">
      <c r="A9" s="12"/>
      <c r="B9" s="25">
        <v>316</v>
      </c>
      <c r="C9" s="20" t="s">
        <v>45</v>
      </c>
      <c r="D9" s="46">
        <v>5945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5945</v>
      </c>
      <c r="O9" s="47">
        <f t="shared" si="2"/>
        <v>8.6409883720930232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207498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207498</v>
      </c>
      <c r="O10" s="45">
        <f t="shared" si="2"/>
        <v>301.59593023255815</v>
      </c>
      <c r="P10" s="10"/>
    </row>
    <row r="11" spans="1:133">
      <c r="A11" s="12"/>
      <c r="B11" s="25">
        <v>322</v>
      </c>
      <c r="C11" s="20" t="s">
        <v>0</v>
      </c>
      <c r="D11" s="46">
        <v>148096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148096</v>
      </c>
      <c r="O11" s="47">
        <f t="shared" si="2"/>
        <v>215.25581395348837</v>
      </c>
      <c r="P11" s="9"/>
    </row>
    <row r="12" spans="1:133">
      <c r="A12" s="12"/>
      <c r="B12" s="25">
        <v>323.10000000000002</v>
      </c>
      <c r="C12" s="20" t="s">
        <v>14</v>
      </c>
      <c r="D12" s="46">
        <v>59402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59402</v>
      </c>
      <c r="O12" s="47">
        <f t="shared" si="2"/>
        <v>86.340116279069761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111350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111350</v>
      </c>
      <c r="O13" s="45">
        <f t="shared" si="2"/>
        <v>161.84593023255815</v>
      </c>
      <c r="P13" s="10"/>
    </row>
    <row r="14" spans="1:133">
      <c r="A14" s="12"/>
      <c r="B14" s="25">
        <v>335.12</v>
      </c>
      <c r="C14" s="20" t="s">
        <v>46</v>
      </c>
      <c r="D14" s="46">
        <v>63933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63933</v>
      </c>
      <c r="O14" s="47">
        <f t="shared" si="2"/>
        <v>92.925872093023258</v>
      </c>
      <c r="P14" s="9"/>
    </row>
    <row r="15" spans="1:133">
      <c r="A15" s="12"/>
      <c r="B15" s="25">
        <v>335.18</v>
      </c>
      <c r="C15" s="20" t="s">
        <v>47</v>
      </c>
      <c r="D15" s="46">
        <v>47379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47379</v>
      </c>
      <c r="O15" s="47">
        <f t="shared" si="2"/>
        <v>68.864825581395351</v>
      </c>
      <c r="P15" s="9"/>
    </row>
    <row r="16" spans="1:133">
      <c r="A16" s="12"/>
      <c r="B16" s="25">
        <v>337.3</v>
      </c>
      <c r="C16" s="20" t="s">
        <v>48</v>
      </c>
      <c r="D16" s="46">
        <v>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</v>
      </c>
      <c r="O16" s="47">
        <f t="shared" si="2"/>
        <v>5.5232558139534885E-2</v>
      </c>
      <c r="P16" s="9"/>
    </row>
    <row r="17" spans="1:119" ht="15.75">
      <c r="A17" s="29" t="s">
        <v>22</v>
      </c>
      <c r="B17" s="30"/>
      <c r="C17" s="31"/>
      <c r="D17" s="32">
        <f t="shared" ref="D17:M17" si="5">SUM(D18:D18)</f>
        <v>14903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14903</v>
      </c>
      <c r="O17" s="45">
        <f t="shared" si="2"/>
        <v>21.661337209302324</v>
      </c>
      <c r="P17" s="10"/>
    </row>
    <row r="18" spans="1:119">
      <c r="A18" s="13"/>
      <c r="B18" s="39">
        <v>354</v>
      </c>
      <c r="C18" s="21" t="s">
        <v>25</v>
      </c>
      <c r="D18" s="46">
        <v>14903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14903</v>
      </c>
      <c r="O18" s="47">
        <f t="shared" si="2"/>
        <v>21.661337209302324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15921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15921</v>
      </c>
      <c r="O19" s="45">
        <f t="shared" si="2"/>
        <v>23.140988372093023</v>
      </c>
      <c r="P19" s="10"/>
    </row>
    <row r="20" spans="1:119">
      <c r="A20" s="12"/>
      <c r="B20" s="25">
        <v>361.1</v>
      </c>
      <c r="C20" s="20" t="s">
        <v>26</v>
      </c>
      <c r="D20" s="46">
        <v>12241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12241</v>
      </c>
      <c r="O20" s="47">
        <f t="shared" si="2"/>
        <v>17.792151162790699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3680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3680</v>
      </c>
      <c r="O21" s="47">
        <f t="shared" si="2"/>
        <v>5.3488372093023253</v>
      </c>
      <c r="P21" s="9"/>
    </row>
    <row r="22" spans="1:119" ht="16.5" thickBot="1">
      <c r="A22" s="14" t="s">
        <v>23</v>
      </c>
      <c r="B22" s="23"/>
      <c r="C22" s="22"/>
      <c r="D22" s="15">
        <f>SUM(D5,D10,D13,D17,D19)</f>
        <v>1931880</v>
      </c>
      <c r="E22" s="15">
        <f t="shared" ref="E22:M22" si="7">SUM(E5,E10,E13,E17,E19)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1931880</v>
      </c>
      <c r="O22" s="38">
        <f t="shared" si="2"/>
        <v>2807.9651162790697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70</v>
      </c>
      <c r="M24" s="118"/>
      <c r="N24" s="118"/>
      <c r="O24" s="43">
        <v>688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1559530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1559530</v>
      </c>
      <c r="O5" s="33">
        <f t="shared" ref="O5:O22" si="2">(N5/O$24)</f>
        <v>2243.9280575539569</v>
      </c>
      <c r="P5" s="6"/>
    </row>
    <row r="6" spans="1:133">
      <c r="A6" s="12"/>
      <c r="B6" s="25">
        <v>311</v>
      </c>
      <c r="C6" s="20" t="s">
        <v>2</v>
      </c>
      <c r="D6" s="46">
        <v>1506927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1506927</v>
      </c>
      <c r="O6" s="47">
        <f t="shared" si="2"/>
        <v>2168.2402877697841</v>
      </c>
      <c r="P6" s="9"/>
    </row>
    <row r="7" spans="1:133">
      <c r="A7" s="12"/>
      <c r="B7" s="25">
        <v>312.10000000000002</v>
      </c>
      <c r="C7" s="20" t="s">
        <v>10</v>
      </c>
      <c r="D7" s="46">
        <v>12372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12372</v>
      </c>
      <c r="O7" s="47">
        <f t="shared" si="2"/>
        <v>17.801438848920863</v>
      </c>
      <c r="P7" s="9"/>
    </row>
    <row r="8" spans="1:133">
      <c r="A8" s="12"/>
      <c r="B8" s="25">
        <v>315</v>
      </c>
      <c r="C8" s="20" t="s">
        <v>44</v>
      </c>
      <c r="D8" s="46">
        <v>35586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35586</v>
      </c>
      <c r="O8" s="47">
        <f t="shared" si="2"/>
        <v>51.202877697841728</v>
      </c>
      <c r="P8" s="9"/>
    </row>
    <row r="9" spans="1:133">
      <c r="A9" s="12"/>
      <c r="B9" s="25">
        <v>316</v>
      </c>
      <c r="C9" s="20" t="s">
        <v>45</v>
      </c>
      <c r="D9" s="46">
        <v>4645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4645</v>
      </c>
      <c r="O9" s="47">
        <f t="shared" si="2"/>
        <v>6.6834532374100721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164684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164684</v>
      </c>
      <c r="O10" s="45">
        <f t="shared" si="2"/>
        <v>236.95539568345325</v>
      </c>
      <c r="P10" s="10"/>
    </row>
    <row r="11" spans="1:133">
      <c r="A11" s="12"/>
      <c r="B11" s="25">
        <v>322</v>
      </c>
      <c r="C11" s="20" t="s">
        <v>0</v>
      </c>
      <c r="D11" s="46">
        <v>105227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105227</v>
      </c>
      <c r="O11" s="47">
        <f t="shared" si="2"/>
        <v>151.40575539568346</v>
      </c>
      <c r="P11" s="9"/>
    </row>
    <row r="12" spans="1:133">
      <c r="A12" s="12"/>
      <c r="B12" s="25">
        <v>323.10000000000002</v>
      </c>
      <c r="C12" s="20" t="s">
        <v>14</v>
      </c>
      <c r="D12" s="46">
        <v>59457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59457</v>
      </c>
      <c r="O12" s="47">
        <f t="shared" si="2"/>
        <v>85.54964028776979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110137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110137</v>
      </c>
      <c r="O13" s="45">
        <f t="shared" si="2"/>
        <v>158.4705035971223</v>
      </c>
      <c r="P13" s="10"/>
    </row>
    <row r="14" spans="1:133">
      <c r="A14" s="12"/>
      <c r="B14" s="25">
        <v>335.12</v>
      </c>
      <c r="C14" s="20" t="s">
        <v>46</v>
      </c>
      <c r="D14" s="46">
        <v>63509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63509</v>
      </c>
      <c r="O14" s="47">
        <f t="shared" si="2"/>
        <v>91.379856115107913</v>
      </c>
      <c r="P14" s="9"/>
    </row>
    <row r="15" spans="1:133">
      <c r="A15" s="12"/>
      <c r="B15" s="25">
        <v>335.18</v>
      </c>
      <c r="C15" s="20" t="s">
        <v>47</v>
      </c>
      <c r="D15" s="46">
        <v>46460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46460</v>
      </c>
      <c r="O15" s="47">
        <f t="shared" si="2"/>
        <v>66.848920863309345</v>
      </c>
      <c r="P15" s="9"/>
    </row>
    <row r="16" spans="1:133">
      <c r="A16" s="12"/>
      <c r="B16" s="25">
        <v>337.3</v>
      </c>
      <c r="C16" s="20" t="s">
        <v>48</v>
      </c>
      <c r="D16" s="46">
        <v>168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</v>
      </c>
      <c r="O16" s="47">
        <f t="shared" si="2"/>
        <v>0.24172661870503598</v>
      </c>
      <c r="P16" s="9"/>
    </row>
    <row r="17" spans="1:119" ht="15.75">
      <c r="A17" s="29" t="s">
        <v>22</v>
      </c>
      <c r="B17" s="30"/>
      <c r="C17" s="31"/>
      <c r="D17" s="32">
        <f t="shared" ref="D17:M17" si="5">SUM(D18:D18)</f>
        <v>4051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4051</v>
      </c>
      <c r="O17" s="45">
        <f t="shared" si="2"/>
        <v>5.8287769784172658</v>
      </c>
      <c r="P17" s="10"/>
    </row>
    <row r="18" spans="1:119">
      <c r="A18" s="13"/>
      <c r="B18" s="39">
        <v>354</v>
      </c>
      <c r="C18" s="21" t="s">
        <v>25</v>
      </c>
      <c r="D18" s="46">
        <v>4051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4051</v>
      </c>
      <c r="O18" s="47">
        <f t="shared" si="2"/>
        <v>5.8287769784172658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SUM(D20:D21)</f>
        <v>12988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12988</v>
      </c>
      <c r="O19" s="45">
        <f t="shared" si="2"/>
        <v>18.687769784172662</v>
      </c>
      <c r="P19" s="10"/>
    </row>
    <row r="20" spans="1:119">
      <c r="A20" s="12"/>
      <c r="B20" s="25">
        <v>361.1</v>
      </c>
      <c r="C20" s="20" t="s">
        <v>26</v>
      </c>
      <c r="D20" s="46">
        <v>10598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10598</v>
      </c>
      <c r="O20" s="47">
        <f t="shared" si="2"/>
        <v>15.248920863309353</v>
      </c>
      <c r="P20" s="9"/>
    </row>
    <row r="21" spans="1:119" ht="15.75" thickBot="1">
      <c r="A21" s="12"/>
      <c r="B21" s="25">
        <v>369.9</v>
      </c>
      <c r="C21" s="20" t="s">
        <v>27</v>
      </c>
      <c r="D21" s="46">
        <v>2390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2390</v>
      </c>
      <c r="O21" s="47">
        <f t="shared" si="2"/>
        <v>3.4388489208633093</v>
      </c>
      <c r="P21" s="9"/>
    </row>
    <row r="22" spans="1:119" ht="16.5" thickBot="1">
      <c r="A22" s="14" t="s">
        <v>23</v>
      </c>
      <c r="B22" s="23"/>
      <c r="C22" s="22"/>
      <c r="D22" s="15">
        <f>SUM(D5,D10,D13,D17,D19)</f>
        <v>1851390</v>
      </c>
      <c r="E22" s="15">
        <f t="shared" ref="E22:M22" si="7">SUM(E5,E10,E13,E17,E19)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1851390</v>
      </c>
      <c r="O22" s="38">
        <f t="shared" si="2"/>
        <v>2663.8705035971225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40"/>
      <c r="B24" s="41"/>
      <c r="C24" s="41"/>
      <c r="D24" s="42"/>
      <c r="E24" s="42"/>
      <c r="F24" s="42"/>
      <c r="G24" s="42"/>
      <c r="H24" s="42"/>
      <c r="I24" s="42"/>
      <c r="J24" s="42"/>
      <c r="K24" s="42"/>
      <c r="L24" s="118" t="s">
        <v>68</v>
      </c>
      <c r="M24" s="118"/>
      <c r="N24" s="118"/>
      <c r="O24" s="43">
        <v>695</v>
      </c>
    </row>
    <row r="25" spans="1:119">
      <c r="A25" s="11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7"/>
    </row>
    <row r="26" spans="1:119" ht="15.75" customHeight="1" thickBot="1">
      <c r="A26" s="120" t="s">
        <v>40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1459165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1459165</v>
      </c>
      <c r="O5" s="33">
        <f t="shared" ref="O5:O21" si="2">(N5/O$23)</f>
        <v>2108.6199421965316</v>
      </c>
      <c r="P5" s="6"/>
    </row>
    <row r="6" spans="1:133">
      <c r="A6" s="12"/>
      <c r="B6" s="25">
        <v>311</v>
      </c>
      <c r="C6" s="20" t="s">
        <v>2</v>
      </c>
      <c r="D6" s="46">
        <v>1402826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1402826</v>
      </c>
      <c r="O6" s="47">
        <f t="shared" si="2"/>
        <v>2027.2052023121387</v>
      </c>
      <c r="P6" s="9"/>
    </row>
    <row r="7" spans="1:133">
      <c r="A7" s="12"/>
      <c r="B7" s="25">
        <v>312.10000000000002</v>
      </c>
      <c r="C7" s="20" t="s">
        <v>10</v>
      </c>
      <c r="D7" s="46">
        <v>12410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12410</v>
      </c>
      <c r="O7" s="47">
        <f t="shared" si="2"/>
        <v>17.933526011560694</v>
      </c>
      <c r="P7" s="9"/>
    </row>
    <row r="8" spans="1:133">
      <c r="A8" s="12"/>
      <c r="B8" s="25">
        <v>315</v>
      </c>
      <c r="C8" s="20" t="s">
        <v>44</v>
      </c>
      <c r="D8" s="46">
        <v>32966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32966</v>
      </c>
      <c r="O8" s="47">
        <f t="shared" si="2"/>
        <v>47.638728323699425</v>
      </c>
      <c r="P8" s="9"/>
    </row>
    <row r="9" spans="1:133">
      <c r="A9" s="12"/>
      <c r="B9" s="25">
        <v>316</v>
      </c>
      <c r="C9" s="20" t="s">
        <v>45</v>
      </c>
      <c r="D9" s="46">
        <v>10963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10963</v>
      </c>
      <c r="O9" s="47">
        <f t="shared" si="2"/>
        <v>15.842485549132949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195263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195263</v>
      </c>
      <c r="O10" s="45">
        <f t="shared" si="2"/>
        <v>282.1719653179191</v>
      </c>
      <c r="P10" s="10"/>
    </row>
    <row r="11" spans="1:133">
      <c r="A11" s="12"/>
      <c r="B11" s="25">
        <v>322</v>
      </c>
      <c r="C11" s="20" t="s">
        <v>0</v>
      </c>
      <c r="D11" s="46">
        <v>133923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133923</v>
      </c>
      <c r="O11" s="47">
        <f t="shared" si="2"/>
        <v>193.53034682080926</v>
      </c>
      <c r="P11" s="9"/>
    </row>
    <row r="12" spans="1:133">
      <c r="A12" s="12"/>
      <c r="B12" s="25">
        <v>323.10000000000002</v>
      </c>
      <c r="C12" s="20" t="s">
        <v>14</v>
      </c>
      <c r="D12" s="46">
        <v>61340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61340</v>
      </c>
      <c r="O12" s="47">
        <f t="shared" si="2"/>
        <v>88.641618497109832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108583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108583</v>
      </c>
      <c r="O13" s="45">
        <f t="shared" si="2"/>
        <v>156.91184971098266</v>
      </c>
      <c r="P13" s="10"/>
    </row>
    <row r="14" spans="1:133">
      <c r="A14" s="12"/>
      <c r="B14" s="25">
        <v>335.12</v>
      </c>
      <c r="C14" s="20" t="s">
        <v>46</v>
      </c>
      <c r="D14" s="46">
        <v>63605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63605</v>
      </c>
      <c r="O14" s="47">
        <f t="shared" si="2"/>
        <v>91.914739884393057</v>
      </c>
      <c r="P14" s="9"/>
    </row>
    <row r="15" spans="1:133">
      <c r="A15" s="12"/>
      <c r="B15" s="25">
        <v>335.18</v>
      </c>
      <c r="C15" s="20" t="s">
        <v>47</v>
      </c>
      <c r="D15" s="46">
        <v>44501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44501</v>
      </c>
      <c r="O15" s="47">
        <f t="shared" si="2"/>
        <v>64.307803468208093</v>
      </c>
      <c r="P15" s="9"/>
    </row>
    <row r="16" spans="1:133">
      <c r="A16" s="12"/>
      <c r="B16" s="25">
        <v>337.3</v>
      </c>
      <c r="C16" s="20" t="s">
        <v>48</v>
      </c>
      <c r="D16" s="46">
        <v>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477</v>
      </c>
      <c r="O16" s="47">
        <f t="shared" si="2"/>
        <v>0.68930635838150289</v>
      </c>
      <c r="P16" s="9"/>
    </row>
    <row r="17" spans="1:119" ht="15.75">
      <c r="A17" s="29" t="s">
        <v>22</v>
      </c>
      <c r="B17" s="30"/>
      <c r="C17" s="31"/>
      <c r="D17" s="32">
        <f t="shared" ref="D17:M17" si="5">SUM(D18:D18)</f>
        <v>4772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4772</v>
      </c>
      <c r="O17" s="45">
        <f t="shared" si="2"/>
        <v>6.8959537572254339</v>
      </c>
      <c r="P17" s="10"/>
    </row>
    <row r="18" spans="1:119">
      <c r="A18" s="13"/>
      <c r="B18" s="39">
        <v>354</v>
      </c>
      <c r="C18" s="21" t="s">
        <v>25</v>
      </c>
      <c r="D18" s="46">
        <v>4772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4772</v>
      </c>
      <c r="O18" s="47">
        <f t="shared" si="2"/>
        <v>6.8959537572254339</v>
      </c>
      <c r="P18" s="9"/>
    </row>
    <row r="19" spans="1:119" ht="15.75">
      <c r="A19" s="29" t="s">
        <v>3</v>
      </c>
      <c r="B19" s="30"/>
      <c r="C19" s="31"/>
      <c r="D19" s="32">
        <f t="shared" ref="D19:M19" si="6">SUM(D20:D20)</f>
        <v>9891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9891</v>
      </c>
      <c r="O19" s="45">
        <f t="shared" si="2"/>
        <v>14.293352601156069</v>
      </c>
      <c r="P19" s="10"/>
    </row>
    <row r="20" spans="1:119" ht="15.75" thickBot="1">
      <c r="A20" s="12"/>
      <c r="B20" s="25">
        <v>361.1</v>
      </c>
      <c r="C20" s="20" t="s">
        <v>26</v>
      </c>
      <c r="D20" s="46">
        <v>9891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9891</v>
      </c>
      <c r="O20" s="47">
        <f t="shared" si="2"/>
        <v>14.293352601156069</v>
      </c>
      <c r="P20" s="9"/>
    </row>
    <row r="21" spans="1:119" ht="16.5" thickBot="1">
      <c r="A21" s="14" t="s">
        <v>23</v>
      </c>
      <c r="B21" s="23"/>
      <c r="C21" s="22"/>
      <c r="D21" s="15">
        <f>SUM(D5,D10,D13,D17,D19)</f>
        <v>1777674</v>
      </c>
      <c r="E21" s="15">
        <f t="shared" ref="E21:M21" si="7">SUM(E5,E10,E13,E17,E19)</f>
        <v>0</v>
      </c>
      <c r="F21" s="15">
        <f t="shared" si="7"/>
        <v>0</v>
      </c>
      <c r="G21" s="15">
        <f t="shared" si="7"/>
        <v>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0</v>
      </c>
      <c r="N21" s="15">
        <f t="shared" si="1"/>
        <v>1777674</v>
      </c>
      <c r="O21" s="38">
        <f t="shared" si="2"/>
        <v>2568.8930635838151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118" t="s">
        <v>66</v>
      </c>
      <c r="M23" s="118"/>
      <c r="N23" s="118"/>
      <c r="O23" s="43">
        <v>692</v>
      </c>
    </row>
    <row r="24" spans="1:119">
      <c r="A24" s="119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/>
    </row>
    <row r="25" spans="1:119" ht="15.75" customHeight="1" thickBot="1">
      <c r="A25" s="120" t="s">
        <v>40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1347694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1347694</v>
      </c>
      <c r="O5" s="33">
        <f t="shared" ref="O5:O24" si="2">(N5/O$26)</f>
        <v>1990.685376661743</v>
      </c>
      <c r="P5" s="6"/>
    </row>
    <row r="6" spans="1:133">
      <c r="A6" s="12"/>
      <c r="B6" s="25">
        <v>311</v>
      </c>
      <c r="C6" s="20" t="s">
        <v>2</v>
      </c>
      <c r="D6" s="46">
        <v>1293549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1293549</v>
      </c>
      <c r="O6" s="47">
        <f t="shared" si="2"/>
        <v>1910.7075332348597</v>
      </c>
      <c r="P6" s="9"/>
    </row>
    <row r="7" spans="1:133">
      <c r="A7" s="12"/>
      <c r="B7" s="25">
        <v>312.10000000000002</v>
      </c>
      <c r="C7" s="20" t="s">
        <v>10</v>
      </c>
      <c r="D7" s="46">
        <v>12087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12087</v>
      </c>
      <c r="O7" s="47">
        <f t="shared" si="2"/>
        <v>17.853766617429837</v>
      </c>
      <c r="P7" s="9"/>
    </row>
    <row r="8" spans="1:133">
      <c r="A8" s="12"/>
      <c r="B8" s="25">
        <v>315</v>
      </c>
      <c r="C8" s="20" t="s">
        <v>44</v>
      </c>
      <c r="D8" s="46">
        <v>35578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35578</v>
      </c>
      <c r="O8" s="47">
        <f t="shared" si="2"/>
        <v>52.552437223042837</v>
      </c>
      <c r="P8" s="9"/>
    </row>
    <row r="9" spans="1:133">
      <c r="A9" s="12"/>
      <c r="B9" s="25">
        <v>316</v>
      </c>
      <c r="C9" s="20" t="s">
        <v>45</v>
      </c>
      <c r="D9" s="46">
        <v>6480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6480</v>
      </c>
      <c r="O9" s="47">
        <f t="shared" si="2"/>
        <v>9.5716395864106349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175445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175445</v>
      </c>
      <c r="O10" s="45">
        <f t="shared" si="2"/>
        <v>259.15066469719352</v>
      </c>
      <c r="P10" s="10"/>
    </row>
    <row r="11" spans="1:133">
      <c r="A11" s="12"/>
      <c r="B11" s="25">
        <v>322</v>
      </c>
      <c r="C11" s="20" t="s">
        <v>0</v>
      </c>
      <c r="D11" s="46">
        <v>113103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113103</v>
      </c>
      <c r="O11" s="47">
        <f t="shared" si="2"/>
        <v>167.06499261447561</v>
      </c>
      <c r="P11" s="9"/>
    </row>
    <row r="12" spans="1:133">
      <c r="A12" s="12"/>
      <c r="B12" s="25">
        <v>323.10000000000002</v>
      </c>
      <c r="C12" s="20" t="s">
        <v>14</v>
      </c>
      <c r="D12" s="46">
        <v>62342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62342</v>
      </c>
      <c r="O12" s="47">
        <f t="shared" si="2"/>
        <v>92.085672082717878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108145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108145</v>
      </c>
      <c r="O13" s="45">
        <f t="shared" si="2"/>
        <v>159.74150664697194</v>
      </c>
      <c r="P13" s="10"/>
    </row>
    <row r="14" spans="1:133">
      <c r="A14" s="12"/>
      <c r="B14" s="25">
        <v>335.12</v>
      </c>
      <c r="C14" s="20" t="s">
        <v>46</v>
      </c>
      <c r="D14" s="46">
        <v>63987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63987</v>
      </c>
      <c r="O14" s="47">
        <f t="shared" si="2"/>
        <v>94.515509601181691</v>
      </c>
      <c r="P14" s="9"/>
    </row>
    <row r="15" spans="1:133">
      <c r="A15" s="12"/>
      <c r="B15" s="25">
        <v>335.18</v>
      </c>
      <c r="C15" s="20" t="s">
        <v>47</v>
      </c>
      <c r="D15" s="46">
        <v>43984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43984</v>
      </c>
      <c r="O15" s="47">
        <f t="shared" si="2"/>
        <v>64.968980797636632</v>
      </c>
      <c r="P15" s="9"/>
    </row>
    <row r="16" spans="1:133">
      <c r="A16" s="12"/>
      <c r="B16" s="25">
        <v>337.3</v>
      </c>
      <c r="C16" s="20" t="s">
        <v>48</v>
      </c>
      <c r="D16" s="46">
        <v>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174</v>
      </c>
      <c r="O16" s="47">
        <f t="shared" si="2"/>
        <v>0.2570162481536189</v>
      </c>
      <c r="P16" s="9"/>
    </row>
    <row r="17" spans="1:119" ht="15.75">
      <c r="A17" s="29" t="s">
        <v>53</v>
      </c>
      <c r="B17" s="30"/>
      <c r="C17" s="31"/>
      <c r="D17" s="32">
        <f t="shared" ref="D17:M17" si="5">SUM(D18:D18)</f>
        <v>12589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12589</v>
      </c>
      <c r="O17" s="45">
        <f t="shared" si="2"/>
        <v>18.595273264401772</v>
      </c>
      <c r="P17" s="10"/>
    </row>
    <row r="18" spans="1:119">
      <c r="A18" s="12"/>
      <c r="B18" s="25">
        <v>342.1</v>
      </c>
      <c r="C18" s="20" t="s">
        <v>61</v>
      </c>
      <c r="D18" s="46">
        <v>12589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12589</v>
      </c>
      <c r="O18" s="47">
        <f t="shared" si="2"/>
        <v>18.595273264401772</v>
      </c>
      <c r="P18" s="9"/>
    </row>
    <row r="19" spans="1:119" ht="15.75">
      <c r="A19" s="29" t="s">
        <v>22</v>
      </c>
      <c r="B19" s="30"/>
      <c r="C19" s="31"/>
      <c r="D19" s="32">
        <f t="shared" ref="D19:M19" si="6">SUM(D20:D20)</f>
        <v>9843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9843</v>
      </c>
      <c r="O19" s="45">
        <f t="shared" si="2"/>
        <v>14.539143279172821</v>
      </c>
      <c r="P19" s="10"/>
    </row>
    <row r="20" spans="1:119">
      <c r="A20" s="13"/>
      <c r="B20" s="39">
        <v>354</v>
      </c>
      <c r="C20" s="21" t="s">
        <v>25</v>
      </c>
      <c r="D20" s="46">
        <v>9843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9843</v>
      </c>
      <c r="O20" s="47">
        <f t="shared" si="2"/>
        <v>14.539143279172821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SUM(D22:D23)</f>
        <v>15071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15071</v>
      </c>
      <c r="O21" s="45">
        <f t="shared" si="2"/>
        <v>22.261447562776958</v>
      </c>
      <c r="P21" s="10"/>
    </row>
    <row r="22" spans="1:119">
      <c r="A22" s="12"/>
      <c r="B22" s="25">
        <v>361.1</v>
      </c>
      <c r="C22" s="20" t="s">
        <v>26</v>
      </c>
      <c r="D22" s="46">
        <v>7976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7976</v>
      </c>
      <c r="O22" s="47">
        <f t="shared" si="2"/>
        <v>11.781388478581979</v>
      </c>
      <c r="P22" s="9"/>
    </row>
    <row r="23" spans="1:119" ht="15.75" thickBot="1">
      <c r="A23" s="12"/>
      <c r="B23" s="25">
        <v>369.9</v>
      </c>
      <c r="C23" s="20" t="s">
        <v>27</v>
      </c>
      <c r="D23" s="46">
        <v>7095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7095</v>
      </c>
      <c r="O23" s="47">
        <f t="shared" si="2"/>
        <v>10.480059084194977</v>
      </c>
      <c r="P23" s="9"/>
    </row>
    <row r="24" spans="1:119" ht="16.5" thickBot="1">
      <c r="A24" s="14" t="s">
        <v>23</v>
      </c>
      <c r="B24" s="23"/>
      <c r="C24" s="22"/>
      <c r="D24" s="15">
        <f>SUM(D5,D10,D13,D17,D19,D21)</f>
        <v>1668787</v>
      </c>
      <c r="E24" s="15">
        <f t="shared" ref="E24:M24" si="8">SUM(E5,E10,E13,E17,E19,E21)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1668787</v>
      </c>
      <c r="O24" s="38">
        <f t="shared" si="2"/>
        <v>2464.9734121122601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64</v>
      </c>
      <c r="M26" s="118"/>
      <c r="N26" s="118"/>
      <c r="O26" s="43">
        <v>677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28</v>
      </c>
      <c r="B3" s="108"/>
      <c r="C3" s="109"/>
      <c r="D3" s="128" t="s">
        <v>18</v>
      </c>
      <c r="E3" s="129"/>
      <c r="F3" s="129"/>
      <c r="G3" s="129"/>
      <c r="H3" s="130"/>
      <c r="I3" s="128" t="s">
        <v>19</v>
      </c>
      <c r="J3" s="130"/>
      <c r="K3" s="128" t="s">
        <v>21</v>
      </c>
      <c r="L3" s="130"/>
      <c r="M3" s="36"/>
      <c r="N3" s="37"/>
      <c r="O3" s="131" t="s">
        <v>33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29</v>
      </c>
      <c r="F4" s="34" t="s">
        <v>30</v>
      </c>
      <c r="G4" s="34" t="s">
        <v>31</v>
      </c>
      <c r="H4" s="34" t="s">
        <v>5</v>
      </c>
      <c r="I4" s="34" t="s">
        <v>6</v>
      </c>
      <c r="J4" s="35" t="s">
        <v>32</v>
      </c>
      <c r="K4" s="35" t="s">
        <v>7</v>
      </c>
      <c r="L4" s="35" t="s">
        <v>8</v>
      </c>
      <c r="M4" s="35" t="s">
        <v>9</v>
      </c>
      <c r="N4" s="35" t="s">
        <v>20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1289657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1289657</v>
      </c>
      <c r="O5" s="33">
        <f t="shared" ref="O5:O24" si="2">(N5/O$26)</f>
        <v>1924.8611940298508</v>
      </c>
      <c r="P5" s="6"/>
    </row>
    <row r="6" spans="1:133">
      <c r="A6" s="12"/>
      <c r="B6" s="25">
        <v>311</v>
      </c>
      <c r="C6" s="20" t="s">
        <v>2</v>
      </c>
      <c r="D6" s="46">
        <v>1233107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1233107</v>
      </c>
      <c r="O6" s="47">
        <f t="shared" si="2"/>
        <v>1840.4582089552239</v>
      </c>
      <c r="P6" s="9"/>
    </row>
    <row r="7" spans="1:133">
      <c r="A7" s="12"/>
      <c r="B7" s="25">
        <v>312.10000000000002</v>
      </c>
      <c r="C7" s="20" t="s">
        <v>10</v>
      </c>
      <c r="D7" s="46">
        <v>11083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11083</v>
      </c>
      <c r="O7" s="47">
        <f t="shared" si="2"/>
        <v>16.541791044776119</v>
      </c>
      <c r="P7" s="9"/>
    </row>
    <row r="8" spans="1:133">
      <c r="A8" s="12"/>
      <c r="B8" s="25">
        <v>315</v>
      </c>
      <c r="C8" s="20" t="s">
        <v>44</v>
      </c>
      <c r="D8" s="46">
        <v>39259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39259</v>
      </c>
      <c r="O8" s="47">
        <f t="shared" si="2"/>
        <v>58.595522388059699</v>
      </c>
      <c r="P8" s="9"/>
    </row>
    <row r="9" spans="1:133">
      <c r="A9" s="12"/>
      <c r="B9" s="25">
        <v>316</v>
      </c>
      <c r="C9" s="20" t="s">
        <v>45</v>
      </c>
      <c r="D9" s="46">
        <v>6208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6208</v>
      </c>
      <c r="O9" s="47">
        <f t="shared" si="2"/>
        <v>9.2656716417910445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201572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201572</v>
      </c>
      <c r="O10" s="45">
        <f t="shared" si="2"/>
        <v>300.85373134328358</v>
      </c>
      <c r="P10" s="10"/>
    </row>
    <row r="11" spans="1:133">
      <c r="A11" s="12"/>
      <c r="B11" s="25">
        <v>322</v>
      </c>
      <c r="C11" s="20" t="s">
        <v>0</v>
      </c>
      <c r="D11" s="46">
        <v>138491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138491</v>
      </c>
      <c r="O11" s="47">
        <f t="shared" si="2"/>
        <v>206.70298507462687</v>
      </c>
      <c r="P11" s="9"/>
    </row>
    <row r="12" spans="1:133">
      <c r="A12" s="12"/>
      <c r="B12" s="25">
        <v>323.10000000000002</v>
      </c>
      <c r="C12" s="20" t="s">
        <v>14</v>
      </c>
      <c r="D12" s="46">
        <v>63081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63081</v>
      </c>
      <c r="O12" s="47">
        <f t="shared" si="2"/>
        <v>94.150746268656718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106863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106863</v>
      </c>
      <c r="O13" s="45">
        <f t="shared" si="2"/>
        <v>159.49701492537312</v>
      </c>
      <c r="P13" s="10"/>
    </row>
    <row r="14" spans="1:133">
      <c r="A14" s="12"/>
      <c r="B14" s="25">
        <v>335.12</v>
      </c>
      <c r="C14" s="20" t="s">
        <v>46</v>
      </c>
      <c r="D14" s="46">
        <v>63254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63254</v>
      </c>
      <c r="O14" s="47">
        <f t="shared" si="2"/>
        <v>94.408955223880596</v>
      </c>
      <c r="P14" s="9"/>
    </row>
    <row r="15" spans="1:133">
      <c r="A15" s="12"/>
      <c r="B15" s="25">
        <v>335.18</v>
      </c>
      <c r="C15" s="20" t="s">
        <v>47</v>
      </c>
      <c r="D15" s="46">
        <v>43227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43227</v>
      </c>
      <c r="O15" s="47">
        <f t="shared" si="2"/>
        <v>64.517910447761196</v>
      </c>
      <c r="P15" s="9"/>
    </row>
    <row r="16" spans="1:133">
      <c r="A16" s="12"/>
      <c r="B16" s="25">
        <v>337.3</v>
      </c>
      <c r="C16" s="20" t="s">
        <v>48</v>
      </c>
      <c r="D16" s="46">
        <v>382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382</v>
      </c>
      <c r="O16" s="47">
        <f t="shared" si="2"/>
        <v>0.57014925373134329</v>
      </c>
      <c r="P16" s="9"/>
    </row>
    <row r="17" spans="1:119" ht="15.75">
      <c r="A17" s="29" t="s">
        <v>53</v>
      </c>
      <c r="B17" s="30"/>
      <c r="C17" s="31"/>
      <c r="D17" s="32">
        <f t="shared" ref="D17:M17" si="5">SUM(D18:D18)</f>
        <v>19440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19440</v>
      </c>
      <c r="O17" s="45">
        <f t="shared" si="2"/>
        <v>29.014925373134329</v>
      </c>
      <c r="P17" s="10"/>
    </row>
    <row r="18" spans="1:119">
      <c r="A18" s="12"/>
      <c r="B18" s="25">
        <v>342.1</v>
      </c>
      <c r="C18" s="20" t="s">
        <v>61</v>
      </c>
      <c r="D18" s="46">
        <v>19440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19440</v>
      </c>
      <c r="O18" s="47">
        <f t="shared" si="2"/>
        <v>29.014925373134329</v>
      </c>
      <c r="P18" s="9"/>
    </row>
    <row r="19" spans="1:119" ht="15.75">
      <c r="A19" s="29" t="s">
        <v>22</v>
      </c>
      <c r="B19" s="30"/>
      <c r="C19" s="31"/>
      <c r="D19" s="32">
        <f t="shared" ref="D19:M19" si="6">SUM(D20:D20)</f>
        <v>3095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3095</v>
      </c>
      <c r="O19" s="45">
        <f t="shared" si="2"/>
        <v>4.6194029850746272</v>
      </c>
      <c r="P19" s="10"/>
    </row>
    <row r="20" spans="1:119">
      <c r="A20" s="13"/>
      <c r="B20" s="39">
        <v>354</v>
      </c>
      <c r="C20" s="21" t="s">
        <v>25</v>
      </c>
      <c r="D20" s="46">
        <v>3095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3095</v>
      </c>
      <c r="O20" s="47">
        <f t="shared" si="2"/>
        <v>4.6194029850746272</v>
      </c>
      <c r="P20" s="9"/>
    </row>
    <row r="21" spans="1:119" ht="15.75">
      <c r="A21" s="29" t="s">
        <v>3</v>
      </c>
      <c r="B21" s="30"/>
      <c r="C21" s="31"/>
      <c r="D21" s="32">
        <f t="shared" ref="D21:M21" si="7">SUM(D22:D23)</f>
        <v>27925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27925</v>
      </c>
      <c r="O21" s="45">
        <f t="shared" si="2"/>
        <v>41.679104477611943</v>
      </c>
      <c r="P21" s="10"/>
    </row>
    <row r="22" spans="1:119">
      <c r="A22" s="12"/>
      <c r="B22" s="25">
        <v>361.1</v>
      </c>
      <c r="C22" s="20" t="s">
        <v>26</v>
      </c>
      <c r="D22" s="46">
        <v>6569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6569</v>
      </c>
      <c r="O22" s="47">
        <f t="shared" si="2"/>
        <v>9.8044776119402979</v>
      </c>
      <c r="P22" s="9"/>
    </row>
    <row r="23" spans="1:119" ht="15.75" thickBot="1">
      <c r="A23" s="12"/>
      <c r="B23" s="25">
        <v>369.9</v>
      </c>
      <c r="C23" s="20" t="s">
        <v>27</v>
      </c>
      <c r="D23" s="46">
        <v>21356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21356</v>
      </c>
      <c r="O23" s="47">
        <f t="shared" si="2"/>
        <v>31.87462686567164</v>
      </c>
      <c r="P23" s="9"/>
    </row>
    <row r="24" spans="1:119" ht="16.5" thickBot="1">
      <c r="A24" s="14" t="s">
        <v>23</v>
      </c>
      <c r="B24" s="23"/>
      <c r="C24" s="22"/>
      <c r="D24" s="15">
        <f>SUM(D5,D10,D13,D17,D19,D21)</f>
        <v>1648552</v>
      </c>
      <c r="E24" s="15">
        <f t="shared" ref="E24:M24" si="8">SUM(E5,E10,E13,E17,E19,E21)</f>
        <v>0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1648552</v>
      </c>
      <c r="O24" s="38">
        <f t="shared" si="2"/>
        <v>2460.5253731343282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62</v>
      </c>
      <c r="M26" s="118"/>
      <c r="N26" s="118"/>
      <c r="O26" s="43">
        <v>670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40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2025-04-15T13:59:52Z</cp:lastPrinted>
  <dcterms:created xsi:type="dcterms:W3CDTF">2000-08-31T21:26:31Z</dcterms:created>
  <dcterms:modified xsi:type="dcterms:W3CDTF">2025-04-15T16:18:35Z</dcterms:modified>
</cp:coreProperties>
</file>