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1" documentId="11_5174318D69E6C4C10BC3DDB1FB544E2E3C81E46D" xr6:coauthVersionLast="47" xr6:coauthVersionMax="47" xr10:uidLastSave="{86311BB9-0EF6-4F57-8253-675A9DE7D46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'2008'!$A$1:$O$25</definedName>
    <definedName name="_xlnm.Print_Area" localSheetId="14">'2009'!$A$1:$O$24</definedName>
    <definedName name="_xlnm.Print_Area" localSheetId="13">'2010'!$A$1:$O$23</definedName>
    <definedName name="_xlnm.Print_Area" localSheetId="12">'2011'!$A$1:$O$25</definedName>
    <definedName name="_xlnm.Print_Area" localSheetId="11">'2012'!$A$1:$O$25</definedName>
    <definedName name="_xlnm.Print_Area" localSheetId="10">'2013'!$A$1:$O$25</definedName>
    <definedName name="_xlnm.Print_Area" localSheetId="9">'2014'!$A$1:$O$24</definedName>
    <definedName name="_xlnm.Print_Area" localSheetId="8">'2015'!$A$1:$O$24</definedName>
    <definedName name="_xlnm.Print_Area" localSheetId="7">'2016'!$A$1:$O$24</definedName>
    <definedName name="_xlnm.Print_Area" localSheetId="6">'2017'!$A$1:$O$24</definedName>
    <definedName name="_xlnm.Print_Area" localSheetId="5">'2018'!$A$1:$O$22</definedName>
    <definedName name="_xlnm.Print_Area" localSheetId="4">'2019'!$A$1:$O$22</definedName>
    <definedName name="_xlnm.Print_Area" localSheetId="3">'2020'!$A$1:$O$21</definedName>
    <definedName name="_xlnm.Print_Area" localSheetId="2">'2021'!$A$1:$P$22</definedName>
    <definedName name="_xlnm.Print_Area" localSheetId="1">'2022'!$A$1:$P$22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8" i="49" l="1"/>
  <c r="P8" i="49" s="1"/>
  <c r="O16" i="49"/>
  <c r="P16" i="49" s="1"/>
  <c r="O12" i="49"/>
  <c r="P12" i="49" s="1"/>
  <c r="O5" i="49"/>
  <c r="P5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9" l="1"/>
  <c r="P18" i="49" s="1"/>
  <c r="D18" i="48"/>
  <c r="E18" i="48"/>
  <c r="F18" i="48"/>
  <c r="G18" i="48"/>
  <c r="H18" i="48"/>
  <c r="I18" i="48"/>
  <c r="J18" i="48"/>
  <c r="K18" i="48"/>
  <c r="L18" i="48"/>
  <c r="M18" i="48"/>
  <c r="N18" i="48"/>
  <c r="O16" i="48"/>
  <c r="P16" i="48" s="1"/>
  <c r="O8" i="48"/>
  <c r="P8" i="48" s="1"/>
  <c r="O5" i="48"/>
  <c r="P5" i="48" s="1"/>
  <c r="O12" i="48"/>
  <c r="P12" i="48" s="1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N8" i="47"/>
  <c r="M8" i="47"/>
  <c r="L8" i="47"/>
  <c r="K8" i="47"/>
  <c r="J8" i="47"/>
  <c r="I8" i="47"/>
  <c r="I18" i="47" s="1"/>
  <c r="H8" i="47"/>
  <c r="H18" i="47" s="1"/>
  <c r="G8" i="47"/>
  <c r="F8" i="47"/>
  <c r="F18" i="47" s="1"/>
  <c r="E8" i="47"/>
  <c r="D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G17" i="46"/>
  <c r="N16" i="46"/>
  <c r="O16" i="46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/>
  <c r="M5" i="46"/>
  <c r="L5" i="46"/>
  <c r="K5" i="46"/>
  <c r="J5" i="46"/>
  <c r="I5" i="46"/>
  <c r="I17" i="46" s="1"/>
  <c r="H5" i="46"/>
  <c r="G5" i="46"/>
  <c r="F5" i="46"/>
  <c r="E5" i="46"/>
  <c r="D5" i="46"/>
  <c r="D17" i="46" s="1"/>
  <c r="M8" i="45"/>
  <c r="L8" i="45"/>
  <c r="K8" i="45"/>
  <c r="J8" i="45"/>
  <c r="I8" i="45"/>
  <c r="H8" i="45"/>
  <c r="G8" i="45"/>
  <c r="F8" i="45"/>
  <c r="E8" i="45"/>
  <c r="N11" i="45"/>
  <c r="O11" i="45"/>
  <c r="N17" i="45"/>
  <c r="O17" i="45" s="1"/>
  <c r="M16" i="45"/>
  <c r="L16" i="45"/>
  <c r="K16" i="45"/>
  <c r="J16" i="45"/>
  <c r="I16" i="45"/>
  <c r="I18" i="45" s="1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0" i="45"/>
  <c r="O10" i="45"/>
  <c r="N9" i="45"/>
  <c r="O9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D18" i="44" s="1"/>
  <c r="N11" i="44"/>
  <c r="O11" i="44" s="1"/>
  <c r="N10" i="44"/>
  <c r="O10" i="44" s="1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F20" i="43" s="1"/>
  <c r="E14" i="43"/>
  <c r="D14" i="43"/>
  <c r="N14" i="43" s="1"/>
  <c r="O14" i="43" s="1"/>
  <c r="N13" i="43"/>
  <c r="O13" i="43" s="1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/>
  <c r="M5" i="43"/>
  <c r="M20" i="43" s="1"/>
  <c r="L5" i="43"/>
  <c r="L20" i="43" s="1"/>
  <c r="K5" i="43"/>
  <c r="K20" i="43" s="1"/>
  <c r="J5" i="43"/>
  <c r="J20" i="43" s="1"/>
  <c r="I5" i="43"/>
  <c r="H5" i="43"/>
  <c r="G5" i="43"/>
  <c r="F5" i="43"/>
  <c r="E5" i="43"/>
  <c r="D5" i="43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M8" i="42"/>
  <c r="L8" i="42"/>
  <c r="K8" i="42"/>
  <c r="J8" i="42"/>
  <c r="I8" i="42"/>
  <c r="H8" i="42"/>
  <c r="G8" i="42"/>
  <c r="G20" i="42" s="1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20" i="42" s="1"/>
  <c r="E5" i="42"/>
  <c r="D5" i="42"/>
  <c r="N20" i="41"/>
  <c r="O20" i="41" s="1"/>
  <c r="M19" i="41"/>
  <c r="L19" i="41"/>
  <c r="K19" i="41"/>
  <c r="J19" i="41"/>
  <c r="I19" i="41"/>
  <c r="I21" i="41" s="1"/>
  <c r="H19" i="41"/>
  <c r="N19" i="41" s="1"/>
  <c r="O19" i="41" s="1"/>
  <c r="G19" i="41"/>
  <c r="F19" i="41"/>
  <c r="E19" i="41"/>
  <c r="D19" i="41"/>
  <c r="N18" i="41"/>
  <c r="O18" i="41" s="1"/>
  <c r="N17" i="41"/>
  <c r="O17" i="41" s="1"/>
  <c r="N16" i="41"/>
  <c r="O16" i="41"/>
  <c r="N15" i="41"/>
  <c r="O15" i="41"/>
  <c r="M14" i="41"/>
  <c r="L14" i="41"/>
  <c r="K14" i="41"/>
  <c r="J14" i="41"/>
  <c r="J21" i="41" s="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/>
  <c r="M12" i="40"/>
  <c r="L12" i="40"/>
  <c r="L20" i="40" s="1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/>
  <c r="M8" i="40"/>
  <c r="L8" i="40"/>
  <c r="K8" i="40"/>
  <c r="J8" i="40"/>
  <c r="I8" i="40"/>
  <c r="H8" i="40"/>
  <c r="G8" i="40"/>
  <c r="G20" i="40" s="1"/>
  <c r="F8" i="40"/>
  <c r="E8" i="40"/>
  <c r="D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20" i="40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M8" i="39"/>
  <c r="L8" i="39"/>
  <c r="K8" i="39"/>
  <c r="K20" i="39" s="1"/>
  <c r="J8" i="39"/>
  <c r="J20" i="39" s="1"/>
  <c r="I8" i="39"/>
  <c r="H8" i="39"/>
  <c r="G8" i="39"/>
  <c r="F8" i="39"/>
  <c r="E8" i="39"/>
  <c r="D8" i="39"/>
  <c r="N7" i="39"/>
  <c r="O7" i="39"/>
  <c r="N6" i="39"/>
  <c r="O6" i="39" s="1"/>
  <c r="M5" i="39"/>
  <c r="L5" i="39"/>
  <c r="K5" i="39"/>
  <c r="J5" i="39"/>
  <c r="I5" i="39"/>
  <c r="H5" i="39"/>
  <c r="G5" i="39"/>
  <c r="G20" i="39" s="1"/>
  <c r="F5" i="39"/>
  <c r="E5" i="39"/>
  <c r="E20" i="39" s="1"/>
  <c r="D5" i="39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 s="1"/>
  <c r="M10" i="38"/>
  <c r="L10" i="38"/>
  <c r="L21" i="38" s="1"/>
  <c r="K10" i="38"/>
  <c r="K21" i="38" s="1"/>
  <c r="J10" i="38"/>
  <c r="J21" i="38" s="1"/>
  <c r="I10" i="38"/>
  <c r="H10" i="38"/>
  <c r="N10" i="38" s="1"/>
  <c r="O10" i="38" s="1"/>
  <c r="G10" i="38"/>
  <c r="F10" i="38"/>
  <c r="E10" i="38"/>
  <c r="D10" i="38"/>
  <c r="N9" i="38"/>
  <c r="O9" i="38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M8" i="37"/>
  <c r="L8" i="37"/>
  <c r="K8" i="37"/>
  <c r="J8" i="37"/>
  <c r="I8" i="37"/>
  <c r="H8" i="37"/>
  <c r="G8" i="37"/>
  <c r="F8" i="37"/>
  <c r="E8" i="37"/>
  <c r="D8" i="37"/>
  <c r="N8" i="37" s="1"/>
  <c r="O8" i="37" s="1"/>
  <c r="N7" i="37"/>
  <c r="O7" i="37" s="1"/>
  <c r="N6" i="37"/>
  <c r="O6" i="37" s="1"/>
  <c r="M5" i="37"/>
  <c r="L5" i="37"/>
  <c r="K5" i="37"/>
  <c r="J5" i="37"/>
  <c r="I5" i="37"/>
  <c r="I21" i="37" s="1"/>
  <c r="H5" i="37"/>
  <c r="H21" i="37" s="1"/>
  <c r="G5" i="37"/>
  <c r="F5" i="37"/>
  <c r="E5" i="37"/>
  <c r="D5" i="37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M8" i="36"/>
  <c r="L8" i="36"/>
  <c r="K8" i="36"/>
  <c r="J8" i="36"/>
  <c r="I8" i="36"/>
  <c r="H8" i="36"/>
  <c r="G8" i="36"/>
  <c r="F8" i="36"/>
  <c r="E8" i="36"/>
  <c r="D8" i="36"/>
  <c r="N7" i="36"/>
  <c r="O7" i="36" s="1"/>
  <c r="N6" i="36"/>
  <c r="O6" i="36" s="1"/>
  <c r="M5" i="36"/>
  <c r="M21" i="36" s="1"/>
  <c r="L5" i="36"/>
  <c r="K5" i="36"/>
  <c r="J5" i="36"/>
  <c r="I5" i="36"/>
  <c r="H5" i="36"/>
  <c r="G5" i="36"/>
  <c r="F5" i="36"/>
  <c r="F21" i="36" s="1"/>
  <c r="E5" i="36"/>
  <c r="D5" i="36"/>
  <c r="N5" i="36" s="1"/>
  <c r="O5" i="36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M8" i="35"/>
  <c r="L8" i="35"/>
  <c r="K8" i="35"/>
  <c r="J8" i="35"/>
  <c r="I8" i="35"/>
  <c r="H8" i="35"/>
  <c r="G8" i="35"/>
  <c r="F8" i="35"/>
  <c r="E8" i="35"/>
  <c r="D8" i="35"/>
  <c r="N7" i="35"/>
  <c r="O7" i="35"/>
  <c r="N6" i="35"/>
  <c r="O6" i="35" s="1"/>
  <c r="M5" i="35"/>
  <c r="L5" i="35"/>
  <c r="K5" i="35"/>
  <c r="J5" i="35"/>
  <c r="J21" i="35" s="1"/>
  <c r="I5" i="35"/>
  <c r="I21" i="35" s="1"/>
  <c r="H5" i="35"/>
  <c r="G5" i="35"/>
  <c r="G21" i="35"/>
  <c r="F5" i="35"/>
  <c r="F21" i="35" s="1"/>
  <c r="E5" i="35"/>
  <c r="D5" i="35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 s="1"/>
  <c r="M8" i="34"/>
  <c r="M19" i="34" s="1"/>
  <c r="L8" i="34"/>
  <c r="L19" i="34" s="1"/>
  <c r="K8" i="34"/>
  <c r="J8" i="34"/>
  <c r="I8" i="34"/>
  <c r="H8" i="34"/>
  <c r="N8" i="34" s="1"/>
  <c r="O8" i="34" s="1"/>
  <c r="G8" i="34"/>
  <c r="F8" i="34"/>
  <c r="E8" i="34"/>
  <c r="D8" i="34"/>
  <c r="N7" i="34"/>
  <c r="O7" i="34" s="1"/>
  <c r="N6" i="34"/>
  <c r="O6" i="34" s="1"/>
  <c r="M5" i="34"/>
  <c r="L5" i="34"/>
  <c r="K5" i="34"/>
  <c r="J5" i="34"/>
  <c r="I5" i="34"/>
  <c r="H5" i="34"/>
  <c r="G5" i="34"/>
  <c r="G19" i="34" s="1"/>
  <c r="F5" i="34"/>
  <c r="E5" i="34"/>
  <c r="E19" i="34" s="1"/>
  <c r="D5" i="34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9" i="33"/>
  <c r="E20" i="33" s="1"/>
  <c r="F9" i="33"/>
  <c r="F20" i="33" s="1"/>
  <c r="G9" i="33"/>
  <c r="H9" i="33"/>
  <c r="H20" i="33" s="1"/>
  <c r="I9" i="33"/>
  <c r="I20" i="33" s="1"/>
  <c r="J9" i="33"/>
  <c r="K9" i="33"/>
  <c r="L9" i="33"/>
  <c r="M9" i="33"/>
  <c r="E5" i="33"/>
  <c r="F5" i="33"/>
  <c r="G5" i="33"/>
  <c r="H5" i="33"/>
  <c r="I5" i="33"/>
  <c r="J5" i="33"/>
  <c r="K5" i="33"/>
  <c r="L5" i="33"/>
  <c r="M5" i="33"/>
  <c r="D18" i="33"/>
  <c r="D13" i="33"/>
  <c r="D9" i="33"/>
  <c r="D5" i="33"/>
  <c r="N5" i="33" s="1"/>
  <c r="O5" i="33" s="1"/>
  <c r="N19" i="33"/>
  <c r="O19" i="33" s="1"/>
  <c r="N11" i="33"/>
  <c r="O11" i="33" s="1"/>
  <c r="N12" i="33"/>
  <c r="O12" i="33" s="1"/>
  <c r="N6" i="33"/>
  <c r="O6" i="33" s="1"/>
  <c r="N7" i="33"/>
  <c r="O7" i="33" s="1"/>
  <c r="N8" i="33"/>
  <c r="O8" i="33" s="1"/>
  <c r="N15" i="33"/>
  <c r="O15" i="33" s="1"/>
  <c r="N16" i="33"/>
  <c r="O16" i="33" s="1"/>
  <c r="N17" i="33"/>
  <c r="O17" i="33" s="1"/>
  <c r="N14" i="33"/>
  <c r="O14" i="33" s="1"/>
  <c r="N10" i="33"/>
  <c r="O10" i="33"/>
  <c r="D8" i="45"/>
  <c r="N8" i="45"/>
  <c r="O8" i="45" s="1"/>
  <c r="G20" i="33" l="1"/>
  <c r="N12" i="37"/>
  <c r="O12" i="37" s="1"/>
  <c r="G21" i="38"/>
  <c r="N8" i="40"/>
  <c r="O8" i="40" s="1"/>
  <c r="I21" i="38"/>
  <c r="N5" i="34"/>
  <c r="O5" i="34" s="1"/>
  <c r="I20" i="40"/>
  <c r="N18" i="42"/>
  <c r="O18" i="42" s="1"/>
  <c r="G18" i="44"/>
  <c r="M17" i="46"/>
  <c r="F17" i="46"/>
  <c r="N5" i="39"/>
  <c r="O5" i="39" s="1"/>
  <c r="N12" i="44"/>
  <c r="O12" i="44" s="1"/>
  <c r="H21" i="36"/>
  <c r="N16" i="39"/>
  <c r="O16" i="39" s="1"/>
  <c r="N10" i="41"/>
  <c r="O10" i="41" s="1"/>
  <c r="D20" i="42"/>
  <c r="N20" i="42" s="1"/>
  <c r="O20" i="42" s="1"/>
  <c r="J21" i="36"/>
  <c r="J20" i="40"/>
  <c r="N19" i="35"/>
  <c r="O19" i="35" s="1"/>
  <c r="K18" i="47"/>
  <c r="N12" i="40"/>
  <c r="O12" i="40" s="1"/>
  <c r="H20" i="42"/>
  <c r="N5" i="44"/>
  <c r="O5" i="44" s="1"/>
  <c r="M18" i="45"/>
  <c r="G18" i="45"/>
  <c r="L18" i="47"/>
  <c r="N14" i="38"/>
  <c r="O14" i="38" s="1"/>
  <c r="M20" i="40"/>
  <c r="E20" i="40"/>
  <c r="N16" i="40"/>
  <c r="O16" i="40" s="1"/>
  <c r="I20" i="42"/>
  <c r="G20" i="43"/>
  <c r="E18" i="44"/>
  <c r="M18" i="47"/>
  <c r="N8" i="42"/>
  <c r="O8" i="42" s="1"/>
  <c r="O8" i="47"/>
  <c r="P8" i="47" s="1"/>
  <c r="N8" i="35"/>
  <c r="O8" i="35" s="1"/>
  <c r="N12" i="42"/>
  <c r="O12" i="42" s="1"/>
  <c r="N8" i="44"/>
  <c r="O8" i="44" s="1"/>
  <c r="N18" i="47"/>
  <c r="E18" i="47"/>
  <c r="K20" i="33"/>
  <c r="N5" i="35"/>
  <c r="O5" i="35" s="1"/>
  <c r="J21" i="37"/>
  <c r="K18" i="44"/>
  <c r="N5" i="46"/>
  <c r="O5" i="46" s="1"/>
  <c r="L20" i="39"/>
  <c r="N19" i="38"/>
  <c r="O19" i="38" s="1"/>
  <c r="K18" i="45"/>
  <c r="F21" i="41"/>
  <c r="M20" i="33"/>
  <c r="J19" i="34"/>
  <c r="H21" i="35"/>
  <c r="N8" i="36"/>
  <c r="O8" i="36" s="1"/>
  <c r="N18" i="39"/>
  <c r="O18" i="39" s="1"/>
  <c r="K20" i="42"/>
  <c r="E20" i="42"/>
  <c r="I20" i="43"/>
  <c r="M18" i="44"/>
  <c r="N18" i="44" s="1"/>
  <c r="O18" i="44" s="1"/>
  <c r="J18" i="45"/>
  <c r="N16" i="45"/>
  <c r="O16" i="45" s="1"/>
  <c r="N18" i="40"/>
  <c r="O18" i="40" s="1"/>
  <c r="M21" i="38"/>
  <c r="H19" i="34"/>
  <c r="G21" i="36"/>
  <c r="I19" i="34"/>
  <c r="D20" i="39"/>
  <c r="J20" i="33"/>
  <c r="N13" i="33"/>
  <c r="O13" i="33" s="1"/>
  <c r="H20" i="40"/>
  <c r="N5" i="45"/>
  <c r="O5" i="45" s="1"/>
  <c r="L17" i="46"/>
  <c r="M20" i="39"/>
  <c r="E21" i="41"/>
  <c r="L21" i="36"/>
  <c r="G21" i="37"/>
  <c r="K20" i="40"/>
  <c r="L18" i="45"/>
  <c r="J20" i="42"/>
  <c r="N5" i="43"/>
  <c r="O5" i="43" s="1"/>
  <c r="N16" i="44"/>
  <c r="O16" i="44" s="1"/>
  <c r="N18" i="33"/>
  <c r="O18" i="33" s="1"/>
  <c r="D21" i="35"/>
  <c r="E21" i="36"/>
  <c r="K21" i="37"/>
  <c r="K21" i="41"/>
  <c r="L20" i="42"/>
  <c r="H18" i="44"/>
  <c r="F18" i="44"/>
  <c r="G18" i="47"/>
  <c r="N9" i="33"/>
  <c r="O9" i="33" s="1"/>
  <c r="F19" i="34"/>
  <c r="N18" i="43"/>
  <c r="O18" i="43" s="1"/>
  <c r="I21" i="36"/>
  <c r="E17" i="46"/>
  <c r="D19" i="34"/>
  <c r="N12" i="36"/>
  <c r="O12" i="36" s="1"/>
  <c r="N17" i="37"/>
  <c r="O17" i="37" s="1"/>
  <c r="H20" i="43"/>
  <c r="L20" i="33"/>
  <c r="E21" i="35"/>
  <c r="K21" i="36"/>
  <c r="N19" i="36"/>
  <c r="O19" i="36" s="1"/>
  <c r="L21" i="37"/>
  <c r="D21" i="38"/>
  <c r="H20" i="39"/>
  <c r="L21" i="41"/>
  <c r="M20" i="42"/>
  <c r="N16" i="42"/>
  <c r="O16" i="42" s="1"/>
  <c r="I18" i="44"/>
  <c r="H17" i="46"/>
  <c r="O16" i="47"/>
  <c r="P16" i="47" s="1"/>
  <c r="D21" i="41"/>
  <c r="E20" i="43"/>
  <c r="L21" i="35"/>
  <c r="D18" i="45"/>
  <c r="J17" i="46"/>
  <c r="N17" i="34"/>
  <c r="O17" i="34" s="1"/>
  <c r="E18" i="45"/>
  <c r="N18" i="45" s="1"/>
  <c r="O18" i="45" s="1"/>
  <c r="D21" i="37"/>
  <c r="G21" i="41"/>
  <c r="K19" i="34"/>
  <c r="H18" i="45"/>
  <c r="J18" i="47"/>
  <c r="K21" i="35"/>
  <c r="M21" i="37"/>
  <c r="E21" i="37"/>
  <c r="E21" i="38"/>
  <c r="I20" i="39"/>
  <c r="M21" i="41"/>
  <c r="J18" i="44"/>
  <c r="N8" i="46"/>
  <c r="O8" i="46" s="1"/>
  <c r="O18" i="48"/>
  <c r="P18" i="48" s="1"/>
  <c r="N20" i="40"/>
  <c r="O20" i="40" s="1"/>
  <c r="N19" i="34"/>
  <c r="O19" i="34" s="1"/>
  <c r="N5" i="40"/>
  <c r="O5" i="40" s="1"/>
  <c r="F18" i="45"/>
  <c r="F21" i="38"/>
  <c r="D20" i="43"/>
  <c r="D21" i="36"/>
  <c r="N12" i="39"/>
  <c r="O12" i="39" s="1"/>
  <c r="F20" i="40"/>
  <c r="N5" i="42"/>
  <c r="O5" i="42" s="1"/>
  <c r="N5" i="41"/>
  <c r="O5" i="41" s="1"/>
  <c r="D18" i="47"/>
  <c r="N5" i="38"/>
  <c r="O5" i="38" s="1"/>
  <c r="H21" i="41"/>
  <c r="O12" i="47"/>
  <c r="P12" i="47" s="1"/>
  <c r="N12" i="45"/>
  <c r="O12" i="45" s="1"/>
  <c r="N8" i="39"/>
  <c r="O8" i="39" s="1"/>
  <c r="L18" i="44"/>
  <c r="N5" i="37"/>
  <c r="O5" i="37" s="1"/>
  <c r="N12" i="46"/>
  <c r="O12" i="46" s="1"/>
  <c r="D20" i="33"/>
  <c r="N20" i="33" s="1"/>
  <c r="O20" i="33" s="1"/>
  <c r="H21" i="38"/>
  <c r="K17" i="46"/>
  <c r="N17" i="46" s="1"/>
  <c r="O17" i="46" s="1"/>
  <c r="N10" i="43"/>
  <c r="O10" i="43" s="1"/>
  <c r="F21" i="37"/>
  <c r="M21" i="35"/>
  <c r="F20" i="39"/>
  <c r="N21" i="41" l="1"/>
  <c r="O21" i="41" s="1"/>
  <c r="O18" i="47"/>
  <c r="P18" i="47" s="1"/>
  <c r="N21" i="36"/>
  <c r="O21" i="36" s="1"/>
  <c r="N20" i="39"/>
  <c r="O20" i="39" s="1"/>
  <c r="N21" i="35"/>
  <c r="O21" i="35" s="1"/>
  <c r="N21" i="38"/>
  <c r="O21" i="38" s="1"/>
  <c r="N20" i="43"/>
  <c r="O20" i="43" s="1"/>
  <c r="N21" i="37"/>
  <c r="O21" i="37" s="1"/>
</calcChain>
</file>

<file path=xl/sharedStrings.xml><?xml version="1.0" encoding="utf-8"?>
<sst xmlns="http://schemas.openxmlformats.org/spreadsheetml/2006/main" count="606" uniqueCount="79">
  <si>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</si>
  <si>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</si>
  <si>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</si>
  <si>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</si>
  <si>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</si>
  <si>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</si>
  <si>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</si>
  <si>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</si>
  <si>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</si>
  <si>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</si>
  <si>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</si>
  <si>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</si>
  <si>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</si>
  <si>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</si>
  <si>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</si>
  <si>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</si>
  <si>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</si>
  <si>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</si>
  <si>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</si>
  <si>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</si>
  <si>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</si>
  <si>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</si>
  <si>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</si>
  <si>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</si>
  <si>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</si>
  <si>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</si>
  <si>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</si>
  <si>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</si>
  <si>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</si>
  <si>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</si>
  <si>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</si>
  <si>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</si>
  <si>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</si>
  <si>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2009 Municipal Population:</t>
  </si>
  <si>
    <t>Sea Ranch Lakes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</si>
  <si>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</si>
  <si>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</si>
  <si>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</si>
  <si>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</si>
  <si>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Uses and Non-Operating</t>
  </si>
  <si>
    <t>Capital Lease Acquisitions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</si>
  <si>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</si>
  <si>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</si>
  <si>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</si>
  <si>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</si>
  <si>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</si>
  <si>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</si>
  <si>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</si>
  <si>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</si>
  <si>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</si>
  <si>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Garbage / Solid Waste</t>
  </si>
  <si>
    <t>Road / Street Facilities</t>
  </si>
  <si>
    <t>Other Uses</t>
  </si>
  <si>
    <t>2014 Municipal Population:</t>
  </si>
  <si>
    <t>Local Fiscal Year Ended September 30, 2015</t>
  </si>
  <si>
    <t>Water / Sewer Services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</si>
  <si>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</si>
  <si>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</si>
  <si>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</si>
  <si>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</si>
  <si>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</si>
  <si>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</si>
  <si>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Other General Government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</si>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</sst>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2E6D-BA52-4A2C-8A11-485247D30096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71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72</v>
      </c>
      <c r="N4" s="95" t="s">
        <v>5</v>
      </c>
      <c r="O4" s="95" t="s">
        <v>73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275119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275119</v>
      </c>
      <c r="P5" s="102">
        <f>(O5/P$20)</f>
        <v>512.32588454376162</v>
      </c>
      <c r="Q5" s="103"/>
    </row>
    <row r="6" spans="1:134">
      <c r="A6" s="105"/>
      <c r="B6" s="106">
        <v>513</v>
      </c>
      <c r="C6" s="107" t="s">
        <v>19</v>
      </c>
      <c r="D6" s="108">
        <v>248123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248123</v>
      </c>
      <c r="P6" s="109">
        <f>(O6/P$20)</f>
        <v>462.05400372439476</v>
      </c>
      <c r="Q6" s="110"/>
    </row>
    <row r="7" spans="1:134">
      <c r="A7" s="105"/>
      <c r="B7" s="106">
        <v>514</v>
      </c>
      <c r="C7" s="107" t="s">
        <v>20</v>
      </c>
      <c r="D7" s="108">
        <v>26996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26996</v>
      </c>
      <c r="P7" s="109">
        <f>(O7/P$20)</f>
        <v>50.271880819366849</v>
      </c>
      <c r="Q7" s="110"/>
    </row>
    <row r="8" spans="1:134" ht="15.75">
      <c r="A8" s="111" t="s">
        <v>22</v>
      </c>
      <c r="B8" s="112"/>
      <c r="C8" s="113"/>
      <c r="D8" s="114">
        <f>SUM(D9:D11)</f>
        <v>1704651</v>
      </c>
      <c r="E8" s="114">
        <f>SUM(E9:E11)</f>
        <v>0</v>
      </c>
      <c r="F8" s="114">
        <f>SUM(F9:F11)</f>
        <v>0</v>
      </c>
      <c r="G8" s="114">
        <f>SUM(G9:G11)</f>
        <v>0</v>
      </c>
      <c r="H8" s="114">
        <f>SUM(H9:H11)</f>
        <v>0</v>
      </c>
      <c r="I8" s="114">
        <f>SUM(I9:I11)</f>
        <v>0</v>
      </c>
      <c r="J8" s="114">
        <f>SUM(J9:J11)</f>
        <v>0</v>
      </c>
      <c r="K8" s="114">
        <f>SUM(K9:K11)</f>
        <v>0</v>
      </c>
      <c r="L8" s="114">
        <f>SUM(L9:L11)</f>
        <v>0</v>
      </c>
      <c r="M8" s="114">
        <f>SUM(M9:M11)</f>
        <v>0</v>
      </c>
      <c r="N8" s="114">
        <f>SUM(N9:N11)</f>
        <v>0</v>
      </c>
      <c r="O8" s="115">
        <f>SUM(D8:N8)</f>
        <v>1704651</v>
      </c>
      <c r="P8" s="116">
        <f>(O8/P$20)</f>
        <v>3174.3966480446929</v>
      </c>
      <c r="Q8" s="117"/>
    </row>
    <row r="9" spans="1:134">
      <c r="A9" s="105"/>
      <c r="B9" s="106">
        <v>521</v>
      </c>
      <c r="C9" s="107" t="s">
        <v>23</v>
      </c>
      <c r="D9" s="108">
        <v>1372663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>SUM(D9:N9)</f>
        <v>1372663</v>
      </c>
      <c r="P9" s="109">
        <f>(O9/P$20)</f>
        <v>2556.1694599627563</v>
      </c>
      <c r="Q9" s="110"/>
    </row>
    <row r="10" spans="1:134">
      <c r="A10" s="105"/>
      <c r="B10" s="106">
        <v>522</v>
      </c>
      <c r="C10" s="107" t="s">
        <v>24</v>
      </c>
      <c r="D10" s="108">
        <v>255937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11" si="1">SUM(D10:N10)</f>
        <v>255937</v>
      </c>
      <c r="P10" s="109">
        <f>(O10/P$20)</f>
        <v>476.60521415270017</v>
      </c>
      <c r="Q10" s="110"/>
    </row>
    <row r="11" spans="1:134">
      <c r="A11" s="105"/>
      <c r="B11" s="106">
        <v>524</v>
      </c>
      <c r="C11" s="107" t="s">
        <v>25</v>
      </c>
      <c r="D11" s="108">
        <v>76051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76051</v>
      </c>
      <c r="P11" s="109">
        <f>(O11/P$20)</f>
        <v>141.6219739292365</v>
      </c>
      <c r="Q11" s="110"/>
    </row>
    <row r="12" spans="1:134" ht="15.75">
      <c r="A12" s="111" t="s">
        <v>26</v>
      </c>
      <c r="B12" s="112"/>
      <c r="C12" s="113"/>
      <c r="D12" s="114">
        <f>SUM(D13:D15)</f>
        <v>124402</v>
      </c>
      <c r="E12" s="114">
        <f>SUM(E13:E15)</f>
        <v>0</v>
      </c>
      <c r="F12" s="114">
        <f>SUM(F13:F15)</f>
        <v>0</v>
      </c>
      <c r="G12" s="114">
        <f>SUM(G13:G15)</f>
        <v>0</v>
      </c>
      <c r="H12" s="114">
        <f>SUM(H13:H15)</f>
        <v>0</v>
      </c>
      <c r="I12" s="114">
        <f>SUM(I13:I15)</f>
        <v>0</v>
      </c>
      <c r="J12" s="114">
        <f>SUM(J13:J15)</f>
        <v>0</v>
      </c>
      <c r="K12" s="114">
        <f>SUM(K13:K15)</f>
        <v>0</v>
      </c>
      <c r="L12" s="114">
        <f>SUM(L13:L15)</f>
        <v>0</v>
      </c>
      <c r="M12" s="114">
        <f>SUM(M13:M15)</f>
        <v>0</v>
      </c>
      <c r="N12" s="114">
        <f>SUM(N13:N15)</f>
        <v>0</v>
      </c>
      <c r="O12" s="115">
        <f>SUM(D12:N12)</f>
        <v>124402</v>
      </c>
      <c r="P12" s="116">
        <f>(O12/P$20)</f>
        <v>231.6610800744879</v>
      </c>
      <c r="Q12" s="117"/>
    </row>
    <row r="13" spans="1:134">
      <c r="A13" s="105"/>
      <c r="B13" s="106">
        <v>531</v>
      </c>
      <c r="C13" s="107" t="s">
        <v>27</v>
      </c>
      <c r="D13" s="108">
        <v>8179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8179</v>
      </c>
      <c r="P13" s="109">
        <f>(O13/P$20)</f>
        <v>15.230912476722533</v>
      </c>
      <c r="Q13" s="110"/>
    </row>
    <row r="14" spans="1:134">
      <c r="A14" s="105"/>
      <c r="B14" s="106">
        <v>533</v>
      </c>
      <c r="C14" s="107" t="s">
        <v>28</v>
      </c>
      <c r="D14" s="108">
        <v>23339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17" si="2">SUM(D14:N14)</f>
        <v>23339</v>
      </c>
      <c r="P14" s="109">
        <f>(O14/P$20)</f>
        <v>43.461824953445067</v>
      </c>
      <c r="Q14" s="110"/>
    </row>
    <row r="15" spans="1:134">
      <c r="A15" s="105"/>
      <c r="B15" s="106">
        <v>534</v>
      </c>
      <c r="C15" s="107" t="s">
        <v>29</v>
      </c>
      <c r="D15" s="108">
        <v>92884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92884</v>
      </c>
      <c r="P15" s="109">
        <f>(O15/P$20)</f>
        <v>172.9683426443203</v>
      </c>
      <c r="Q15" s="110"/>
    </row>
    <row r="16" spans="1:134" ht="15.75">
      <c r="A16" s="111" t="s">
        <v>31</v>
      </c>
      <c r="B16" s="112"/>
      <c r="C16" s="113"/>
      <c r="D16" s="114">
        <f>SUM(D17:D17)</f>
        <v>18075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 t="shared" si="2"/>
        <v>18075</v>
      </c>
      <c r="P16" s="116">
        <f>(O16/P$20)</f>
        <v>33.659217877094974</v>
      </c>
      <c r="Q16" s="117"/>
    </row>
    <row r="17" spans="1:120" ht="15.75" thickBot="1">
      <c r="A17" s="105"/>
      <c r="B17" s="106">
        <v>541</v>
      </c>
      <c r="C17" s="107" t="s">
        <v>32</v>
      </c>
      <c r="D17" s="108">
        <v>18075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18075</v>
      </c>
      <c r="P17" s="109">
        <f>(O17/P$20)</f>
        <v>33.659217877094974</v>
      </c>
      <c r="Q17" s="110"/>
    </row>
    <row r="18" spans="1:120" ht="16.5" thickBot="1">
      <c r="A18" s="118" t="s">
        <v>10</v>
      </c>
      <c r="B18" s="119"/>
      <c r="C18" s="120"/>
      <c r="D18" s="121">
        <f>SUM(D5,D8,D12,D16)</f>
        <v>2122247</v>
      </c>
      <c r="E18" s="121">
        <f t="shared" ref="E18:N18" si="3">SUM(E5,E8,E12,E16)</f>
        <v>0</v>
      </c>
      <c r="F18" s="121">
        <f t="shared" si="3"/>
        <v>0</v>
      </c>
      <c r="G18" s="121">
        <f t="shared" si="3"/>
        <v>0</v>
      </c>
      <c r="H18" s="121">
        <f t="shared" si="3"/>
        <v>0</v>
      </c>
      <c r="I18" s="121">
        <f t="shared" si="3"/>
        <v>0</v>
      </c>
      <c r="J18" s="121">
        <f t="shared" si="3"/>
        <v>0</v>
      </c>
      <c r="K18" s="121">
        <f t="shared" si="3"/>
        <v>0</v>
      </c>
      <c r="L18" s="121">
        <f t="shared" si="3"/>
        <v>0</v>
      </c>
      <c r="M18" s="121">
        <f t="shared" si="3"/>
        <v>0</v>
      </c>
      <c r="N18" s="121">
        <f t="shared" si="3"/>
        <v>0</v>
      </c>
      <c r="O18" s="121">
        <f>SUM(D18:N18)</f>
        <v>2122247</v>
      </c>
      <c r="P18" s="122">
        <f>(O18/P$20)</f>
        <v>3952.0428305400374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78</v>
      </c>
      <c r="N20" s="133"/>
      <c r="O20" s="133"/>
      <c r="P20" s="131">
        <v>537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185782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185782</v>
      </c>
      <c r="O5" s="58">
        <f t="shared" ref="O5:O20" si="2">(N5/O$22)</f>
        <v>278.11676646706587</v>
      </c>
      <c r="P5" s="59"/>
    </row>
    <row r="6" spans="1:133">
      <c r="A6" s="61"/>
      <c r="B6" s="62">
        <v>513</v>
      </c>
      <c r="C6" s="63" t="s">
        <v>19</v>
      </c>
      <c r="D6" s="64">
        <v>170302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170302</v>
      </c>
      <c r="O6" s="65">
        <f t="shared" si="2"/>
        <v>254.94311377245509</v>
      </c>
      <c r="P6" s="66"/>
    </row>
    <row r="7" spans="1:133">
      <c r="A7" s="61"/>
      <c r="B7" s="62">
        <v>514</v>
      </c>
      <c r="C7" s="63" t="s">
        <v>20</v>
      </c>
      <c r="D7" s="64">
        <v>15480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15480</v>
      </c>
      <c r="O7" s="65">
        <f t="shared" si="2"/>
        <v>23.17365269461078</v>
      </c>
      <c r="P7" s="66"/>
    </row>
    <row r="8" spans="1:133" ht="15.75">
      <c r="A8" s="67" t="s">
        <v>22</v>
      </c>
      <c r="B8" s="68"/>
      <c r="C8" s="69"/>
      <c r="D8" s="70">
        <f t="shared" ref="D8:M8" si="3">SUM(D9:D11)</f>
        <v>1222076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1222076</v>
      </c>
      <c r="O8" s="72">
        <f t="shared" si="2"/>
        <v>1829.4550898203593</v>
      </c>
      <c r="P8" s="73"/>
    </row>
    <row r="9" spans="1:133">
      <c r="A9" s="61"/>
      <c r="B9" s="62">
        <v>521</v>
      </c>
      <c r="C9" s="63" t="s">
        <v>23</v>
      </c>
      <c r="D9" s="64">
        <v>986499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986499</v>
      </c>
      <c r="O9" s="65">
        <f t="shared" si="2"/>
        <v>1476.7949101796407</v>
      </c>
      <c r="P9" s="66"/>
    </row>
    <row r="10" spans="1:133">
      <c r="A10" s="61"/>
      <c r="B10" s="62">
        <v>522</v>
      </c>
      <c r="C10" s="63" t="s">
        <v>24</v>
      </c>
      <c r="D10" s="64">
        <v>180358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180358</v>
      </c>
      <c r="O10" s="65">
        <f t="shared" si="2"/>
        <v>269.99700598802394</v>
      </c>
      <c r="P10" s="66"/>
    </row>
    <row r="11" spans="1:133">
      <c r="A11" s="61"/>
      <c r="B11" s="62">
        <v>524</v>
      </c>
      <c r="C11" s="63" t="s">
        <v>25</v>
      </c>
      <c r="D11" s="64">
        <v>55219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55219</v>
      </c>
      <c r="O11" s="65">
        <f t="shared" si="2"/>
        <v>82.66317365269461</v>
      </c>
      <c r="P11" s="66"/>
    </row>
    <row r="12" spans="1:133" ht="15.75">
      <c r="A12" s="67" t="s">
        <v>26</v>
      </c>
      <c r="B12" s="68"/>
      <c r="C12" s="69"/>
      <c r="D12" s="70">
        <f t="shared" ref="D12:M12" si="4">SUM(D13:D15)</f>
        <v>65513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65513</v>
      </c>
      <c r="O12" s="72">
        <f t="shared" si="2"/>
        <v>98.073353293413177</v>
      </c>
      <c r="P12" s="73"/>
    </row>
    <row r="13" spans="1:133">
      <c r="A13" s="61"/>
      <c r="B13" s="62">
        <v>531</v>
      </c>
      <c r="C13" s="63" t="s">
        <v>27</v>
      </c>
      <c r="D13" s="64">
        <v>7402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7402</v>
      </c>
      <c r="O13" s="65">
        <f t="shared" si="2"/>
        <v>11.080838323353293</v>
      </c>
      <c r="P13" s="66"/>
    </row>
    <row r="14" spans="1:133">
      <c r="A14" s="61"/>
      <c r="B14" s="62">
        <v>533</v>
      </c>
      <c r="C14" s="63" t="s">
        <v>28</v>
      </c>
      <c r="D14" s="64">
        <v>7067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7067</v>
      </c>
      <c r="O14" s="65">
        <f t="shared" si="2"/>
        <v>10.57934131736527</v>
      </c>
      <c r="P14" s="66"/>
    </row>
    <row r="15" spans="1:133">
      <c r="A15" s="61"/>
      <c r="B15" s="62">
        <v>534</v>
      </c>
      <c r="C15" s="63" t="s">
        <v>50</v>
      </c>
      <c r="D15" s="64">
        <v>51044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51044</v>
      </c>
      <c r="O15" s="65">
        <f t="shared" si="2"/>
        <v>76.41317365269461</v>
      </c>
      <c r="P15" s="66"/>
    </row>
    <row r="16" spans="1:133" ht="15.75">
      <c r="A16" s="67" t="s">
        <v>31</v>
      </c>
      <c r="B16" s="68"/>
      <c r="C16" s="69"/>
      <c r="D16" s="70">
        <f t="shared" ref="D16:M16" si="5">SUM(D17:D17)</f>
        <v>26445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26445</v>
      </c>
      <c r="O16" s="72">
        <f t="shared" si="2"/>
        <v>39.588323353293411</v>
      </c>
      <c r="P16" s="73"/>
    </row>
    <row r="17" spans="1:119">
      <c r="A17" s="61"/>
      <c r="B17" s="62">
        <v>541</v>
      </c>
      <c r="C17" s="63" t="s">
        <v>51</v>
      </c>
      <c r="D17" s="64">
        <v>26445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26445</v>
      </c>
      <c r="O17" s="65">
        <f t="shared" si="2"/>
        <v>39.588323353293411</v>
      </c>
      <c r="P17" s="66"/>
    </row>
    <row r="18" spans="1:119" ht="15.75">
      <c r="A18" s="67" t="s">
        <v>52</v>
      </c>
      <c r="B18" s="68"/>
      <c r="C18" s="69"/>
      <c r="D18" s="70">
        <f t="shared" ref="D18:M18" si="6">SUM(D19:D19)</f>
        <v>4019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4019</v>
      </c>
      <c r="O18" s="72">
        <f t="shared" si="2"/>
        <v>6.0164670658682633</v>
      </c>
      <c r="P18" s="66"/>
    </row>
    <row r="19" spans="1:119" ht="15.75" thickBot="1">
      <c r="A19" s="61"/>
      <c r="B19" s="62">
        <v>584</v>
      </c>
      <c r="C19" s="63" t="s">
        <v>40</v>
      </c>
      <c r="D19" s="64">
        <v>4019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4019</v>
      </c>
      <c r="O19" s="65">
        <f t="shared" si="2"/>
        <v>6.0164670658682633</v>
      </c>
      <c r="P19" s="66"/>
    </row>
    <row r="20" spans="1:119" ht="16.5" thickBot="1">
      <c r="A20" s="74" t="s">
        <v>10</v>
      </c>
      <c r="B20" s="75"/>
      <c r="C20" s="76"/>
      <c r="D20" s="77">
        <f>SUM(D5,D8,D12,D16,D18)</f>
        <v>1503835</v>
      </c>
      <c r="E20" s="77">
        <f t="shared" ref="E20:M20" si="7">SUM(E5,E8,E12,E16,E18)</f>
        <v>0</v>
      </c>
      <c r="F20" s="77">
        <f t="shared" si="7"/>
        <v>0</v>
      </c>
      <c r="G20" s="77">
        <f t="shared" si="7"/>
        <v>0</v>
      </c>
      <c r="H20" s="77">
        <f t="shared" si="7"/>
        <v>0</v>
      </c>
      <c r="I20" s="77">
        <f t="shared" si="7"/>
        <v>0</v>
      </c>
      <c r="J20" s="77">
        <f t="shared" si="7"/>
        <v>0</v>
      </c>
      <c r="K20" s="77">
        <f t="shared" si="7"/>
        <v>0</v>
      </c>
      <c r="L20" s="77">
        <f t="shared" si="7"/>
        <v>0</v>
      </c>
      <c r="M20" s="77">
        <f t="shared" si="7"/>
        <v>0</v>
      </c>
      <c r="N20" s="77">
        <f t="shared" si="1"/>
        <v>1503835</v>
      </c>
      <c r="O20" s="78">
        <f t="shared" si="2"/>
        <v>2251.25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1" t="s">
        <v>53</v>
      </c>
      <c r="M22" s="171"/>
      <c r="N22" s="171"/>
      <c r="O22" s="88">
        <v>668</v>
      </c>
    </row>
    <row r="23" spans="1:119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4"/>
    </row>
    <row r="24" spans="1:119" ht="15.75" customHeight="1" thickBot="1">
      <c r="A24" s="175" t="s">
        <v>37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181272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181272</v>
      </c>
      <c r="O5" s="30">
        <f t="shared" ref="O5:O21" si="2">(N5/O$23)</f>
        <v>269.34918276374441</v>
      </c>
      <c r="P5" s="6"/>
    </row>
    <row r="6" spans="1:133">
      <c r="A6" s="12"/>
      <c r="B6" s="42">
        <v>513</v>
      </c>
      <c r="C6" s="19" t="s">
        <v>19</v>
      </c>
      <c r="D6" s="43">
        <v>160491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160491</v>
      </c>
      <c r="O6" s="44">
        <f t="shared" si="2"/>
        <v>238.47102526002971</v>
      </c>
      <c r="P6" s="9"/>
    </row>
    <row r="7" spans="1:133">
      <c r="A7" s="12"/>
      <c r="B7" s="42">
        <v>514</v>
      </c>
      <c r="C7" s="19" t="s">
        <v>20</v>
      </c>
      <c r="D7" s="43">
        <v>20781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20781</v>
      </c>
      <c r="O7" s="44">
        <f t="shared" si="2"/>
        <v>30.878157503714711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1161186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1161186</v>
      </c>
      <c r="O8" s="41">
        <f t="shared" si="2"/>
        <v>1725.3878157503714</v>
      </c>
      <c r="P8" s="10"/>
    </row>
    <row r="9" spans="1:133">
      <c r="A9" s="12"/>
      <c r="B9" s="42">
        <v>521</v>
      </c>
      <c r="C9" s="19" t="s">
        <v>23</v>
      </c>
      <c r="D9" s="43">
        <v>949195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949195</v>
      </c>
      <c r="O9" s="44">
        <f t="shared" si="2"/>
        <v>1410.3937592867755</v>
      </c>
      <c r="P9" s="9"/>
    </row>
    <row r="10" spans="1:133">
      <c r="A10" s="12"/>
      <c r="B10" s="42">
        <v>522</v>
      </c>
      <c r="C10" s="19" t="s">
        <v>24</v>
      </c>
      <c r="D10" s="43">
        <v>175959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175959</v>
      </c>
      <c r="O10" s="44">
        <f t="shared" si="2"/>
        <v>261.45468053491828</v>
      </c>
      <c r="P10" s="9"/>
    </row>
    <row r="11" spans="1:133">
      <c r="A11" s="12"/>
      <c r="B11" s="42">
        <v>524</v>
      </c>
      <c r="C11" s="19" t="s">
        <v>25</v>
      </c>
      <c r="D11" s="43">
        <v>36032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36032</v>
      </c>
      <c r="O11" s="44">
        <f t="shared" si="2"/>
        <v>53.539375928677565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98675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98675</v>
      </c>
      <c r="O12" s="41">
        <f t="shared" si="2"/>
        <v>146.61961367013373</v>
      </c>
      <c r="P12" s="10"/>
    </row>
    <row r="13" spans="1:133">
      <c r="A13" s="12"/>
      <c r="B13" s="42">
        <v>531</v>
      </c>
      <c r="C13" s="19" t="s">
        <v>27</v>
      </c>
      <c r="D13" s="43">
        <v>6879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6879</v>
      </c>
      <c r="O13" s="44">
        <f t="shared" si="2"/>
        <v>10.221396731054977</v>
      </c>
      <c r="P13" s="9"/>
    </row>
    <row r="14" spans="1:133">
      <c r="A14" s="12"/>
      <c r="B14" s="42">
        <v>533</v>
      </c>
      <c r="C14" s="19" t="s">
        <v>28</v>
      </c>
      <c r="D14" s="43">
        <v>12122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12122</v>
      </c>
      <c r="O14" s="44">
        <f t="shared" si="2"/>
        <v>18.011887072808321</v>
      </c>
      <c r="P14" s="9"/>
    </row>
    <row r="15" spans="1:133">
      <c r="A15" s="12"/>
      <c r="B15" s="42">
        <v>534</v>
      </c>
      <c r="C15" s="19" t="s">
        <v>29</v>
      </c>
      <c r="D15" s="43">
        <v>77838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77838</v>
      </c>
      <c r="O15" s="44">
        <f t="shared" si="2"/>
        <v>115.65824665676077</v>
      </c>
      <c r="P15" s="9"/>
    </row>
    <row r="16" spans="1:133">
      <c r="A16" s="12"/>
      <c r="B16" s="42">
        <v>539</v>
      </c>
      <c r="C16" s="19" t="s">
        <v>30</v>
      </c>
      <c r="D16" s="43">
        <v>1836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1836</v>
      </c>
      <c r="O16" s="44">
        <f t="shared" si="2"/>
        <v>2.7280832095096583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25225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25225</v>
      </c>
      <c r="O17" s="41">
        <f t="shared" si="2"/>
        <v>37.481426448736997</v>
      </c>
      <c r="P17" s="10"/>
    </row>
    <row r="18" spans="1:119">
      <c r="A18" s="12"/>
      <c r="B18" s="42">
        <v>541</v>
      </c>
      <c r="C18" s="19" t="s">
        <v>32</v>
      </c>
      <c r="D18" s="43">
        <v>25225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25225</v>
      </c>
      <c r="O18" s="44">
        <f t="shared" si="2"/>
        <v>37.481426448736997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4385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4385</v>
      </c>
      <c r="O19" s="41">
        <f t="shared" si="2"/>
        <v>6.5156017830609212</v>
      </c>
      <c r="P19" s="9"/>
    </row>
    <row r="20" spans="1:119" ht="15.75" thickBot="1">
      <c r="A20" s="12"/>
      <c r="B20" s="42">
        <v>584</v>
      </c>
      <c r="C20" s="19" t="s">
        <v>40</v>
      </c>
      <c r="D20" s="43">
        <v>4385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4385</v>
      </c>
      <c r="O20" s="44">
        <f t="shared" si="2"/>
        <v>6.5156017830609212</v>
      </c>
      <c r="P20" s="9"/>
    </row>
    <row r="21" spans="1:119" ht="16.5" thickBot="1">
      <c r="A21" s="13" t="s">
        <v>10</v>
      </c>
      <c r="B21" s="21"/>
      <c r="C21" s="20"/>
      <c r="D21" s="14">
        <f>SUM(D5,D8,D12,D17,D19)</f>
        <v>1470743</v>
      </c>
      <c r="E21" s="14">
        <f t="shared" ref="E21:M21" si="7">SUM(E5,E8,E12,E17,E19)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1470743</v>
      </c>
      <c r="O21" s="35">
        <f t="shared" si="2"/>
        <v>2185.3536404160477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45</v>
      </c>
      <c r="M23" s="157"/>
      <c r="N23" s="157"/>
      <c r="O23" s="39">
        <v>673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187178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187178</v>
      </c>
      <c r="O5" s="30">
        <f t="shared" ref="O5:O21" si="2">(N5/O$23)</f>
        <v>279.37014925373137</v>
      </c>
      <c r="P5" s="6"/>
    </row>
    <row r="6" spans="1:133">
      <c r="A6" s="12"/>
      <c r="B6" s="42">
        <v>513</v>
      </c>
      <c r="C6" s="19" t="s">
        <v>19</v>
      </c>
      <c r="D6" s="43">
        <v>168564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168564</v>
      </c>
      <c r="O6" s="44">
        <f t="shared" si="2"/>
        <v>251.58805970149254</v>
      </c>
      <c r="P6" s="9"/>
    </row>
    <row r="7" spans="1:133">
      <c r="A7" s="12"/>
      <c r="B7" s="42">
        <v>514</v>
      </c>
      <c r="C7" s="19" t="s">
        <v>20</v>
      </c>
      <c r="D7" s="43">
        <v>18614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18614</v>
      </c>
      <c r="O7" s="44">
        <f t="shared" si="2"/>
        <v>27.782089552238805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1143958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1143958</v>
      </c>
      <c r="O8" s="41">
        <f t="shared" si="2"/>
        <v>1707.4</v>
      </c>
      <c r="P8" s="10"/>
    </row>
    <row r="9" spans="1:133">
      <c r="A9" s="12"/>
      <c r="B9" s="42">
        <v>521</v>
      </c>
      <c r="C9" s="19" t="s">
        <v>23</v>
      </c>
      <c r="D9" s="43">
        <v>933324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933324</v>
      </c>
      <c r="O9" s="44">
        <f t="shared" si="2"/>
        <v>1393.0208955223882</v>
      </c>
      <c r="P9" s="9"/>
    </row>
    <row r="10" spans="1:133">
      <c r="A10" s="12"/>
      <c r="B10" s="42">
        <v>522</v>
      </c>
      <c r="C10" s="19" t="s">
        <v>24</v>
      </c>
      <c r="D10" s="43">
        <v>176125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176125</v>
      </c>
      <c r="O10" s="44">
        <f t="shared" si="2"/>
        <v>262.87313432835822</v>
      </c>
      <c r="P10" s="9"/>
    </row>
    <row r="11" spans="1:133">
      <c r="A11" s="12"/>
      <c r="B11" s="42">
        <v>524</v>
      </c>
      <c r="C11" s="19" t="s">
        <v>25</v>
      </c>
      <c r="D11" s="43">
        <v>34509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34509</v>
      </c>
      <c r="O11" s="44">
        <f t="shared" si="2"/>
        <v>51.505970149253734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74876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74876</v>
      </c>
      <c r="O12" s="41">
        <f t="shared" si="2"/>
        <v>111.75522388059701</v>
      </c>
      <c r="P12" s="10"/>
    </row>
    <row r="13" spans="1:133">
      <c r="A13" s="12"/>
      <c r="B13" s="42">
        <v>531</v>
      </c>
      <c r="C13" s="19" t="s">
        <v>27</v>
      </c>
      <c r="D13" s="43">
        <v>6098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6098</v>
      </c>
      <c r="O13" s="44">
        <f t="shared" si="2"/>
        <v>9.1014925373134332</v>
      </c>
      <c r="P13" s="9"/>
    </row>
    <row r="14" spans="1:133">
      <c r="A14" s="12"/>
      <c r="B14" s="42">
        <v>533</v>
      </c>
      <c r="C14" s="19" t="s">
        <v>28</v>
      </c>
      <c r="D14" s="43">
        <v>7455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7455</v>
      </c>
      <c r="O14" s="44">
        <f t="shared" si="2"/>
        <v>11.126865671641792</v>
      </c>
      <c r="P14" s="9"/>
    </row>
    <row r="15" spans="1:133">
      <c r="A15" s="12"/>
      <c r="B15" s="42">
        <v>534</v>
      </c>
      <c r="C15" s="19" t="s">
        <v>29</v>
      </c>
      <c r="D15" s="43">
        <v>61221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61221</v>
      </c>
      <c r="O15" s="44">
        <f t="shared" si="2"/>
        <v>91.374626865671644</v>
      </c>
      <c r="P15" s="9"/>
    </row>
    <row r="16" spans="1:133">
      <c r="A16" s="12"/>
      <c r="B16" s="42">
        <v>539</v>
      </c>
      <c r="C16" s="19" t="s">
        <v>30</v>
      </c>
      <c r="D16" s="43">
        <v>102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</v>
      </c>
      <c r="O16" s="44">
        <f t="shared" si="2"/>
        <v>0.15223880597014924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89335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89335</v>
      </c>
      <c r="O17" s="41">
        <f t="shared" si="2"/>
        <v>133.33582089552237</v>
      </c>
      <c r="P17" s="10"/>
    </row>
    <row r="18" spans="1:119">
      <c r="A18" s="12"/>
      <c r="B18" s="42">
        <v>541</v>
      </c>
      <c r="C18" s="19" t="s">
        <v>32</v>
      </c>
      <c r="D18" s="43">
        <v>89335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89335</v>
      </c>
      <c r="O18" s="44">
        <f t="shared" si="2"/>
        <v>133.33582089552237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4381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4381</v>
      </c>
      <c r="O19" s="41">
        <f t="shared" si="2"/>
        <v>6.5388059701492534</v>
      </c>
      <c r="P19" s="9"/>
    </row>
    <row r="20" spans="1:119" ht="15.75" thickBot="1">
      <c r="A20" s="12"/>
      <c r="B20" s="42">
        <v>584</v>
      </c>
      <c r="C20" s="19" t="s">
        <v>40</v>
      </c>
      <c r="D20" s="43">
        <v>4381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4381</v>
      </c>
      <c r="O20" s="44">
        <f t="shared" si="2"/>
        <v>6.5388059701492534</v>
      </c>
      <c r="P20" s="9"/>
    </row>
    <row r="21" spans="1:119" ht="16.5" thickBot="1">
      <c r="A21" s="13" t="s">
        <v>10</v>
      </c>
      <c r="B21" s="21"/>
      <c r="C21" s="20"/>
      <c r="D21" s="14">
        <f>SUM(D5,D8,D12,D17,D19)</f>
        <v>1499728</v>
      </c>
      <c r="E21" s="14">
        <f t="shared" ref="E21:M21" si="7">SUM(E5,E8,E12,E17,E19)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1499728</v>
      </c>
      <c r="O21" s="35">
        <f t="shared" si="2"/>
        <v>2238.4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43</v>
      </c>
      <c r="M23" s="157"/>
      <c r="N23" s="157"/>
      <c r="O23" s="39">
        <v>670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154859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154859</v>
      </c>
      <c r="O5" s="30">
        <f t="shared" ref="O5:O21" si="2">(N5/O$23)</f>
        <v>229.42074074074074</v>
      </c>
      <c r="P5" s="6"/>
    </row>
    <row r="6" spans="1:133">
      <c r="A6" s="12"/>
      <c r="B6" s="42">
        <v>513</v>
      </c>
      <c r="C6" s="19" t="s">
        <v>19</v>
      </c>
      <c r="D6" s="43">
        <v>133845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133845</v>
      </c>
      <c r="O6" s="44">
        <f t="shared" si="2"/>
        <v>198.28888888888889</v>
      </c>
      <c r="P6" s="9"/>
    </row>
    <row r="7" spans="1:133">
      <c r="A7" s="12"/>
      <c r="B7" s="42">
        <v>514</v>
      </c>
      <c r="C7" s="19" t="s">
        <v>20</v>
      </c>
      <c r="D7" s="43">
        <v>21014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21014</v>
      </c>
      <c r="O7" s="44">
        <f t="shared" si="2"/>
        <v>31.131851851851852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1122741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1122741</v>
      </c>
      <c r="O8" s="41">
        <f t="shared" si="2"/>
        <v>1663.32</v>
      </c>
      <c r="P8" s="10"/>
    </row>
    <row r="9" spans="1:133">
      <c r="A9" s="12"/>
      <c r="B9" s="42">
        <v>521</v>
      </c>
      <c r="C9" s="19" t="s">
        <v>23</v>
      </c>
      <c r="D9" s="43">
        <v>931312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931312</v>
      </c>
      <c r="O9" s="44">
        <f t="shared" si="2"/>
        <v>1379.7214814814815</v>
      </c>
      <c r="P9" s="9"/>
    </row>
    <row r="10" spans="1:133">
      <c r="A10" s="12"/>
      <c r="B10" s="42">
        <v>522</v>
      </c>
      <c r="C10" s="19" t="s">
        <v>24</v>
      </c>
      <c r="D10" s="43">
        <v>167580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167580</v>
      </c>
      <c r="O10" s="44">
        <f t="shared" si="2"/>
        <v>248.26666666666668</v>
      </c>
      <c r="P10" s="9"/>
    </row>
    <row r="11" spans="1:133">
      <c r="A11" s="12"/>
      <c r="B11" s="42">
        <v>524</v>
      </c>
      <c r="C11" s="19" t="s">
        <v>25</v>
      </c>
      <c r="D11" s="43">
        <v>23849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23849</v>
      </c>
      <c r="O11" s="44">
        <f t="shared" si="2"/>
        <v>35.331851851851852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88625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88625</v>
      </c>
      <c r="O12" s="41">
        <f t="shared" si="2"/>
        <v>131.2962962962963</v>
      </c>
      <c r="P12" s="10"/>
    </row>
    <row r="13" spans="1:133">
      <c r="A13" s="12"/>
      <c r="B13" s="42">
        <v>531</v>
      </c>
      <c r="C13" s="19" t="s">
        <v>27</v>
      </c>
      <c r="D13" s="43">
        <v>6307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6307</v>
      </c>
      <c r="O13" s="44">
        <f t="shared" si="2"/>
        <v>9.343703703703703</v>
      </c>
      <c r="P13" s="9"/>
    </row>
    <row r="14" spans="1:133">
      <c r="A14" s="12"/>
      <c r="B14" s="42">
        <v>533</v>
      </c>
      <c r="C14" s="19" t="s">
        <v>28</v>
      </c>
      <c r="D14" s="43">
        <v>6818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6818</v>
      </c>
      <c r="O14" s="44">
        <f t="shared" si="2"/>
        <v>10.10074074074074</v>
      </c>
      <c r="P14" s="9"/>
    </row>
    <row r="15" spans="1:133">
      <c r="A15" s="12"/>
      <c r="B15" s="42">
        <v>534</v>
      </c>
      <c r="C15" s="19" t="s">
        <v>29</v>
      </c>
      <c r="D15" s="43">
        <v>69341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69341</v>
      </c>
      <c r="O15" s="44">
        <f t="shared" si="2"/>
        <v>102.72740740740741</v>
      </c>
      <c r="P15" s="9"/>
    </row>
    <row r="16" spans="1:133">
      <c r="A16" s="12"/>
      <c r="B16" s="42">
        <v>539</v>
      </c>
      <c r="C16" s="19" t="s">
        <v>30</v>
      </c>
      <c r="D16" s="43">
        <v>6159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6159</v>
      </c>
      <c r="O16" s="44">
        <f t="shared" si="2"/>
        <v>9.1244444444444444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734807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734807</v>
      </c>
      <c r="O17" s="41">
        <f t="shared" si="2"/>
        <v>1088.6029629629629</v>
      </c>
      <c r="P17" s="10"/>
    </row>
    <row r="18" spans="1:119">
      <c r="A18" s="12"/>
      <c r="B18" s="42">
        <v>541</v>
      </c>
      <c r="C18" s="19" t="s">
        <v>32</v>
      </c>
      <c r="D18" s="43">
        <v>734807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734807</v>
      </c>
      <c r="O18" s="44">
        <f t="shared" si="2"/>
        <v>1088.6029629629629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731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731</v>
      </c>
      <c r="O19" s="41">
        <f t="shared" si="2"/>
        <v>1.0829629629629629</v>
      </c>
      <c r="P19" s="9"/>
    </row>
    <row r="20" spans="1:119" ht="15.75" thickBot="1">
      <c r="A20" s="12"/>
      <c r="B20" s="42">
        <v>584</v>
      </c>
      <c r="C20" s="19" t="s">
        <v>40</v>
      </c>
      <c r="D20" s="43">
        <v>731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731</v>
      </c>
      <c r="O20" s="44">
        <f t="shared" si="2"/>
        <v>1.0829629629629629</v>
      </c>
      <c r="P20" s="9"/>
    </row>
    <row r="21" spans="1:119" ht="16.5" thickBot="1">
      <c r="A21" s="13" t="s">
        <v>10</v>
      </c>
      <c r="B21" s="21"/>
      <c r="C21" s="20"/>
      <c r="D21" s="14">
        <f>SUM(D5,D8,D12,D17,D19)</f>
        <v>2101763</v>
      </c>
      <c r="E21" s="14">
        <f t="shared" ref="E21:M21" si="7">SUM(E5,E8,E12,E17,E19)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2101763</v>
      </c>
      <c r="O21" s="35">
        <f t="shared" si="2"/>
        <v>3113.7229629629628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41</v>
      </c>
      <c r="M23" s="157"/>
      <c r="N23" s="157"/>
      <c r="O23" s="39">
        <v>675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163618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163618</v>
      </c>
      <c r="O5" s="30">
        <f t="shared" ref="O5:O19" si="2">(N5/O$21)</f>
        <v>244.20597014925374</v>
      </c>
      <c r="P5" s="6"/>
    </row>
    <row r="6" spans="1:133">
      <c r="A6" s="12"/>
      <c r="B6" s="42">
        <v>513</v>
      </c>
      <c r="C6" s="19" t="s">
        <v>19</v>
      </c>
      <c r="D6" s="43">
        <v>139802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139802</v>
      </c>
      <c r="O6" s="44">
        <f t="shared" si="2"/>
        <v>208.65970149253732</v>
      </c>
      <c r="P6" s="9"/>
    </row>
    <row r="7" spans="1:133">
      <c r="A7" s="12"/>
      <c r="B7" s="42">
        <v>514</v>
      </c>
      <c r="C7" s="19" t="s">
        <v>20</v>
      </c>
      <c r="D7" s="43">
        <v>23816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23816</v>
      </c>
      <c r="O7" s="44">
        <f t="shared" si="2"/>
        <v>35.546268656716421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1112346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1112346</v>
      </c>
      <c r="O8" s="41">
        <f t="shared" si="2"/>
        <v>1660.2179104477611</v>
      </c>
      <c r="P8" s="10"/>
    </row>
    <row r="9" spans="1:133">
      <c r="A9" s="12"/>
      <c r="B9" s="42">
        <v>521</v>
      </c>
      <c r="C9" s="19" t="s">
        <v>23</v>
      </c>
      <c r="D9" s="43">
        <v>926533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926533</v>
      </c>
      <c r="O9" s="44">
        <f t="shared" si="2"/>
        <v>1382.8850746268656</v>
      </c>
      <c r="P9" s="9"/>
    </row>
    <row r="10" spans="1:133">
      <c r="A10" s="12"/>
      <c r="B10" s="42">
        <v>522</v>
      </c>
      <c r="C10" s="19" t="s">
        <v>24</v>
      </c>
      <c r="D10" s="43">
        <v>159600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159600</v>
      </c>
      <c r="O10" s="44">
        <f t="shared" si="2"/>
        <v>238.20895522388059</v>
      </c>
      <c r="P10" s="9"/>
    </row>
    <row r="11" spans="1:133">
      <c r="A11" s="12"/>
      <c r="B11" s="42">
        <v>524</v>
      </c>
      <c r="C11" s="19" t="s">
        <v>25</v>
      </c>
      <c r="D11" s="43">
        <v>26213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26213</v>
      </c>
      <c r="O11" s="44">
        <f t="shared" si="2"/>
        <v>39.123880597014924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84294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84294</v>
      </c>
      <c r="O12" s="41">
        <f t="shared" si="2"/>
        <v>125.81194029850747</v>
      </c>
      <c r="P12" s="10"/>
    </row>
    <row r="13" spans="1:133">
      <c r="A13" s="12"/>
      <c r="B13" s="42">
        <v>531</v>
      </c>
      <c r="C13" s="19" t="s">
        <v>27</v>
      </c>
      <c r="D13" s="43">
        <v>5598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5598</v>
      </c>
      <c r="O13" s="44">
        <f t="shared" si="2"/>
        <v>8.3552238805970145</v>
      </c>
      <c r="P13" s="9"/>
    </row>
    <row r="14" spans="1:133">
      <c r="A14" s="12"/>
      <c r="B14" s="42">
        <v>533</v>
      </c>
      <c r="C14" s="19" t="s">
        <v>28</v>
      </c>
      <c r="D14" s="43">
        <v>6014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6014</v>
      </c>
      <c r="O14" s="44">
        <f t="shared" si="2"/>
        <v>8.9761194029850753</v>
      </c>
      <c r="P14" s="9"/>
    </row>
    <row r="15" spans="1:133">
      <c r="A15" s="12"/>
      <c r="B15" s="42">
        <v>534</v>
      </c>
      <c r="C15" s="19" t="s">
        <v>29</v>
      </c>
      <c r="D15" s="43">
        <v>68074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68074</v>
      </c>
      <c r="O15" s="44">
        <f t="shared" si="2"/>
        <v>101.60298507462687</v>
      </c>
      <c r="P15" s="9"/>
    </row>
    <row r="16" spans="1:133">
      <c r="A16" s="12"/>
      <c r="B16" s="42">
        <v>539</v>
      </c>
      <c r="C16" s="19" t="s">
        <v>30</v>
      </c>
      <c r="D16" s="43">
        <v>4608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4608</v>
      </c>
      <c r="O16" s="44">
        <f t="shared" si="2"/>
        <v>6.8776119402985074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56104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56104</v>
      </c>
      <c r="O17" s="41">
        <f t="shared" si="2"/>
        <v>83.737313432835819</v>
      </c>
      <c r="P17" s="10"/>
    </row>
    <row r="18" spans="1:119" ht="15.75" thickBot="1">
      <c r="A18" s="12"/>
      <c r="B18" s="42">
        <v>541</v>
      </c>
      <c r="C18" s="19" t="s">
        <v>32</v>
      </c>
      <c r="D18" s="43">
        <v>56104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56104</v>
      </c>
      <c r="O18" s="44">
        <f t="shared" si="2"/>
        <v>83.737313432835819</v>
      </c>
      <c r="P18" s="9"/>
    </row>
    <row r="19" spans="1:119" ht="16.5" thickBot="1">
      <c r="A19" s="13" t="s">
        <v>10</v>
      </c>
      <c r="B19" s="21"/>
      <c r="C19" s="20"/>
      <c r="D19" s="14">
        <f>SUM(D5,D8,D12,D17)</f>
        <v>1416362</v>
      </c>
      <c r="E19" s="14">
        <f t="shared" ref="E19:M19" si="6">SUM(E5,E8,E12,E17)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1416362</v>
      </c>
      <c r="O19" s="35">
        <f t="shared" si="2"/>
        <v>2113.9731343283584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36</v>
      </c>
      <c r="M21" s="157"/>
      <c r="N21" s="157"/>
      <c r="O21" s="39">
        <v>670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154485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154485</v>
      </c>
      <c r="O5" s="30">
        <f t="shared" ref="O5:O20" si="2">(N5/O$22)</f>
        <v>211.62328767123287</v>
      </c>
      <c r="P5" s="6"/>
    </row>
    <row r="6" spans="1:133">
      <c r="A6" s="12"/>
      <c r="B6" s="42">
        <v>513</v>
      </c>
      <c r="C6" s="19" t="s">
        <v>19</v>
      </c>
      <c r="D6" s="43">
        <v>128981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128981</v>
      </c>
      <c r="O6" s="44">
        <f t="shared" si="2"/>
        <v>176.686301369863</v>
      </c>
      <c r="P6" s="9"/>
    </row>
    <row r="7" spans="1:133">
      <c r="A7" s="12"/>
      <c r="B7" s="42">
        <v>514</v>
      </c>
      <c r="C7" s="19" t="s">
        <v>20</v>
      </c>
      <c r="D7" s="43">
        <v>19172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19172</v>
      </c>
      <c r="O7" s="44">
        <f t="shared" si="2"/>
        <v>26.263013698630136</v>
      </c>
      <c r="P7" s="9"/>
    </row>
    <row r="8" spans="1:133">
      <c r="A8" s="12"/>
      <c r="B8" s="42">
        <v>519</v>
      </c>
      <c r="C8" s="19" t="s">
        <v>21</v>
      </c>
      <c r="D8" s="43">
        <v>6332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6332</v>
      </c>
      <c r="O8" s="44">
        <f t="shared" si="2"/>
        <v>8.6739726027397257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997447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997447</v>
      </c>
      <c r="O9" s="41">
        <f t="shared" si="2"/>
        <v>1366.3657534246574</v>
      </c>
      <c r="P9" s="10"/>
    </row>
    <row r="10" spans="1:133">
      <c r="A10" s="12"/>
      <c r="B10" s="42">
        <v>521</v>
      </c>
      <c r="C10" s="19" t="s">
        <v>23</v>
      </c>
      <c r="D10" s="43">
        <v>817327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817327</v>
      </c>
      <c r="O10" s="44">
        <f t="shared" si="2"/>
        <v>1119.6260273972603</v>
      </c>
      <c r="P10" s="9"/>
    </row>
    <row r="11" spans="1:133">
      <c r="A11" s="12"/>
      <c r="B11" s="42">
        <v>522</v>
      </c>
      <c r="C11" s="19" t="s">
        <v>24</v>
      </c>
      <c r="D11" s="43">
        <v>152000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152000</v>
      </c>
      <c r="O11" s="44">
        <f t="shared" si="2"/>
        <v>208.21917808219177</v>
      </c>
      <c r="P11" s="9"/>
    </row>
    <row r="12" spans="1:133">
      <c r="A12" s="12"/>
      <c r="B12" s="42">
        <v>524</v>
      </c>
      <c r="C12" s="19" t="s">
        <v>25</v>
      </c>
      <c r="D12" s="43">
        <v>28120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28120</v>
      </c>
      <c r="O12" s="44">
        <f t="shared" si="2"/>
        <v>38.520547945205479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83034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83034</v>
      </c>
      <c r="O13" s="41">
        <f t="shared" si="2"/>
        <v>113.74520547945205</v>
      </c>
      <c r="P13" s="10"/>
    </row>
    <row r="14" spans="1:133">
      <c r="A14" s="12"/>
      <c r="B14" s="42">
        <v>531</v>
      </c>
      <c r="C14" s="19" t="s">
        <v>27</v>
      </c>
      <c r="D14" s="43">
        <v>5780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5780</v>
      </c>
      <c r="O14" s="44">
        <f t="shared" si="2"/>
        <v>7.9178082191780819</v>
      </c>
      <c r="P14" s="9"/>
    </row>
    <row r="15" spans="1:133">
      <c r="A15" s="12"/>
      <c r="B15" s="42">
        <v>533</v>
      </c>
      <c r="C15" s="19" t="s">
        <v>28</v>
      </c>
      <c r="D15" s="43">
        <v>5414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5414</v>
      </c>
      <c r="O15" s="44">
        <f t="shared" si="2"/>
        <v>7.4164383561643836</v>
      </c>
      <c r="P15" s="9"/>
    </row>
    <row r="16" spans="1:133">
      <c r="A16" s="12"/>
      <c r="B16" s="42">
        <v>534</v>
      </c>
      <c r="C16" s="19" t="s">
        <v>29</v>
      </c>
      <c r="D16" s="43">
        <v>70378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70378</v>
      </c>
      <c r="O16" s="44">
        <f t="shared" si="2"/>
        <v>96.408219178082192</v>
      </c>
      <c r="P16" s="9"/>
    </row>
    <row r="17" spans="1:119">
      <c r="A17" s="12"/>
      <c r="B17" s="42">
        <v>539</v>
      </c>
      <c r="C17" s="19" t="s">
        <v>30</v>
      </c>
      <c r="D17" s="43">
        <v>1462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1462</v>
      </c>
      <c r="O17" s="44">
        <f t="shared" si="2"/>
        <v>2.0027397260273974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57475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57475</v>
      </c>
      <c r="O18" s="41">
        <f t="shared" si="2"/>
        <v>78.732876712328761</v>
      </c>
      <c r="P18" s="10"/>
    </row>
    <row r="19" spans="1:119" ht="15.75" thickBot="1">
      <c r="A19" s="12"/>
      <c r="B19" s="42">
        <v>541</v>
      </c>
      <c r="C19" s="19" t="s">
        <v>32</v>
      </c>
      <c r="D19" s="43">
        <v>57475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57475</v>
      </c>
      <c r="O19" s="44">
        <f t="shared" si="2"/>
        <v>78.732876712328761</v>
      </c>
      <c r="P19" s="9"/>
    </row>
    <row r="20" spans="1:119" ht="16.5" thickBot="1">
      <c r="A20" s="13" t="s">
        <v>10</v>
      </c>
      <c r="B20" s="21"/>
      <c r="C20" s="20"/>
      <c r="D20" s="14">
        <f>SUM(D5,D9,D13,D18)</f>
        <v>1292441</v>
      </c>
      <c r="E20" s="14">
        <f t="shared" ref="E20:M20" si="6">SUM(E5,E9,E13,E18)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1292441</v>
      </c>
      <c r="O20" s="35">
        <f t="shared" si="2"/>
        <v>1770.4671232876713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730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180657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180657</v>
      </c>
      <c r="O5" s="30">
        <f t="shared" ref="O5:O21" si="2">(N5/O$23)</f>
        <v>247.47534246575341</v>
      </c>
      <c r="P5" s="6"/>
    </row>
    <row r="6" spans="1:133">
      <c r="A6" s="12"/>
      <c r="B6" s="42">
        <v>513</v>
      </c>
      <c r="C6" s="19" t="s">
        <v>19</v>
      </c>
      <c r="D6" s="43">
        <v>152535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152535</v>
      </c>
      <c r="O6" s="44">
        <f t="shared" si="2"/>
        <v>208.95205479452054</v>
      </c>
      <c r="P6" s="9"/>
    </row>
    <row r="7" spans="1:133">
      <c r="A7" s="12"/>
      <c r="B7" s="42">
        <v>514</v>
      </c>
      <c r="C7" s="19" t="s">
        <v>20</v>
      </c>
      <c r="D7" s="43">
        <v>20194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20194</v>
      </c>
      <c r="O7" s="44">
        <f t="shared" si="2"/>
        <v>27.663013698630138</v>
      </c>
      <c r="P7" s="9"/>
    </row>
    <row r="8" spans="1:133">
      <c r="A8" s="12"/>
      <c r="B8" s="42">
        <v>517</v>
      </c>
      <c r="C8" s="19" t="s">
        <v>47</v>
      </c>
      <c r="D8" s="43">
        <v>1125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1125</v>
      </c>
      <c r="O8" s="44">
        <f t="shared" si="2"/>
        <v>1.5410958904109588</v>
      </c>
      <c r="P8" s="9"/>
    </row>
    <row r="9" spans="1:133">
      <c r="A9" s="12"/>
      <c r="B9" s="42">
        <v>519</v>
      </c>
      <c r="C9" s="19" t="s">
        <v>21</v>
      </c>
      <c r="D9" s="43">
        <v>6803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6803</v>
      </c>
      <c r="O9" s="44">
        <f t="shared" si="2"/>
        <v>9.3191780821917813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853226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853226</v>
      </c>
      <c r="O10" s="41">
        <f t="shared" si="2"/>
        <v>1168.8027397260273</v>
      </c>
      <c r="P10" s="10"/>
    </row>
    <row r="11" spans="1:133">
      <c r="A11" s="12"/>
      <c r="B11" s="42">
        <v>521</v>
      </c>
      <c r="C11" s="19" t="s">
        <v>23</v>
      </c>
      <c r="D11" s="43">
        <v>775549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775549</v>
      </c>
      <c r="O11" s="44">
        <f t="shared" si="2"/>
        <v>1062.3958904109588</v>
      </c>
      <c r="P11" s="9"/>
    </row>
    <row r="12" spans="1:133">
      <c r="A12" s="12"/>
      <c r="B12" s="42">
        <v>522</v>
      </c>
      <c r="C12" s="19" t="s">
        <v>24</v>
      </c>
      <c r="D12" s="43">
        <v>54076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54076</v>
      </c>
      <c r="O12" s="44">
        <f t="shared" si="2"/>
        <v>74.07671232876713</v>
      </c>
      <c r="P12" s="9"/>
    </row>
    <row r="13" spans="1:133">
      <c r="A13" s="12"/>
      <c r="B13" s="42">
        <v>524</v>
      </c>
      <c r="C13" s="19" t="s">
        <v>25</v>
      </c>
      <c r="D13" s="43">
        <v>23601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23601</v>
      </c>
      <c r="O13" s="44">
        <f t="shared" si="2"/>
        <v>32.330136986301369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83919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83919</v>
      </c>
      <c r="O14" s="41">
        <f t="shared" si="2"/>
        <v>114.95753424657535</v>
      </c>
      <c r="P14" s="10"/>
    </row>
    <row r="15" spans="1:133">
      <c r="A15" s="12"/>
      <c r="B15" s="42">
        <v>531</v>
      </c>
      <c r="C15" s="19" t="s">
        <v>27</v>
      </c>
      <c r="D15" s="43">
        <v>5631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5631</v>
      </c>
      <c r="O15" s="44">
        <f t="shared" si="2"/>
        <v>7.7136986301369861</v>
      </c>
      <c r="P15" s="9"/>
    </row>
    <row r="16" spans="1:133">
      <c r="A16" s="12"/>
      <c r="B16" s="42">
        <v>533</v>
      </c>
      <c r="C16" s="19" t="s">
        <v>28</v>
      </c>
      <c r="D16" s="43">
        <v>4349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4349</v>
      </c>
      <c r="O16" s="44">
        <f t="shared" si="2"/>
        <v>5.9575342465753423</v>
      </c>
      <c r="P16" s="9"/>
    </row>
    <row r="17" spans="1:119">
      <c r="A17" s="12"/>
      <c r="B17" s="42">
        <v>534</v>
      </c>
      <c r="C17" s="19" t="s">
        <v>29</v>
      </c>
      <c r="D17" s="43">
        <v>70806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70806</v>
      </c>
      <c r="O17" s="44">
        <f t="shared" si="2"/>
        <v>96.9945205479452</v>
      </c>
      <c r="P17" s="9"/>
    </row>
    <row r="18" spans="1:119">
      <c r="A18" s="12"/>
      <c r="B18" s="42">
        <v>539</v>
      </c>
      <c r="C18" s="19" t="s">
        <v>30</v>
      </c>
      <c r="D18" s="43">
        <v>3133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3133</v>
      </c>
      <c r="O18" s="44">
        <f t="shared" si="2"/>
        <v>4.2917808219178086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50594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50594</v>
      </c>
      <c r="O19" s="41">
        <f t="shared" si="2"/>
        <v>69.30684931506849</v>
      </c>
      <c r="P19" s="10"/>
    </row>
    <row r="20" spans="1:119" ht="15.75" thickBot="1">
      <c r="A20" s="12"/>
      <c r="B20" s="42">
        <v>541</v>
      </c>
      <c r="C20" s="19" t="s">
        <v>32</v>
      </c>
      <c r="D20" s="43">
        <v>50594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50594</v>
      </c>
      <c r="O20" s="44">
        <f t="shared" si="2"/>
        <v>69.30684931506849</v>
      </c>
      <c r="P20" s="9"/>
    </row>
    <row r="21" spans="1:119" ht="16.5" thickBot="1">
      <c r="A21" s="13" t="s">
        <v>10</v>
      </c>
      <c r="B21" s="21"/>
      <c r="C21" s="20"/>
      <c r="D21" s="14">
        <f>SUM(D5,D10,D14,D19)</f>
        <v>1168396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1168396</v>
      </c>
      <c r="O21" s="35">
        <f t="shared" si="2"/>
        <v>1600.5424657534247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48</v>
      </c>
      <c r="M23" s="157"/>
      <c r="N23" s="157"/>
      <c r="O23" s="39">
        <v>730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355579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355579</v>
      </c>
      <c r="O5" s="30">
        <f t="shared" ref="O5:O21" si="2">(N5/O$23)</f>
        <v>485.7636612021858</v>
      </c>
      <c r="P5" s="6"/>
    </row>
    <row r="6" spans="1:133">
      <c r="A6" s="12"/>
      <c r="B6" s="42">
        <v>513</v>
      </c>
      <c r="C6" s="19" t="s">
        <v>19</v>
      </c>
      <c r="D6" s="43">
        <v>145392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145392</v>
      </c>
      <c r="O6" s="44">
        <f t="shared" si="2"/>
        <v>198.62295081967213</v>
      </c>
      <c r="P6" s="9"/>
    </row>
    <row r="7" spans="1:133">
      <c r="A7" s="12"/>
      <c r="B7" s="42">
        <v>514</v>
      </c>
      <c r="C7" s="19" t="s">
        <v>20</v>
      </c>
      <c r="D7" s="43">
        <v>16873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16873</v>
      </c>
      <c r="O7" s="44">
        <f t="shared" si="2"/>
        <v>23.050546448087431</v>
      </c>
      <c r="P7" s="9"/>
    </row>
    <row r="8" spans="1:133">
      <c r="A8" s="12"/>
      <c r="B8" s="42">
        <v>517</v>
      </c>
      <c r="C8" s="19" t="s">
        <v>47</v>
      </c>
      <c r="D8" s="43">
        <v>192079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192079</v>
      </c>
      <c r="O8" s="44">
        <f t="shared" si="2"/>
        <v>262.40300546448088</v>
      </c>
      <c r="P8" s="9"/>
    </row>
    <row r="9" spans="1:133">
      <c r="A9" s="12"/>
      <c r="B9" s="42">
        <v>519</v>
      </c>
      <c r="C9" s="19" t="s">
        <v>21</v>
      </c>
      <c r="D9" s="43">
        <v>1235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1235</v>
      </c>
      <c r="O9" s="44">
        <f t="shared" si="2"/>
        <v>1.6871584699453552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845526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845526</v>
      </c>
      <c r="O10" s="41">
        <f t="shared" si="2"/>
        <v>1155.0901639344263</v>
      </c>
      <c r="P10" s="10"/>
    </row>
    <row r="11" spans="1:133">
      <c r="A11" s="12"/>
      <c r="B11" s="42">
        <v>521</v>
      </c>
      <c r="C11" s="19" t="s">
        <v>23</v>
      </c>
      <c r="D11" s="43">
        <v>762383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762383</v>
      </c>
      <c r="O11" s="44">
        <f t="shared" si="2"/>
        <v>1041.5068306010928</v>
      </c>
      <c r="P11" s="9"/>
    </row>
    <row r="12" spans="1:133">
      <c r="A12" s="12"/>
      <c r="B12" s="42">
        <v>522</v>
      </c>
      <c r="C12" s="19" t="s">
        <v>24</v>
      </c>
      <c r="D12" s="43">
        <v>54212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54212</v>
      </c>
      <c r="O12" s="44">
        <f t="shared" si="2"/>
        <v>74.060109289617486</v>
      </c>
      <c r="P12" s="9"/>
    </row>
    <row r="13" spans="1:133">
      <c r="A13" s="12"/>
      <c r="B13" s="42">
        <v>524</v>
      </c>
      <c r="C13" s="19" t="s">
        <v>25</v>
      </c>
      <c r="D13" s="43">
        <v>28931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28931</v>
      </c>
      <c r="O13" s="44">
        <f t="shared" si="2"/>
        <v>39.52322404371585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102092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102092</v>
      </c>
      <c r="O14" s="41">
        <f t="shared" si="2"/>
        <v>139.46994535519124</v>
      </c>
      <c r="P14" s="10"/>
    </row>
    <row r="15" spans="1:133">
      <c r="A15" s="12"/>
      <c r="B15" s="42">
        <v>531</v>
      </c>
      <c r="C15" s="19" t="s">
        <v>27</v>
      </c>
      <c r="D15" s="43">
        <v>5760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5760</v>
      </c>
      <c r="O15" s="44">
        <f t="shared" si="2"/>
        <v>7.8688524590163933</v>
      </c>
      <c r="P15" s="9"/>
    </row>
    <row r="16" spans="1:133">
      <c r="A16" s="12"/>
      <c r="B16" s="42">
        <v>533</v>
      </c>
      <c r="C16" s="19" t="s">
        <v>28</v>
      </c>
      <c r="D16" s="43">
        <v>5051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5051</v>
      </c>
      <c r="O16" s="44">
        <f t="shared" si="2"/>
        <v>6.9002732240437155</v>
      </c>
      <c r="P16" s="9"/>
    </row>
    <row r="17" spans="1:119">
      <c r="A17" s="12"/>
      <c r="B17" s="42">
        <v>534</v>
      </c>
      <c r="C17" s="19" t="s">
        <v>29</v>
      </c>
      <c r="D17" s="43">
        <v>66621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66621</v>
      </c>
      <c r="O17" s="44">
        <f t="shared" si="2"/>
        <v>91.01229508196721</v>
      </c>
      <c r="P17" s="9"/>
    </row>
    <row r="18" spans="1:119">
      <c r="A18" s="12"/>
      <c r="B18" s="42">
        <v>539</v>
      </c>
      <c r="C18" s="19" t="s">
        <v>30</v>
      </c>
      <c r="D18" s="43">
        <v>24660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24660</v>
      </c>
      <c r="O18" s="44">
        <f t="shared" si="2"/>
        <v>33.688524590163937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39706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39706</v>
      </c>
      <c r="O19" s="41">
        <f t="shared" si="2"/>
        <v>54.243169398907106</v>
      </c>
      <c r="P19" s="10"/>
    </row>
    <row r="20" spans="1:119" ht="15.75" thickBot="1">
      <c r="A20" s="12"/>
      <c r="B20" s="42">
        <v>541</v>
      </c>
      <c r="C20" s="19" t="s">
        <v>32</v>
      </c>
      <c r="D20" s="43">
        <v>39706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39706</v>
      </c>
      <c r="O20" s="44">
        <f t="shared" si="2"/>
        <v>54.243169398907106</v>
      </c>
      <c r="P20" s="9"/>
    </row>
    <row r="21" spans="1:119" ht="16.5" thickBot="1">
      <c r="A21" s="13" t="s">
        <v>10</v>
      </c>
      <c r="B21" s="21"/>
      <c r="C21" s="20"/>
      <c r="D21" s="14">
        <f>SUM(D5,D10,D14,D19)</f>
        <v>1342903</v>
      </c>
      <c r="E21" s="14">
        <f t="shared" ref="E21:M21" si="6">SUM(E5,E10,E14,E19)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1342903</v>
      </c>
      <c r="O21" s="35">
        <f t="shared" si="2"/>
        <v>1834.5669398907103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58</v>
      </c>
      <c r="M23" s="157"/>
      <c r="N23" s="157"/>
      <c r="O23" s="39">
        <v>732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307417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307417</v>
      </c>
      <c r="P5" s="30">
        <f t="shared" ref="P5:P18" si="1">(O5/P$20)</f>
        <v>569.29074074074072</v>
      </c>
      <c r="Q5" s="6"/>
    </row>
    <row r="6" spans="1:134">
      <c r="A6" s="12"/>
      <c r="B6" s="42">
        <v>513</v>
      </c>
      <c r="C6" s="19" t="s">
        <v>19</v>
      </c>
      <c r="D6" s="43">
        <v>281854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281854</v>
      </c>
      <c r="P6" s="44">
        <f t="shared" si="1"/>
        <v>521.95185185185187</v>
      </c>
      <c r="Q6" s="9"/>
    </row>
    <row r="7" spans="1:134">
      <c r="A7" s="12"/>
      <c r="B7" s="42">
        <v>514</v>
      </c>
      <c r="C7" s="19" t="s">
        <v>20</v>
      </c>
      <c r="D7" s="43">
        <v>25563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25563</v>
      </c>
      <c r="P7" s="44">
        <f t="shared" si="1"/>
        <v>47.338888888888889</v>
      </c>
      <c r="Q7" s="9"/>
    </row>
    <row r="8" spans="1:134" ht="15.75">
      <c r="A8" s="26" t="s">
        <v>22</v>
      </c>
      <c r="B8" s="27"/>
      <c r="C8" s="28"/>
      <c r="D8" s="29">
        <f t="shared" ref="D8:N8" si="3">SUM(D9:D11)</f>
        <v>1609758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1609758</v>
      </c>
      <c r="P8" s="41">
        <f t="shared" si="1"/>
        <v>2981.0333333333333</v>
      </c>
      <c r="Q8" s="10"/>
    </row>
    <row r="9" spans="1:134">
      <c r="A9" s="12"/>
      <c r="B9" s="42">
        <v>521</v>
      </c>
      <c r="C9" s="19" t="s">
        <v>23</v>
      </c>
      <c r="D9" s="43">
        <v>1287740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1287740</v>
      </c>
      <c r="P9" s="44">
        <f t="shared" si="1"/>
        <v>2384.7037037037039</v>
      </c>
      <c r="Q9" s="9"/>
    </row>
    <row r="10" spans="1:134">
      <c r="A10" s="12"/>
      <c r="B10" s="42">
        <v>522</v>
      </c>
      <c r="C10" s="19" t="s">
        <v>24</v>
      </c>
      <c r="D10" s="43">
        <v>243750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1" si="4">SUM(D10:N10)</f>
        <v>243750</v>
      </c>
      <c r="P10" s="44">
        <f t="shared" si="1"/>
        <v>451.38888888888891</v>
      </c>
      <c r="Q10" s="9"/>
    </row>
    <row r="11" spans="1:134">
      <c r="A11" s="12"/>
      <c r="B11" s="42">
        <v>524</v>
      </c>
      <c r="C11" s="19" t="s">
        <v>25</v>
      </c>
      <c r="D11" s="43">
        <v>78268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78268</v>
      </c>
      <c r="P11" s="44">
        <f t="shared" si="1"/>
        <v>144.94074074074075</v>
      </c>
      <c r="Q11" s="9"/>
    </row>
    <row r="12" spans="1:134" ht="15.75">
      <c r="A12" s="26" t="s">
        <v>26</v>
      </c>
      <c r="B12" s="27"/>
      <c r="C12" s="28"/>
      <c r="D12" s="29">
        <f t="shared" ref="D12:N12" si="5">SUM(D13:D15)</f>
        <v>117124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117124</v>
      </c>
      <c r="P12" s="41">
        <f t="shared" si="1"/>
        <v>216.8962962962963</v>
      </c>
      <c r="Q12" s="10"/>
    </row>
    <row r="13" spans="1:134">
      <c r="A13" s="12"/>
      <c r="B13" s="42">
        <v>531</v>
      </c>
      <c r="C13" s="19" t="s">
        <v>27</v>
      </c>
      <c r="D13" s="43">
        <v>7371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7371</v>
      </c>
      <c r="P13" s="44">
        <f t="shared" si="1"/>
        <v>13.65</v>
      </c>
      <c r="Q13" s="9"/>
    </row>
    <row r="14" spans="1:134">
      <c r="A14" s="12"/>
      <c r="B14" s="42">
        <v>533</v>
      </c>
      <c r="C14" s="19" t="s">
        <v>28</v>
      </c>
      <c r="D14" s="43">
        <v>24015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7" si="6">SUM(D14:N14)</f>
        <v>24015</v>
      </c>
      <c r="P14" s="44">
        <f t="shared" si="1"/>
        <v>44.472222222222221</v>
      </c>
      <c r="Q14" s="9"/>
    </row>
    <row r="15" spans="1:134">
      <c r="A15" s="12"/>
      <c r="B15" s="42">
        <v>534</v>
      </c>
      <c r="C15" s="19" t="s">
        <v>29</v>
      </c>
      <c r="D15" s="43">
        <v>85738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85738</v>
      </c>
      <c r="P15" s="44">
        <f t="shared" si="1"/>
        <v>158.77407407407406</v>
      </c>
      <c r="Q15" s="9"/>
    </row>
    <row r="16" spans="1:134" ht="15.75">
      <c r="A16" s="26" t="s">
        <v>31</v>
      </c>
      <c r="B16" s="27"/>
      <c r="C16" s="28"/>
      <c r="D16" s="29">
        <f t="shared" ref="D16:N16" si="7">SUM(D17:D17)</f>
        <v>36393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36393</v>
      </c>
      <c r="P16" s="41">
        <f t="shared" si="1"/>
        <v>67.394444444444446</v>
      </c>
      <c r="Q16" s="10"/>
    </row>
    <row r="17" spans="1:120" ht="15.75" thickBot="1">
      <c r="A17" s="12"/>
      <c r="B17" s="42">
        <v>541</v>
      </c>
      <c r="C17" s="19" t="s">
        <v>32</v>
      </c>
      <c r="D17" s="43">
        <v>36393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36393</v>
      </c>
      <c r="P17" s="44">
        <f t="shared" si="1"/>
        <v>67.394444444444446</v>
      </c>
      <c r="Q17" s="9"/>
    </row>
    <row r="18" spans="1:120" ht="16.5" thickBot="1">
      <c r="A18" s="13" t="s">
        <v>10</v>
      </c>
      <c r="B18" s="21"/>
      <c r="C18" s="20"/>
      <c r="D18" s="14">
        <f>SUM(D5,D8,D12,D16)</f>
        <v>2070692</v>
      </c>
      <c r="E18" s="14">
        <f t="shared" ref="E18:N18" si="8">SUM(E5,E8,E12,E16)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0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8"/>
        <v>0</v>
      </c>
      <c r="O18" s="14">
        <f>SUM(D18:N18)</f>
        <v>2070692</v>
      </c>
      <c r="P18" s="35">
        <f t="shared" si="1"/>
        <v>3834.614814814815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76</v>
      </c>
      <c r="N20" s="157"/>
      <c r="O20" s="157"/>
      <c r="P20" s="39">
        <v>540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225893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225893</v>
      </c>
      <c r="P5" s="30">
        <f t="shared" ref="P5:P18" si="2">(O5/P$20)</f>
        <v>422.22990654205609</v>
      </c>
      <c r="Q5" s="6"/>
    </row>
    <row r="6" spans="1:134">
      <c r="A6" s="12"/>
      <c r="B6" s="42">
        <v>513</v>
      </c>
      <c r="C6" s="19" t="s">
        <v>19</v>
      </c>
      <c r="D6" s="43">
        <v>206893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206893</v>
      </c>
      <c r="P6" s="44">
        <f t="shared" si="2"/>
        <v>386.71588785046731</v>
      </c>
      <c r="Q6" s="9"/>
    </row>
    <row r="7" spans="1:134">
      <c r="A7" s="12"/>
      <c r="B7" s="42">
        <v>514</v>
      </c>
      <c r="C7" s="19" t="s">
        <v>20</v>
      </c>
      <c r="D7" s="43">
        <v>19000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19000</v>
      </c>
      <c r="P7" s="44">
        <f t="shared" si="2"/>
        <v>35.514018691588788</v>
      </c>
      <c r="Q7" s="9"/>
    </row>
    <row r="8" spans="1:134" ht="15.75">
      <c r="A8" s="26" t="s">
        <v>22</v>
      </c>
      <c r="B8" s="27"/>
      <c r="C8" s="28"/>
      <c r="D8" s="29">
        <f t="shared" ref="D8:N8" si="3">SUM(D9:D11)</f>
        <v>1472854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1472854</v>
      </c>
      <c r="P8" s="41">
        <f t="shared" si="2"/>
        <v>2752.9981308411216</v>
      </c>
      <c r="Q8" s="10"/>
    </row>
    <row r="9" spans="1:134">
      <c r="A9" s="12"/>
      <c r="B9" s="42">
        <v>521</v>
      </c>
      <c r="C9" s="19" t="s">
        <v>23</v>
      </c>
      <c r="D9" s="43">
        <v>1162811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1162811</v>
      </c>
      <c r="P9" s="44">
        <f t="shared" si="2"/>
        <v>2173.4785046728971</v>
      </c>
      <c r="Q9" s="9"/>
    </row>
    <row r="10" spans="1:134">
      <c r="A10" s="12"/>
      <c r="B10" s="42">
        <v>522</v>
      </c>
      <c r="C10" s="19" t="s">
        <v>24</v>
      </c>
      <c r="D10" s="43">
        <v>234578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234578</v>
      </c>
      <c r="P10" s="44">
        <f t="shared" si="2"/>
        <v>438.46355140186915</v>
      </c>
      <c r="Q10" s="9"/>
    </row>
    <row r="11" spans="1:134">
      <c r="A11" s="12"/>
      <c r="B11" s="42">
        <v>524</v>
      </c>
      <c r="C11" s="19" t="s">
        <v>25</v>
      </c>
      <c r="D11" s="43">
        <v>75465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75465</v>
      </c>
      <c r="P11" s="44">
        <f t="shared" si="2"/>
        <v>141.05607476635515</v>
      </c>
      <c r="Q11" s="9"/>
    </row>
    <row r="12" spans="1:134" ht="15.75">
      <c r="A12" s="26" t="s">
        <v>26</v>
      </c>
      <c r="B12" s="27"/>
      <c r="C12" s="28"/>
      <c r="D12" s="29">
        <f t="shared" ref="D12:N12" si="4">SUM(D13:D15)</f>
        <v>108212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108212</v>
      </c>
      <c r="P12" s="41">
        <f t="shared" si="2"/>
        <v>202.26542056074766</v>
      </c>
      <c r="Q12" s="10"/>
    </row>
    <row r="13" spans="1:134">
      <c r="A13" s="12"/>
      <c r="B13" s="42">
        <v>531</v>
      </c>
      <c r="C13" s="19" t="s">
        <v>27</v>
      </c>
      <c r="D13" s="43">
        <v>6304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6304</v>
      </c>
      <c r="P13" s="44">
        <f t="shared" si="2"/>
        <v>11.783177570093457</v>
      </c>
      <c r="Q13" s="9"/>
    </row>
    <row r="14" spans="1:134">
      <c r="A14" s="12"/>
      <c r="B14" s="42">
        <v>533</v>
      </c>
      <c r="C14" s="19" t="s">
        <v>28</v>
      </c>
      <c r="D14" s="43">
        <v>25323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25323</v>
      </c>
      <c r="P14" s="44">
        <f t="shared" si="2"/>
        <v>47.332710280373831</v>
      </c>
      <c r="Q14" s="9"/>
    </row>
    <row r="15" spans="1:134">
      <c r="A15" s="12"/>
      <c r="B15" s="42">
        <v>534</v>
      </c>
      <c r="C15" s="19" t="s">
        <v>29</v>
      </c>
      <c r="D15" s="43">
        <v>76585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76585</v>
      </c>
      <c r="P15" s="44">
        <f t="shared" si="2"/>
        <v>143.14953271028037</v>
      </c>
      <c r="Q15" s="9"/>
    </row>
    <row r="16" spans="1:134" ht="15.75">
      <c r="A16" s="26" t="s">
        <v>31</v>
      </c>
      <c r="B16" s="27"/>
      <c r="C16" s="28"/>
      <c r="D16" s="29">
        <f t="shared" ref="D16:N16" si="5">SUM(D17:D17)</f>
        <v>65352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65352</v>
      </c>
      <c r="P16" s="41">
        <f t="shared" si="2"/>
        <v>122.15327102803738</v>
      </c>
      <c r="Q16" s="10"/>
    </row>
    <row r="17" spans="1:120" ht="15.75" thickBot="1">
      <c r="A17" s="12"/>
      <c r="B17" s="42">
        <v>541</v>
      </c>
      <c r="C17" s="19" t="s">
        <v>32</v>
      </c>
      <c r="D17" s="43">
        <v>65352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65352</v>
      </c>
      <c r="P17" s="44">
        <f t="shared" si="2"/>
        <v>122.15327102803738</v>
      </c>
      <c r="Q17" s="9"/>
    </row>
    <row r="18" spans="1:120" ht="16.5" thickBot="1">
      <c r="A18" s="13" t="s">
        <v>10</v>
      </c>
      <c r="B18" s="21"/>
      <c r="C18" s="20"/>
      <c r="D18" s="14">
        <f>SUM(D5,D8,D12,D16)</f>
        <v>1872311</v>
      </c>
      <c r="E18" s="14">
        <f t="shared" ref="E18:N18" si="6">SUM(E5,E8,E12,E16)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1872311</v>
      </c>
      <c r="P18" s="35">
        <f t="shared" si="2"/>
        <v>3499.6467289719626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74</v>
      </c>
      <c r="N20" s="157"/>
      <c r="O20" s="157"/>
      <c r="P20" s="39">
        <v>535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245482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245482</v>
      </c>
      <c r="O5" s="30">
        <f t="shared" ref="O5:O17" si="2">(N5/O$19)</f>
        <v>359.94428152492668</v>
      </c>
      <c r="P5" s="6"/>
    </row>
    <row r="6" spans="1:133">
      <c r="A6" s="12"/>
      <c r="B6" s="42">
        <v>513</v>
      </c>
      <c r="C6" s="19" t="s">
        <v>19</v>
      </c>
      <c r="D6" s="43">
        <v>223122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223122</v>
      </c>
      <c r="O6" s="44">
        <f t="shared" si="2"/>
        <v>327.15835777126102</v>
      </c>
      <c r="P6" s="9"/>
    </row>
    <row r="7" spans="1:133">
      <c r="A7" s="12"/>
      <c r="B7" s="42">
        <v>514</v>
      </c>
      <c r="C7" s="19" t="s">
        <v>20</v>
      </c>
      <c r="D7" s="43">
        <v>22360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22360</v>
      </c>
      <c r="O7" s="44">
        <f t="shared" si="2"/>
        <v>32.785923753665692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1419669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1419669</v>
      </c>
      <c r="O8" s="41">
        <f t="shared" si="2"/>
        <v>2081.6260997067448</v>
      </c>
      <c r="P8" s="10"/>
    </row>
    <row r="9" spans="1:133">
      <c r="A9" s="12"/>
      <c r="B9" s="42">
        <v>521</v>
      </c>
      <c r="C9" s="19" t="s">
        <v>23</v>
      </c>
      <c r="D9" s="43">
        <v>1124204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1124204</v>
      </c>
      <c r="O9" s="44">
        <f t="shared" si="2"/>
        <v>1648.3929618768329</v>
      </c>
      <c r="P9" s="9"/>
    </row>
    <row r="10" spans="1:133">
      <c r="A10" s="12"/>
      <c r="B10" s="42">
        <v>522</v>
      </c>
      <c r="C10" s="19" t="s">
        <v>24</v>
      </c>
      <c r="D10" s="43">
        <v>223408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223408</v>
      </c>
      <c r="O10" s="44">
        <f t="shared" si="2"/>
        <v>327.57771260997066</v>
      </c>
      <c r="P10" s="9"/>
    </row>
    <row r="11" spans="1:133">
      <c r="A11" s="12"/>
      <c r="B11" s="42">
        <v>524</v>
      </c>
      <c r="C11" s="19" t="s">
        <v>25</v>
      </c>
      <c r="D11" s="43">
        <v>72057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72057</v>
      </c>
      <c r="O11" s="44">
        <f t="shared" si="2"/>
        <v>105.65542521994135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134758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134758</v>
      </c>
      <c r="O12" s="41">
        <f t="shared" si="2"/>
        <v>197.59237536656892</v>
      </c>
      <c r="P12" s="10"/>
    </row>
    <row r="13" spans="1:133">
      <c r="A13" s="12"/>
      <c r="B13" s="42">
        <v>531</v>
      </c>
      <c r="C13" s="19" t="s">
        <v>27</v>
      </c>
      <c r="D13" s="43">
        <v>6528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6528</v>
      </c>
      <c r="O13" s="44">
        <f t="shared" si="2"/>
        <v>9.5718475073313787</v>
      </c>
      <c r="P13" s="9"/>
    </row>
    <row r="14" spans="1:133">
      <c r="A14" s="12"/>
      <c r="B14" s="42">
        <v>533</v>
      </c>
      <c r="C14" s="19" t="s">
        <v>28</v>
      </c>
      <c r="D14" s="43">
        <v>24323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24323</v>
      </c>
      <c r="O14" s="44">
        <f t="shared" si="2"/>
        <v>35.664222873900293</v>
      </c>
      <c r="P14" s="9"/>
    </row>
    <row r="15" spans="1:133">
      <c r="A15" s="12"/>
      <c r="B15" s="42">
        <v>534</v>
      </c>
      <c r="C15" s="19" t="s">
        <v>50</v>
      </c>
      <c r="D15" s="43">
        <v>72467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72467</v>
      </c>
      <c r="O15" s="44">
        <f t="shared" si="2"/>
        <v>106.2565982404692</v>
      </c>
      <c r="P15" s="9"/>
    </row>
    <row r="16" spans="1:133" ht="15.75" thickBot="1">
      <c r="A16" s="12"/>
      <c r="B16" s="42">
        <v>539</v>
      </c>
      <c r="C16" s="19" t="s">
        <v>30</v>
      </c>
      <c r="D16" s="43">
        <v>31440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31440</v>
      </c>
      <c r="O16" s="44">
        <f t="shared" si="2"/>
        <v>46.099706744868037</v>
      </c>
      <c r="P16" s="9"/>
    </row>
    <row r="17" spans="1:119" ht="16.5" thickBot="1">
      <c r="A17" s="13" t="s">
        <v>10</v>
      </c>
      <c r="B17" s="21"/>
      <c r="C17" s="20"/>
      <c r="D17" s="14">
        <f>SUM(D5,D8,D12)</f>
        <v>1799909</v>
      </c>
      <c r="E17" s="14">
        <f t="shared" ref="E17:M17" si="5">SUM(E5,E8,E12)</f>
        <v>0</v>
      </c>
      <c r="F17" s="14">
        <f t="shared" si="5"/>
        <v>0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 t="shared" si="1"/>
        <v>1799909</v>
      </c>
      <c r="O17" s="35">
        <f t="shared" si="2"/>
        <v>2639.1627565982403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69</v>
      </c>
      <c r="M19" s="157"/>
      <c r="N19" s="157"/>
      <c r="O19" s="39">
        <v>682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204504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204504</v>
      </c>
      <c r="O5" s="30">
        <f t="shared" ref="O5:O18" si="2">(N5/O$20)</f>
        <v>297.24418604651163</v>
      </c>
      <c r="P5" s="6"/>
    </row>
    <row r="6" spans="1:133">
      <c r="A6" s="12"/>
      <c r="B6" s="42">
        <v>513</v>
      </c>
      <c r="C6" s="19" t="s">
        <v>19</v>
      </c>
      <c r="D6" s="43">
        <v>188829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188829</v>
      </c>
      <c r="O6" s="44">
        <f t="shared" si="2"/>
        <v>274.46075581395348</v>
      </c>
      <c r="P6" s="9"/>
    </row>
    <row r="7" spans="1:133">
      <c r="A7" s="12"/>
      <c r="B7" s="42">
        <v>514</v>
      </c>
      <c r="C7" s="19" t="s">
        <v>20</v>
      </c>
      <c r="D7" s="43">
        <v>15675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15675</v>
      </c>
      <c r="O7" s="44">
        <f t="shared" si="2"/>
        <v>22.783430232558139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1343854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1343854</v>
      </c>
      <c r="O8" s="41">
        <f t="shared" si="2"/>
        <v>1953.2761627906978</v>
      </c>
      <c r="P8" s="10"/>
    </row>
    <row r="9" spans="1:133">
      <c r="A9" s="12"/>
      <c r="B9" s="42">
        <v>521</v>
      </c>
      <c r="C9" s="19" t="s">
        <v>23</v>
      </c>
      <c r="D9" s="43">
        <v>1082897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1082897</v>
      </c>
      <c r="O9" s="44">
        <f t="shared" si="2"/>
        <v>1573.9781976744187</v>
      </c>
      <c r="P9" s="9"/>
    </row>
    <row r="10" spans="1:133">
      <c r="A10" s="12"/>
      <c r="B10" s="42">
        <v>522</v>
      </c>
      <c r="C10" s="19" t="s">
        <v>24</v>
      </c>
      <c r="D10" s="43">
        <v>216501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216501</v>
      </c>
      <c r="O10" s="44">
        <f t="shared" si="2"/>
        <v>314.68168604651163</v>
      </c>
      <c r="P10" s="9"/>
    </row>
    <row r="11" spans="1:133">
      <c r="A11" s="12"/>
      <c r="B11" s="42">
        <v>524</v>
      </c>
      <c r="C11" s="19" t="s">
        <v>25</v>
      </c>
      <c r="D11" s="43">
        <v>44456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44456</v>
      </c>
      <c r="O11" s="44">
        <f t="shared" si="2"/>
        <v>64.616279069767444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SUM(D13:D15)</f>
        <v>94406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94406</v>
      </c>
      <c r="O12" s="41">
        <f t="shared" si="2"/>
        <v>137.21802325581396</v>
      </c>
      <c r="P12" s="10"/>
    </row>
    <row r="13" spans="1:133">
      <c r="A13" s="12"/>
      <c r="B13" s="42">
        <v>531</v>
      </c>
      <c r="C13" s="19" t="s">
        <v>27</v>
      </c>
      <c r="D13" s="43">
        <v>5745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5745</v>
      </c>
      <c r="O13" s="44">
        <f t="shared" si="2"/>
        <v>8.3502906976744189</v>
      </c>
      <c r="P13" s="9"/>
    </row>
    <row r="14" spans="1:133">
      <c r="A14" s="12"/>
      <c r="B14" s="42">
        <v>534</v>
      </c>
      <c r="C14" s="19" t="s">
        <v>50</v>
      </c>
      <c r="D14" s="43">
        <v>64818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64818</v>
      </c>
      <c r="O14" s="44">
        <f t="shared" si="2"/>
        <v>94.212209302325576</v>
      </c>
      <c r="P14" s="9"/>
    </row>
    <row r="15" spans="1:133">
      <c r="A15" s="12"/>
      <c r="B15" s="42">
        <v>536</v>
      </c>
      <c r="C15" s="19" t="s">
        <v>55</v>
      </c>
      <c r="D15" s="43">
        <v>23843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23843</v>
      </c>
      <c r="O15" s="44">
        <f t="shared" si="2"/>
        <v>34.655523255813954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85297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85297</v>
      </c>
      <c r="O16" s="41">
        <f t="shared" si="2"/>
        <v>123.97819767441861</v>
      </c>
      <c r="P16" s="10"/>
    </row>
    <row r="17" spans="1:119" ht="15.75" thickBot="1">
      <c r="A17" s="12"/>
      <c r="B17" s="42">
        <v>541</v>
      </c>
      <c r="C17" s="19" t="s">
        <v>51</v>
      </c>
      <c r="D17" s="43">
        <v>85297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85297</v>
      </c>
      <c r="O17" s="44">
        <f t="shared" si="2"/>
        <v>123.97819767441861</v>
      </c>
      <c r="P17" s="9"/>
    </row>
    <row r="18" spans="1:119" ht="16.5" thickBot="1">
      <c r="A18" s="13" t="s">
        <v>10</v>
      </c>
      <c r="B18" s="21"/>
      <c r="C18" s="20"/>
      <c r="D18" s="14">
        <f>SUM(D5,D8,D12,D16)</f>
        <v>1728061</v>
      </c>
      <c r="E18" s="14">
        <f t="shared" ref="E18:M18" si="6">SUM(E5,E8,E12,E16)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1728061</v>
      </c>
      <c r="O18" s="35">
        <f t="shared" si="2"/>
        <v>2511.7165697674418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67</v>
      </c>
      <c r="M20" s="157"/>
      <c r="N20" s="157"/>
      <c r="O20" s="39">
        <v>688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211017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211017</v>
      </c>
      <c r="O5" s="30">
        <f t="shared" ref="O5:O18" si="2">(N5/O$20)</f>
        <v>303.62158273381294</v>
      </c>
      <c r="P5" s="6"/>
    </row>
    <row r="6" spans="1:133">
      <c r="A6" s="12"/>
      <c r="B6" s="42">
        <v>513</v>
      </c>
      <c r="C6" s="19" t="s">
        <v>19</v>
      </c>
      <c r="D6" s="43">
        <v>195468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195468</v>
      </c>
      <c r="O6" s="44">
        <f t="shared" si="2"/>
        <v>281.24892086330937</v>
      </c>
      <c r="P6" s="9"/>
    </row>
    <row r="7" spans="1:133">
      <c r="A7" s="12"/>
      <c r="B7" s="42">
        <v>514</v>
      </c>
      <c r="C7" s="19" t="s">
        <v>20</v>
      </c>
      <c r="D7" s="43">
        <v>15549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15549</v>
      </c>
      <c r="O7" s="44">
        <f t="shared" si="2"/>
        <v>22.372661870503599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1385616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1385616</v>
      </c>
      <c r="O8" s="41">
        <f t="shared" si="2"/>
        <v>1993.6920863309354</v>
      </c>
      <c r="P8" s="10"/>
    </row>
    <row r="9" spans="1:133">
      <c r="A9" s="12"/>
      <c r="B9" s="42">
        <v>521</v>
      </c>
      <c r="C9" s="19" t="s">
        <v>23</v>
      </c>
      <c r="D9" s="43">
        <v>1127873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1127873</v>
      </c>
      <c r="O9" s="44">
        <f t="shared" si="2"/>
        <v>1622.8388489208633</v>
      </c>
      <c r="P9" s="9"/>
    </row>
    <row r="10" spans="1:133">
      <c r="A10" s="12"/>
      <c r="B10" s="42">
        <v>522</v>
      </c>
      <c r="C10" s="19" t="s">
        <v>24</v>
      </c>
      <c r="D10" s="43">
        <v>207178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207178</v>
      </c>
      <c r="O10" s="44">
        <f t="shared" si="2"/>
        <v>298.0978417266187</v>
      </c>
      <c r="P10" s="9"/>
    </row>
    <row r="11" spans="1:133">
      <c r="A11" s="12"/>
      <c r="B11" s="42">
        <v>524</v>
      </c>
      <c r="C11" s="19" t="s">
        <v>25</v>
      </c>
      <c r="D11" s="43">
        <v>50565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50565</v>
      </c>
      <c r="O11" s="44">
        <f t="shared" si="2"/>
        <v>72.755395683453244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SUM(D13:D15)</f>
        <v>74370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74370</v>
      </c>
      <c r="O12" s="41">
        <f t="shared" si="2"/>
        <v>107.00719424460432</v>
      </c>
      <c r="P12" s="10"/>
    </row>
    <row r="13" spans="1:133">
      <c r="A13" s="12"/>
      <c r="B13" s="42">
        <v>531</v>
      </c>
      <c r="C13" s="19" t="s">
        <v>27</v>
      </c>
      <c r="D13" s="43">
        <v>5810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5810</v>
      </c>
      <c r="O13" s="44">
        <f t="shared" si="2"/>
        <v>8.3597122302158269</v>
      </c>
      <c r="P13" s="9"/>
    </row>
    <row r="14" spans="1:133">
      <c r="A14" s="12"/>
      <c r="B14" s="42">
        <v>534</v>
      </c>
      <c r="C14" s="19" t="s">
        <v>50</v>
      </c>
      <c r="D14" s="43">
        <v>53396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53396</v>
      </c>
      <c r="O14" s="44">
        <f t="shared" si="2"/>
        <v>76.828776978417267</v>
      </c>
      <c r="P14" s="9"/>
    </row>
    <row r="15" spans="1:133">
      <c r="A15" s="12"/>
      <c r="B15" s="42">
        <v>536</v>
      </c>
      <c r="C15" s="19" t="s">
        <v>55</v>
      </c>
      <c r="D15" s="43">
        <v>15164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15164</v>
      </c>
      <c r="O15" s="44">
        <f t="shared" si="2"/>
        <v>21.818705035971224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47803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47803</v>
      </c>
      <c r="O16" s="41">
        <f t="shared" si="2"/>
        <v>68.781294964028774</v>
      </c>
      <c r="P16" s="10"/>
    </row>
    <row r="17" spans="1:119" ht="15.75" thickBot="1">
      <c r="A17" s="12"/>
      <c r="B17" s="42">
        <v>541</v>
      </c>
      <c r="C17" s="19" t="s">
        <v>51</v>
      </c>
      <c r="D17" s="43">
        <v>47803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47803</v>
      </c>
      <c r="O17" s="44">
        <f t="shared" si="2"/>
        <v>68.781294964028774</v>
      </c>
      <c r="P17" s="9"/>
    </row>
    <row r="18" spans="1:119" ht="16.5" thickBot="1">
      <c r="A18" s="13" t="s">
        <v>10</v>
      </c>
      <c r="B18" s="21"/>
      <c r="C18" s="20"/>
      <c r="D18" s="14">
        <f>SUM(D5,D8,D12,D16)</f>
        <v>1718806</v>
      </c>
      <c r="E18" s="14">
        <f t="shared" ref="E18:M18" si="6">SUM(E5,E8,E12,E16)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1718806</v>
      </c>
      <c r="O18" s="35">
        <f t="shared" si="2"/>
        <v>2473.1021582733815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65</v>
      </c>
      <c r="M20" s="157"/>
      <c r="N20" s="157"/>
      <c r="O20" s="39">
        <v>695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189182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189182</v>
      </c>
      <c r="O5" s="30">
        <f t="shared" ref="O5:O20" si="2">(N5/O$22)</f>
        <v>273.38439306358384</v>
      </c>
      <c r="P5" s="6"/>
    </row>
    <row r="6" spans="1:133">
      <c r="A6" s="12"/>
      <c r="B6" s="42">
        <v>513</v>
      </c>
      <c r="C6" s="19" t="s">
        <v>19</v>
      </c>
      <c r="D6" s="43">
        <v>171681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171681</v>
      </c>
      <c r="O6" s="44">
        <f t="shared" si="2"/>
        <v>248.09393063583815</v>
      </c>
      <c r="P6" s="9"/>
    </row>
    <row r="7" spans="1:133">
      <c r="A7" s="12"/>
      <c r="B7" s="42">
        <v>514</v>
      </c>
      <c r="C7" s="19" t="s">
        <v>20</v>
      </c>
      <c r="D7" s="43">
        <v>14235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14235</v>
      </c>
      <c r="O7" s="44">
        <f t="shared" si="2"/>
        <v>20.570809248554912</v>
      </c>
      <c r="P7" s="9"/>
    </row>
    <row r="8" spans="1:133">
      <c r="A8" s="12"/>
      <c r="B8" s="42">
        <v>517</v>
      </c>
      <c r="C8" s="19" t="s">
        <v>47</v>
      </c>
      <c r="D8" s="43">
        <v>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</v>
      </c>
      <c r="O8" s="44">
        <f t="shared" si="2"/>
        <v>4.9132947976878616E-2</v>
      </c>
      <c r="P8" s="9"/>
    </row>
    <row r="9" spans="1:133">
      <c r="A9" s="12"/>
      <c r="B9" s="42">
        <v>519</v>
      </c>
      <c r="C9" s="19" t="s">
        <v>62</v>
      </c>
      <c r="D9" s="43">
        <v>3232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3232</v>
      </c>
      <c r="O9" s="44">
        <f t="shared" si="2"/>
        <v>4.6705202312138727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1342358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1342358</v>
      </c>
      <c r="O10" s="41">
        <f t="shared" si="2"/>
        <v>1939.8236994219653</v>
      </c>
      <c r="P10" s="10"/>
    </row>
    <row r="11" spans="1:133">
      <c r="A11" s="12"/>
      <c r="B11" s="42">
        <v>521</v>
      </c>
      <c r="C11" s="19" t="s">
        <v>23</v>
      </c>
      <c r="D11" s="43">
        <v>1093914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1093914</v>
      </c>
      <c r="O11" s="44">
        <f t="shared" si="2"/>
        <v>1580.8005780346821</v>
      </c>
      <c r="P11" s="9"/>
    </row>
    <row r="12" spans="1:133">
      <c r="A12" s="12"/>
      <c r="B12" s="42">
        <v>522</v>
      </c>
      <c r="C12" s="19" t="s">
        <v>24</v>
      </c>
      <c r="D12" s="43">
        <v>197316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197316</v>
      </c>
      <c r="O12" s="44">
        <f t="shared" si="2"/>
        <v>285.13872832369941</v>
      </c>
      <c r="P12" s="9"/>
    </row>
    <row r="13" spans="1:133">
      <c r="A13" s="12"/>
      <c r="B13" s="42">
        <v>524</v>
      </c>
      <c r="C13" s="19" t="s">
        <v>25</v>
      </c>
      <c r="D13" s="43">
        <v>51128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51128</v>
      </c>
      <c r="O13" s="44">
        <f t="shared" si="2"/>
        <v>73.884393063583815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71925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71925</v>
      </c>
      <c r="O14" s="41">
        <f t="shared" si="2"/>
        <v>103.9378612716763</v>
      </c>
      <c r="P14" s="10"/>
    </row>
    <row r="15" spans="1:133">
      <c r="A15" s="12"/>
      <c r="B15" s="42">
        <v>531</v>
      </c>
      <c r="C15" s="19" t="s">
        <v>27</v>
      </c>
      <c r="D15" s="43">
        <v>5993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5993</v>
      </c>
      <c r="O15" s="44">
        <f t="shared" si="2"/>
        <v>8.6604046242774562</v>
      </c>
      <c r="P15" s="9"/>
    </row>
    <row r="16" spans="1:133">
      <c r="A16" s="12"/>
      <c r="B16" s="42">
        <v>534</v>
      </c>
      <c r="C16" s="19" t="s">
        <v>50</v>
      </c>
      <c r="D16" s="43">
        <v>51961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51961</v>
      </c>
      <c r="O16" s="44">
        <f t="shared" si="2"/>
        <v>75.088150289017335</v>
      </c>
      <c r="P16" s="9"/>
    </row>
    <row r="17" spans="1:119">
      <c r="A17" s="12"/>
      <c r="B17" s="42">
        <v>536</v>
      </c>
      <c r="C17" s="19" t="s">
        <v>55</v>
      </c>
      <c r="D17" s="43">
        <v>13971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13971</v>
      </c>
      <c r="O17" s="44">
        <f t="shared" si="2"/>
        <v>20.189306358381504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88985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88985</v>
      </c>
      <c r="O18" s="41">
        <f t="shared" si="2"/>
        <v>128.59104046242774</v>
      </c>
      <c r="P18" s="10"/>
    </row>
    <row r="19" spans="1:119" ht="15.75" thickBot="1">
      <c r="A19" s="12"/>
      <c r="B19" s="42">
        <v>541</v>
      </c>
      <c r="C19" s="19" t="s">
        <v>51</v>
      </c>
      <c r="D19" s="43">
        <v>88985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88985</v>
      </c>
      <c r="O19" s="44">
        <f t="shared" si="2"/>
        <v>128.59104046242774</v>
      </c>
      <c r="P19" s="9"/>
    </row>
    <row r="20" spans="1:119" ht="16.5" thickBot="1">
      <c r="A20" s="13" t="s">
        <v>10</v>
      </c>
      <c r="B20" s="21"/>
      <c r="C20" s="20"/>
      <c r="D20" s="14">
        <f>SUM(D5,D10,D14,D18)</f>
        <v>1692450</v>
      </c>
      <c r="E20" s="14">
        <f t="shared" ref="E20:M20" si="6">SUM(E5,E10,E14,E18)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1692450</v>
      </c>
      <c r="O20" s="35">
        <f t="shared" si="2"/>
        <v>2445.7369942196533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63</v>
      </c>
      <c r="M22" s="157"/>
      <c r="N22" s="157"/>
      <c r="O22" s="39">
        <v>692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171130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171130</v>
      </c>
      <c r="O5" s="30">
        <f t="shared" ref="O5:O20" si="2">(N5/O$22)</f>
        <v>252.77695716395863</v>
      </c>
      <c r="P5" s="6"/>
    </row>
    <row r="6" spans="1:133">
      <c r="A6" s="12"/>
      <c r="B6" s="42">
        <v>513</v>
      </c>
      <c r="C6" s="19" t="s">
        <v>19</v>
      </c>
      <c r="D6" s="43">
        <v>160620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160620</v>
      </c>
      <c r="O6" s="44">
        <f t="shared" si="2"/>
        <v>237.25258493353027</v>
      </c>
      <c r="P6" s="9"/>
    </row>
    <row r="7" spans="1:133">
      <c r="A7" s="12"/>
      <c r="B7" s="42">
        <v>514</v>
      </c>
      <c r="C7" s="19" t="s">
        <v>20</v>
      </c>
      <c r="D7" s="43">
        <v>10510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10510</v>
      </c>
      <c r="O7" s="44">
        <f t="shared" si="2"/>
        <v>15.52437223042836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1248255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1248255</v>
      </c>
      <c r="O8" s="41">
        <f t="shared" si="2"/>
        <v>1843.8035450516986</v>
      </c>
      <c r="P8" s="10"/>
    </row>
    <row r="9" spans="1:133">
      <c r="A9" s="12"/>
      <c r="B9" s="42">
        <v>521</v>
      </c>
      <c r="C9" s="19" t="s">
        <v>23</v>
      </c>
      <c r="D9" s="43">
        <v>1012208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1012208</v>
      </c>
      <c r="O9" s="44">
        <f t="shared" si="2"/>
        <v>1495.1373707533235</v>
      </c>
      <c r="P9" s="9"/>
    </row>
    <row r="10" spans="1:133">
      <c r="A10" s="12"/>
      <c r="B10" s="42">
        <v>522</v>
      </c>
      <c r="C10" s="19" t="s">
        <v>24</v>
      </c>
      <c r="D10" s="43">
        <v>187920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187920</v>
      </c>
      <c r="O10" s="44">
        <f t="shared" si="2"/>
        <v>277.5775480059084</v>
      </c>
      <c r="P10" s="9"/>
    </row>
    <row r="11" spans="1:133">
      <c r="A11" s="12"/>
      <c r="B11" s="42">
        <v>524</v>
      </c>
      <c r="C11" s="19" t="s">
        <v>25</v>
      </c>
      <c r="D11" s="43">
        <v>48127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48127</v>
      </c>
      <c r="O11" s="44">
        <f t="shared" si="2"/>
        <v>71.08862629246677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SUM(D13:D15)</f>
        <v>81954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81954</v>
      </c>
      <c r="O12" s="41">
        <f t="shared" si="2"/>
        <v>121.05465288035451</v>
      </c>
      <c r="P12" s="10"/>
    </row>
    <row r="13" spans="1:133">
      <c r="A13" s="12"/>
      <c r="B13" s="42">
        <v>531</v>
      </c>
      <c r="C13" s="19" t="s">
        <v>27</v>
      </c>
      <c r="D13" s="43">
        <v>7398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7398</v>
      </c>
      <c r="O13" s="44">
        <f t="shared" si="2"/>
        <v>10.927621861152142</v>
      </c>
      <c r="P13" s="9"/>
    </row>
    <row r="14" spans="1:133">
      <c r="A14" s="12"/>
      <c r="B14" s="42">
        <v>534</v>
      </c>
      <c r="C14" s="19" t="s">
        <v>50</v>
      </c>
      <c r="D14" s="43">
        <v>56762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56762</v>
      </c>
      <c r="O14" s="44">
        <f t="shared" si="2"/>
        <v>83.843426883308709</v>
      </c>
      <c r="P14" s="9"/>
    </row>
    <row r="15" spans="1:133">
      <c r="A15" s="12"/>
      <c r="B15" s="42">
        <v>536</v>
      </c>
      <c r="C15" s="19" t="s">
        <v>55</v>
      </c>
      <c r="D15" s="43">
        <v>17794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17794</v>
      </c>
      <c r="O15" s="44">
        <f t="shared" si="2"/>
        <v>26.283604135893647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32966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32966</v>
      </c>
      <c r="O16" s="41">
        <f t="shared" si="2"/>
        <v>48.694239290989657</v>
      </c>
      <c r="P16" s="10"/>
    </row>
    <row r="17" spans="1:119">
      <c r="A17" s="12"/>
      <c r="B17" s="42">
        <v>541</v>
      </c>
      <c r="C17" s="19" t="s">
        <v>51</v>
      </c>
      <c r="D17" s="43">
        <v>32966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32966</v>
      </c>
      <c r="O17" s="44">
        <f t="shared" si="2"/>
        <v>48.694239290989657</v>
      </c>
      <c r="P17" s="9"/>
    </row>
    <row r="18" spans="1:119" ht="15.75">
      <c r="A18" s="26" t="s">
        <v>52</v>
      </c>
      <c r="B18" s="27"/>
      <c r="C18" s="28"/>
      <c r="D18" s="29">
        <f t="shared" ref="D18:M18" si="6">SUM(D19:D19)</f>
        <v>365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365</v>
      </c>
      <c r="O18" s="41">
        <f t="shared" si="2"/>
        <v>0.53914327917282123</v>
      </c>
      <c r="P18" s="9"/>
    </row>
    <row r="19" spans="1:119" ht="15.75" thickBot="1">
      <c r="A19" s="12"/>
      <c r="B19" s="42">
        <v>584</v>
      </c>
      <c r="C19" s="19" t="s">
        <v>40</v>
      </c>
      <c r="D19" s="43">
        <v>365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365</v>
      </c>
      <c r="O19" s="44">
        <f t="shared" si="2"/>
        <v>0.53914327917282123</v>
      </c>
      <c r="P19" s="9"/>
    </row>
    <row r="20" spans="1:119" ht="16.5" thickBot="1">
      <c r="A20" s="13" t="s">
        <v>10</v>
      </c>
      <c r="B20" s="21"/>
      <c r="C20" s="20"/>
      <c r="D20" s="14">
        <f>SUM(D5,D8,D12,D16,D18)</f>
        <v>1534670</v>
      </c>
      <c r="E20" s="14">
        <f t="shared" ref="E20:M20" si="7">SUM(E5,E8,E12,E16,E18)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1534670</v>
      </c>
      <c r="O20" s="35">
        <f t="shared" si="2"/>
        <v>2266.8685376661742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60</v>
      </c>
      <c r="M22" s="157"/>
      <c r="N22" s="157"/>
      <c r="O22" s="39">
        <v>677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173496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173496</v>
      </c>
      <c r="O5" s="30">
        <f t="shared" ref="O5:O20" si="2">(N5/O$22)</f>
        <v>258.94925373134328</v>
      </c>
      <c r="P5" s="6"/>
    </row>
    <row r="6" spans="1:133">
      <c r="A6" s="12"/>
      <c r="B6" s="42">
        <v>513</v>
      </c>
      <c r="C6" s="19" t="s">
        <v>19</v>
      </c>
      <c r="D6" s="43">
        <v>164075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164075</v>
      </c>
      <c r="O6" s="44">
        <f t="shared" si="2"/>
        <v>244.88805970149255</v>
      </c>
      <c r="P6" s="9"/>
    </row>
    <row r="7" spans="1:133">
      <c r="A7" s="12"/>
      <c r="B7" s="42">
        <v>514</v>
      </c>
      <c r="C7" s="19" t="s">
        <v>20</v>
      </c>
      <c r="D7" s="43">
        <v>9421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9421</v>
      </c>
      <c r="O7" s="44">
        <f t="shared" si="2"/>
        <v>14.061194029850746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1270937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1270937</v>
      </c>
      <c r="O8" s="41">
        <f t="shared" si="2"/>
        <v>1896.920895522388</v>
      </c>
      <c r="P8" s="10"/>
    </row>
    <row r="9" spans="1:133">
      <c r="A9" s="12"/>
      <c r="B9" s="42">
        <v>521</v>
      </c>
      <c r="C9" s="19" t="s">
        <v>23</v>
      </c>
      <c r="D9" s="43">
        <v>1041522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1041522</v>
      </c>
      <c r="O9" s="44">
        <f t="shared" si="2"/>
        <v>1554.510447761194</v>
      </c>
      <c r="P9" s="9"/>
    </row>
    <row r="10" spans="1:133">
      <c r="A10" s="12"/>
      <c r="B10" s="42">
        <v>522</v>
      </c>
      <c r="C10" s="19" t="s">
        <v>24</v>
      </c>
      <c r="D10" s="43">
        <v>182211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182211</v>
      </c>
      <c r="O10" s="44">
        <f t="shared" si="2"/>
        <v>271.95671641791046</v>
      </c>
      <c r="P10" s="9"/>
    </row>
    <row r="11" spans="1:133">
      <c r="A11" s="12"/>
      <c r="B11" s="42">
        <v>524</v>
      </c>
      <c r="C11" s="19" t="s">
        <v>25</v>
      </c>
      <c r="D11" s="43">
        <v>47204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47204</v>
      </c>
      <c r="O11" s="44">
        <f t="shared" si="2"/>
        <v>70.453731343283579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SUM(D13:D15)</f>
        <v>60146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60146</v>
      </c>
      <c r="O12" s="41">
        <f t="shared" si="2"/>
        <v>89.770149253731347</v>
      </c>
      <c r="P12" s="10"/>
    </row>
    <row r="13" spans="1:133">
      <c r="A13" s="12"/>
      <c r="B13" s="42">
        <v>531</v>
      </c>
      <c r="C13" s="19" t="s">
        <v>27</v>
      </c>
      <c r="D13" s="43">
        <v>6648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6648</v>
      </c>
      <c r="O13" s="44">
        <f t="shared" si="2"/>
        <v>9.9223880597014933</v>
      </c>
      <c r="P13" s="9"/>
    </row>
    <row r="14" spans="1:133">
      <c r="A14" s="12"/>
      <c r="B14" s="42">
        <v>534</v>
      </c>
      <c r="C14" s="19" t="s">
        <v>50</v>
      </c>
      <c r="D14" s="43">
        <v>47478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47478</v>
      </c>
      <c r="O14" s="44">
        <f t="shared" si="2"/>
        <v>70.862686567164175</v>
      </c>
      <c r="P14" s="9"/>
    </row>
    <row r="15" spans="1:133">
      <c r="A15" s="12"/>
      <c r="B15" s="42">
        <v>536</v>
      </c>
      <c r="C15" s="19" t="s">
        <v>55</v>
      </c>
      <c r="D15" s="43">
        <v>6020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6020</v>
      </c>
      <c r="O15" s="44">
        <f t="shared" si="2"/>
        <v>8.9850746268656714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22140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22140</v>
      </c>
      <c r="O16" s="41">
        <f t="shared" si="2"/>
        <v>33.044776119402982</v>
      </c>
      <c r="P16" s="10"/>
    </row>
    <row r="17" spans="1:119">
      <c r="A17" s="12"/>
      <c r="B17" s="42">
        <v>541</v>
      </c>
      <c r="C17" s="19" t="s">
        <v>51</v>
      </c>
      <c r="D17" s="43">
        <v>22140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22140</v>
      </c>
      <c r="O17" s="44">
        <f t="shared" si="2"/>
        <v>33.044776119402982</v>
      </c>
      <c r="P17" s="9"/>
    </row>
    <row r="18" spans="1:119" ht="15.75">
      <c r="A18" s="26" t="s">
        <v>52</v>
      </c>
      <c r="B18" s="27"/>
      <c r="C18" s="28"/>
      <c r="D18" s="29">
        <f t="shared" ref="D18:M18" si="6">SUM(D19:D19)</f>
        <v>3655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3655</v>
      </c>
      <c r="O18" s="41">
        <f t="shared" si="2"/>
        <v>5.455223880597015</v>
      </c>
      <c r="P18" s="9"/>
    </row>
    <row r="19" spans="1:119" ht="15.75" thickBot="1">
      <c r="A19" s="12"/>
      <c r="B19" s="42">
        <v>584</v>
      </c>
      <c r="C19" s="19" t="s">
        <v>40</v>
      </c>
      <c r="D19" s="43">
        <v>3655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3655</v>
      </c>
      <c r="O19" s="44">
        <f t="shared" si="2"/>
        <v>5.455223880597015</v>
      </c>
      <c r="P19" s="9"/>
    </row>
    <row r="20" spans="1:119" ht="16.5" thickBot="1">
      <c r="A20" s="13" t="s">
        <v>10</v>
      </c>
      <c r="B20" s="21"/>
      <c r="C20" s="20"/>
      <c r="D20" s="14">
        <f>SUM(D5,D8,D12,D16,D18)</f>
        <v>1530374</v>
      </c>
      <c r="E20" s="14">
        <f t="shared" ref="E20:M20" si="7">SUM(E5,E8,E12,E16,E18)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1530374</v>
      </c>
      <c r="O20" s="35">
        <f t="shared" si="2"/>
        <v>2284.1402985074628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56</v>
      </c>
      <c r="M22" s="157"/>
      <c r="N22" s="157"/>
      <c r="O22" s="39">
        <v>670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2024-12-10T17:15:26Z</cp:lastPrinted>
  <dcterms:created xsi:type="dcterms:W3CDTF">2000-08-31T21:26:31Z</dcterms:created>
  <dcterms:modified xsi:type="dcterms:W3CDTF">2024-12-10T17:15:30Z</dcterms:modified>
</cp:coreProperties>
</file>