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7" documentId="11_B8C7C5E64AFB7BEB7799087B12B13241D0F5E84B" xr6:coauthVersionLast="47" xr6:coauthVersionMax="47" xr10:uidLastSave="{1CBD0EB4-3CBA-4182-8B27-537C1E1ED77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'2008'!$A$1:$O$37</definedName>
    <definedName name="_xlnm.Print_Area" localSheetId="14">'2009'!$A$1:$O$38</definedName>
    <definedName name="_xlnm.Print_Area" localSheetId="13">'2010'!$A$1:$O$38</definedName>
    <definedName name="_xlnm.Print_Area" localSheetId="12">'2011'!$A$1:$O$37</definedName>
    <definedName name="_xlnm.Print_Area" localSheetId="11">'2012'!$A$1:$O$36</definedName>
    <definedName name="_xlnm.Print_Area" localSheetId="10">'2013'!$A$1:$O$37</definedName>
    <definedName name="_xlnm.Print_Area" localSheetId="9">'2014'!$A$1:$O$37</definedName>
    <definedName name="_xlnm.Print_Area" localSheetId="8">'2015'!$A$1:$O$38</definedName>
    <definedName name="_xlnm.Print_Area" localSheetId="7">'2016'!$A$1:$O$38</definedName>
    <definedName name="_xlnm.Print_Area" localSheetId="6">'2017'!$A$1:$O$37</definedName>
    <definedName name="_xlnm.Print_Area" localSheetId="5">'2018'!$A$1:$O$37</definedName>
    <definedName name="_xlnm.Print_Area" localSheetId="4">'2019'!$A$1:$O$40</definedName>
    <definedName name="_xlnm.Print_Area" localSheetId="3">'2020'!$A$1:$O$40</definedName>
    <definedName name="_xlnm.Print_Area" localSheetId="2">'2021'!$A$1:$P$42</definedName>
    <definedName name="_xlnm.Print_Area" localSheetId="1">'2022'!$A$1:$P$41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31" i="49"/>
  <c r="P31" i="49" s="1"/>
  <c r="O28" i="49"/>
  <c r="P28" i="49" s="1"/>
  <c r="O25" i="49"/>
  <c r="P25" i="49" s="1"/>
  <c r="O14" i="49"/>
  <c r="P14" i="49" s="1"/>
  <c r="O22" i="49"/>
  <c r="P22" i="49" s="1"/>
  <c r="O18" i="49"/>
  <c r="P18" i="49" s="1"/>
  <c r="O5" i="49"/>
  <c r="P5" i="49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9" l="1"/>
  <c r="P40" i="49" s="1"/>
  <c r="E37" i="48"/>
  <c r="G37" i="48"/>
  <c r="D37" i="48"/>
  <c r="F37" i="48"/>
  <c r="N37" i="48"/>
  <c r="H37" i="48"/>
  <c r="I37" i="48"/>
  <c r="J37" i="48"/>
  <c r="K37" i="48"/>
  <c r="L37" i="48"/>
  <c r="M37" i="48"/>
  <c r="O34" i="48"/>
  <c r="P34" i="48" s="1"/>
  <c r="O31" i="48"/>
  <c r="P31" i="48" s="1"/>
  <c r="O29" i="48"/>
  <c r="P29" i="48" s="1"/>
  <c r="O26" i="48"/>
  <c r="P26" i="48" s="1"/>
  <c r="O23" i="48"/>
  <c r="P23" i="48" s="1"/>
  <c r="O19" i="48"/>
  <c r="P19" i="48" s="1"/>
  <c r="O14" i="48"/>
  <c r="P14" i="48" s="1"/>
  <c r="O5" i="48"/>
  <c r="P5" i="48" s="1"/>
  <c r="M19" i="47"/>
  <c r="L19" i="47"/>
  <c r="K19" i="47"/>
  <c r="F19" i="47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0" i="47"/>
  <c r="P20" i="47"/>
  <c r="N19" i="47"/>
  <c r="J19" i="47"/>
  <c r="I19" i="47"/>
  <c r="H19" i="47"/>
  <c r="G19" i="47"/>
  <c r="E19" i="47"/>
  <c r="D19" i="47"/>
  <c r="O18" i="47"/>
  <c r="P18" i="47" s="1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E38" i="47" s="1"/>
  <c r="D14" i="47"/>
  <c r="D38" i="47" s="1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I38" i="47" s="1"/>
  <c r="H5" i="47"/>
  <c r="G5" i="47"/>
  <c r="F5" i="47"/>
  <c r="E5" i="47"/>
  <c r="D5" i="47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M31" i="46"/>
  <c r="L31" i="46"/>
  <c r="K31" i="46"/>
  <c r="K36" i="46" s="1"/>
  <c r="J31" i="46"/>
  <c r="N31" i="46" s="1"/>
  <c r="O31" i="46" s="1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M36" i="46" s="1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M23" i="46"/>
  <c r="L23" i="46"/>
  <c r="K23" i="46"/>
  <c r="J23" i="46"/>
  <c r="I23" i="46"/>
  <c r="H23" i="46"/>
  <c r="G23" i="46"/>
  <c r="G36" i="46" s="1"/>
  <c r="F23" i="46"/>
  <c r="N23" i="46" s="1"/>
  <c r="O23" i="46" s="1"/>
  <c r="E23" i="46"/>
  <c r="D23" i="46"/>
  <c r="N22" i="46"/>
  <c r="O22" i="46"/>
  <c r="N21" i="46"/>
  <c r="O21" i="46" s="1"/>
  <c r="N20" i="46"/>
  <c r="O20" i="46" s="1"/>
  <c r="M19" i="46"/>
  <c r="L19" i="46"/>
  <c r="K19" i="46"/>
  <c r="J19" i="46"/>
  <c r="I19" i="46"/>
  <c r="I36" i="46" s="1"/>
  <c r="H19" i="46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36" i="46" s="1"/>
  <c r="D5" i="46"/>
  <c r="D36" i="46" s="1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 s="1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G36" i="45" s="1"/>
  <c r="F23" i="45"/>
  <c r="E23" i="45"/>
  <c r="D23" i="45"/>
  <c r="N22" i="45"/>
  <c r="O22" i="45" s="1"/>
  <c r="N21" i="45"/>
  <c r="O21" i="45" s="1"/>
  <c r="N20" i="45"/>
  <c r="O20" i="45" s="1"/>
  <c r="M19" i="45"/>
  <c r="L19" i="45"/>
  <c r="L36" i="45" s="1"/>
  <c r="K19" i="45"/>
  <c r="J19" i="45"/>
  <c r="I19" i="45"/>
  <c r="H19" i="45"/>
  <c r="G19" i="45"/>
  <c r="F19" i="45"/>
  <c r="E19" i="45"/>
  <c r="E36" i="45" s="1"/>
  <c r="D19" i="45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M36" i="45" s="1"/>
  <c r="L5" i="45"/>
  <c r="K5" i="45"/>
  <c r="K36" i="45" s="1"/>
  <c r="J5" i="45"/>
  <c r="J36" i="45" s="1"/>
  <c r="I5" i="45"/>
  <c r="I36" i="45" s="1"/>
  <c r="H5" i="45"/>
  <c r="G5" i="45"/>
  <c r="F5" i="45"/>
  <c r="E5" i="45"/>
  <c r="D5" i="45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I33" i="44" s="1"/>
  <c r="H5" i="44"/>
  <c r="H33" i="44" s="1"/>
  <c r="G5" i="44"/>
  <c r="G33" i="44" s="1"/>
  <c r="F5" i="44"/>
  <c r="E5" i="44"/>
  <c r="E33" i="44" s="1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M22" i="43"/>
  <c r="N22" i="43" s="1"/>
  <c r="O22" i="43" s="1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33" i="43" s="1"/>
  <c r="F5" i="43"/>
  <c r="F33" i="43" s="1"/>
  <c r="E5" i="43"/>
  <c r="E33" i="43" s="1"/>
  <c r="D5" i="43"/>
  <c r="D33" i="43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M28" i="42"/>
  <c r="L28" i="42"/>
  <c r="K28" i="42"/>
  <c r="J28" i="42"/>
  <c r="N28" i="42" s="1"/>
  <c r="O28" i="42" s="1"/>
  <c r="I28" i="42"/>
  <c r="H28" i="42"/>
  <c r="G28" i="42"/>
  <c r="F28" i="42"/>
  <c r="E28" i="42"/>
  <c r="D28" i="42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I34" i="42" s="1"/>
  <c r="H5" i="42"/>
  <c r="H34" i="42" s="1"/>
  <c r="G5" i="42"/>
  <c r="G34" i="42" s="1"/>
  <c r="F5" i="42"/>
  <c r="F34" i="42" s="1"/>
  <c r="E5" i="42"/>
  <c r="D5" i="42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I33" i="41" s="1"/>
  <c r="H5" i="41"/>
  <c r="H33" i="41" s="1"/>
  <c r="G5" i="41"/>
  <c r="G33" i="41" s="1"/>
  <c r="F5" i="41"/>
  <c r="F33" i="41" s="1"/>
  <c r="E5" i="41"/>
  <c r="D5" i="4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34" i="40" s="1"/>
  <c r="H5" i="40"/>
  <c r="G5" i="40"/>
  <c r="F5" i="40"/>
  <c r="E5" i="40"/>
  <c r="D5" i="40"/>
  <c r="D34" i="40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M28" i="39"/>
  <c r="L28" i="39"/>
  <c r="L33" i="39" s="1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M18" i="39"/>
  <c r="L18" i="39"/>
  <c r="K18" i="39"/>
  <c r="J18" i="39"/>
  <c r="I18" i="39"/>
  <c r="I33" i="39" s="1"/>
  <c r="H18" i="39"/>
  <c r="G18" i="39"/>
  <c r="F18" i="39"/>
  <c r="E18" i="39"/>
  <c r="D18" i="39"/>
  <c r="N17" i="39"/>
  <c r="O17" i="39" s="1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K33" i="39" s="1"/>
  <c r="J5" i="39"/>
  <c r="I5" i="39"/>
  <c r="H5" i="39"/>
  <c r="H33" i="39" s="1"/>
  <c r="G5" i="39"/>
  <c r="F5" i="39"/>
  <c r="F33" i="39" s="1"/>
  <c r="E5" i="39"/>
  <c r="E33" i="39" s="1"/>
  <c r="D5" i="39"/>
  <c r="N5" i="39" s="1"/>
  <c r="O5" i="39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M18" i="38"/>
  <c r="L18" i="38"/>
  <c r="K18" i="38"/>
  <c r="J18" i="38"/>
  <c r="I18" i="38"/>
  <c r="I33" i="38" s="1"/>
  <c r="H18" i="38"/>
  <c r="G18" i="38"/>
  <c r="N18" i="38" s="1"/>
  <c r="O18" i="38" s="1"/>
  <c r="F18" i="38"/>
  <c r="E18" i="38"/>
  <c r="D18" i="38"/>
  <c r="N17" i="38"/>
  <c r="O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3" i="38" s="1"/>
  <c r="G5" i="38"/>
  <c r="F5" i="38"/>
  <c r="E5" i="38"/>
  <c r="E33" i="38"/>
  <c r="D5" i="38"/>
  <c r="D33" i="38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M22" i="37"/>
  <c r="M33" i="37" s="1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M18" i="37"/>
  <c r="L18" i="37"/>
  <c r="K18" i="37"/>
  <c r="J18" i="37"/>
  <c r="I18" i="37"/>
  <c r="I33" i="37" s="1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G33" i="37" s="1"/>
  <c r="F14" i="37"/>
  <c r="E14" i="37"/>
  <c r="D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E33" i="37" s="1"/>
  <c r="D5" i="37"/>
  <c r="D33" i="37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E32" i="36" s="1"/>
  <c r="D24" i="36"/>
  <c r="N23" i="36"/>
  <c r="O23" i="36" s="1"/>
  <c r="N22" i="36"/>
  <c r="O22" i="36" s="1"/>
  <c r="M21" i="36"/>
  <c r="L21" i="36"/>
  <c r="K21" i="36"/>
  <c r="J21" i="36"/>
  <c r="J32" i="36" s="1"/>
  <c r="I21" i="36"/>
  <c r="H21" i="36"/>
  <c r="G21" i="36"/>
  <c r="N21" i="36" s="1"/>
  <c r="O21" i="36" s="1"/>
  <c r="F21" i="36"/>
  <c r="E21" i="36"/>
  <c r="D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F32" i="36" s="1"/>
  <c r="N17" i="36"/>
  <c r="O17" i="36" s="1"/>
  <c r="E17" i="36"/>
  <c r="D17" i="36"/>
  <c r="N16" i="36"/>
  <c r="O16" i="36" s="1"/>
  <c r="N15" i="36"/>
  <c r="O15" i="36" s="1"/>
  <c r="N14" i="36"/>
  <c r="O14" i="36" s="1"/>
  <c r="M13" i="36"/>
  <c r="M32" i="36" s="1"/>
  <c r="L13" i="36"/>
  <c r="K13" i="36"/>
  <c r="J13" i="36"/>
  <c r="I13" i="36"/>
  <c r="H13" i="36"/>
  <c r="G13" i="36"/>
  <c r="F13" i="36"/>
  <c r="E13" i="36"/>
  <c r="D13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G33" i="35" s="1"/>
  <c r="F17" i="35"/>
  <c r="F33" i="35" s="1"/>
  <c r="E17" i="35"/>
  <c r="D17" i="35"/>
  <c r="D33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N5" i="35" s="1"/>
  <c r="O5" i="35" s="1"/>
  <c r="D5" i="35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I34" i="34" s="1"/>
  <c r="H5" i="34"/>
  <c r="G5" i="34"/>
  <c r="F5" i="34"/>
  <c r="F34" i="34" s="1"/>
  <c r="E5" i="34"/>
  <c r="D5" i="34"/>
  <c r="E31" i="33"/>
  <c r="F31" i="33"/>
  <c r="G31" i="33"/>
  <c r="H31" i="33"/>
  <c r="I31" i="33"/>
  <c r="I34" i="33" s="1"/>
  <c r="J31" i="33"/>
  <c r="K31" i="33"/>
  <c r="L31" i="33"/>
  <c r="M31" i="33"/>
  <c r="D31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22" i="33"/>
  <c r="F22" i="33"/>
  <c r="N22" i="33" s="1"/>
  <c r="O22" i="33" s="1"/>
  <c r="G22" i="33"/>
  <c r="H22" i="33"/>
  <c r="I22" i="33"/>
  <c r="J22" i="33"/>
  <c r="K22" i="33"/>
  <c r="L22" i="33"/>
  <c r="M22" i="33"/>
  <c r="M34" i="33" s="1"/>
  <c r="E17" i="33"/>
  <c r="F17" i="33"/>
  <c r="G17" i="33"/>
  <c r="H17" i="33"/>
  <c r="I17" i="33"/>
  <c r="J17" i="33"/>
  <c r="K17" i="33"/>
  <c r="L17" i="33"/>
  <c r="N17" i="33" s="1"/>
  <c r="O17" i="33" s="1"/>
  <c r="M17" i="33"/>
  <c r="E13" i="33"/>
  <c r="F13" i="33"/>
  <c r="G13" i="33"/>
  <c r="H13" i="33"/>
  <c r="I13" i="33"/>
  <c r="J13" i="33"/>
  <c r="K13" i="33"/>
  <c r="L13" i="33"/>
  <c r="M13" i="33"/>
  <c r="E5" i="33"/>
  <c r="E34" i="33" s="1"/>
  <c r="F5" i="33"/>
  <c r="F34" i="33" s="1"/>
  <c r="G5" i="33"/>
  <c r="H5" i="33"/>
  <c r="H34" i="33" s="1"/>
  <c r="I5" i="33"/>
  <c r="J5" i="33"/>
  <c r="K5" i="33"/>
  <c r="K34" i="33" s="1"/>
  <c r="L5" i="33"/>
  <c r="L34" i="33" s="1"/>
  <c r="M5" i="33"/>
  <c r="D28" i="33"/>
  <c r="N28" i="33" s="1"/>
  <c r="O28" i="33" s="1"/>
  <c r="D22" i="33"/>
  <c r="D17" i="33"/>
  <c r="D13" i="33"/>
  <c r="D5" i="33"/>
  <c r="N33" i="33"/>
  <c r="O33" i="33" s="1"/>
  <c r="N32" i="33"/>
  <c r="O32" i="33" s="1"/>
  <c r="N29" i="33"/>
  <c r="O29" i="33" s="1"/>
  <c r="N30" i="33"/>
  <c r="O30" i="33" s="1"/>
  <c r="D25" i="33"/>
  <c r="D34" i="33" s="1"/>
  <c r="N26" i="33"/>
  <c r="O26" i="33" s="1"/>
  <c r="N27" i="33"/>
  <c r="O27" i="33" s="1"/>
  <c r="N24" i="33"/>
  <c r="O24" i="33" s="1"/>
  <c r="N23" i="33"/>
  <c r="O23" i="33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 s="1"/>
  <c r="N18" i="33"/>
  <c r="O18" i="33" s="1"/>
  <c r="N19" i="33"/>
  <c r="O19" i="33" s="1"/>
  <c r="N20" i="33"/>
  <c r="O20" i="33" s="1"/>
  <c r="N21" i="33"/>
  <c r="O21" i="33" s="1"/>
  <c r="N14" i="33"/>
  <c r="O14" i="33" s="1"/>
  <c r="N31" i="38"/>
  <c r="O31" i="38" s="1"/>
  <c r="G34" i="34"/>
  <c r="N31" i="41"/>
  <c r="O31" i="41" s="1"/>
  <c r="N34" i="45"/>
  <c r="O34" i="45" s="1"/>
  <c r="N5" i="46"/>
  <c r="O5" i="46" s="1"/>
  <c r="O21" i="47"/>
  <c r="P21" i="47" s="1"/>
  <c r="G38" i="47" l="1"/>
  <c r="G34" i="33"/>
  <c r="N5" i="36"/>
  <c r="O5" i="36" s="1"/>
  <c r="N25" i="37"/>
  <c r="O25" i="37" s="1"/>
  <c r="N5" i="40"/>
  <c r="O5" i="40" s="1"/>
  <c r="K33" i="41"/>
  <c r="K34" i="42"/>
  <c r="I33" i="43"/>
  <c r="N5" i="44"/>
  <c r="O5" i="44" s="1"/>
  <c r="N19" i="46"/>
  <c r="O19" i="46" s="1"/>
  <c r="L38" i="47"/>
  <c r="O26" i="47"/>
  <c r="P26" i="47" s="1"/>
  <c r="F36" i="46"/>
  <c r="D34" i="34"/>
  <c r="J33" i="39"/>
  <c r="K34" i="40"/>
  <c r="N25" i="40"/>
  <c r="O25" i="40" s="1"/>
  <c r="N31" i="40"/>
  <c r="O31" i="40" s="1"/>
  <c r="L33" i="41"/>
  <c r="L34" i="42"/>
  <c r="N34" i="42" s="1"/>
  <c r="O34" i="42" s="1"/>
  <c r="K33" i="44"/>
  <c r="N25" i="44"/>
  <c r="O25" i="44" s="1"/>
  <c r="N31" i="44"/>
  <c r="O31" i="44" s="1"/>
  <c r="M38" i="47"/>
  <c r="J38" i="47"/>
  <c r="N13" i="35"/>
  <c r="O13" i="35" s="1"/>
  <c r="N24" i="36"/>
  <c r="O24" i="36" s="1"/>
  <c r="N14" i="37"/>
  <c r="O14" i="37" s="1"/>
  <c r="L34" i="40"/>
  <c r="M33" i="41"/>
  <c r="M34" i="42"/>
  <c r="K33" i="43"/>
  <c r="J33" i="43"/>
  <c r="O31" i="47"/>
  <c r="P31" i="47" s="1"/>
  <c r="G33" i="39"/>
  <c r="H33" i="43"/>
  <c r="N33" i="43" s="1"/>
  <c r="O33" i="43" s="1"/>
  <c r="N5" i="34"/>
  <c r="O5" i="34" s="1"/>
  <c r="N13" i="34"/>
  <c r="O13" i="34" s="1"/>
  <c r="H32" i="36"/>
  <c r="L33" i="38"/>
  <c r="M33" i="39"/>
  <c r="D36" i="45"/>
  <c r="N34" i="46"/>
  <c r="O34" i="46" s="1"/>
  <c r="O34" i="47"/>
  <c r="P34" i="47" s="1"/>
  <c r="N17" i="34"/>
  <c r="O17" i="34" s="1"/>
  <c r="I32" i="36"/>
  <c r="J33" i="37"/>
  <c r="M33" i="38"/>
  <c r="N22" i="41"/>
  <c r="O22" i="41" s="1"/>
  <c r="J34" i="33"/>
  <c r="N34" i="33" s="1"/>
  <c r="O34" i="33" s="1"/>
  <c r="N27" i="36"/>
  <c r="O27" i="36" s="1"/>
  <c r="N18" i="41"/>
  <c r="O18" i="41" s="1"/>
  <c r="N14" i="40"/>
  <c r="O14" i="40" s="1"/>
  <c r="G33" i="38"/>
  <c r="K38" i="47"/>
  <c r="J33" i="38"/>
  <c r="H33" i="35"/>
  <c r="K33" i="37"/>
  <c r="H33" i="37"/>
  <c r="N22" i="39"/>
  <c r="O22" i="39" s="1"/>
  <c r="N28" i="41"/>
  <c r="O28" i="41" s="1"/>
  <c r="N25" i="43"/>
  <c r="O25" i="43" s="1"/>
  <c r="N31" i="43"/>
  <c r="O31" i="43" s="1"/>
  <c r="J34" i="42"/>
  <c r="N25" i="41"/>
  <c r="O25" i="41" s="1"/>
  <c r="N28" i="37"/>
  <c r="O28" i="37" s="1"/>
  <c r="N18" i="39"/>
  <c r="O18" i="39" s="1"/>
  <c r="H34" i="40"/>
  <c r="F33" i="44"/>
  <c r="N28" i="34"/>
  <c r="O28" i="34" s="1"/>
  <c r="L33" i="37"/>
  <c r="N22" i="37"/>
  <c r="O22" i="37" s="1"/>
  <c r="J33" i="35"/>
  <c r="L32" i="36"/>
  <c r="N22" i="38"/>
  <c r="O22" i="38" s="1"/>
  <c r="N28" i="39"/>
  <c r="O28" i="39" s="1"/>
  <c r="O19" i="47"/>
  <c r="P19" i="47" s="1"/>
  <c r="N5" i="38"/>
  <c r="O5" i="38" s="1"/>
  <c r="N5" i="33"/>
  <c r="O5" i="33" s="1"/>
  <c r="I33" i="35"/>
  <c r="N33" i="35" s="1"/>
  <c r="O33" i="35" s="1"/>
  <c r="K32" i="36"/>
  <c r="N18" i="40"/>
  <c r="O18" i="40" s="1"/>
  <c r="L34" i="34"/>
  <c r="K33" i="35"/>
  <c r="N22" i="35"/>
  <c r="O22" i="35" s="1"/>
  <c r="N28" i="38"/>
  <c r="O28" i="38" s="1"/>
  <c r="N31" i="42"/>
  <c r="O31" i="42" s="1"/>
  <c r="O23" i="47"/>
  <c r="P23" i="47" s="1"/>
  <c r="O29" i="47"/>
  <c r="P29" i="47" s="1"/>
  <c r="H36" i="45"/>
  <c r="N14" i="44"/>
  <c r="O14" i="44" s="1"/>
  <c r="N25" i="38"/>
  <c r="O25" i="38" s="1"/>
  <c r="D33" i="44"/>
  <c r="N13" i="33"/>
  <c r="O13" i="33" s="1"/>
  <c r="N31" i="33"/>
  <c r="O31" i="33" s="1"/>
  <c r="M34" i="34"/>
  <c r="N22" i="34"/>
  <c r="O22" i="34" s="1"/>
  <c r="L33" i="35"/>
  <c r="N31" i="35"/>
  <c r="O31" i="35" s="1"/>
  <c r="N22" i="40"/>
  <c r="O22" i="40" s="1"/>
  <c r="N28" i="40"/>
  <c r="O28" i="40" s="1"/>
  <c r="L33" i="44"/>
  <c r="N28" i="44"/>
  <c r="O28" i="44" s="1"/>
  <c r="E34" i="40"/>
  <c r="N28" i="43"/>
  <c r="O28" i="43" s="1"/>
  <c r="M34" i="40"/>
  <c r="M33" i="44"/>
  <c r="J36" i="46"/>
  <c r="K34" i="34"/>
  <c r="D32" i="36"/>
  <c r="N32" i="36" s="1"/>
  <c r="O32" i="36" s="1"/>
  <c r="E34" i="34"/>
  <c r="M33" i="35"/>
  <c r="N18" i="43"/>
  <c r="O18" i="43" s="1"/>
  <c r="L36" i="46"/>
  <c r="F34" i="40"/>
  <c r="D33" i="41"/>
  <c r="D34" i="42"/>
  <c r="N14" i="45"/>
  <c r="O14" i="45" s="1"/>
  <c r="H38" i="47"/>
  <c r="G34" i="40"/>
  <c r="N34" i="40" s="1"/>
  <c r="O34" i="40" s="1"/>
  <c r="F33" i="38"/>
  <c r="J33" i="41"/>
  <c r="L33" i="43"/>
  <c r="N22" i="42"/>
  <c r="O22" i="42" s="1"/>
  <c r="M33" i="43"/>
  <c r="N23" i="45"/>
  <c r="O23" i="45" s="1"/>
  <c r="N31" i="34"/>
  <c r="O31" i="34" s="1"/>
  <c r="N18" i="37"/>
  <c r="O18" i="37" s="1"/>
  <c r="D33" i="39"/>
  <c r="E33" i="41"/>
  <c r="N14" i="41"/>
  <c r="O14" i="41" s="1"/>
  <c r="E34" i="42"/>
  <c r="N26" i="45"/>
  <c r="O26" i="45" s="1"/>
  <c r="N26" i="46"/>
  <c r="O26" i="46" s="1"/>
  <c r="F38" i="47"/>
  <c r="O37" i="48"/>
  <c r="P37" i="48" s="1"/>
  <c r="N33" i="39"/>
  <c r="O33" i="39" s="1"/>
  <c r="H36" i="46"/>
  <c r="N22" i="44"/>
  <c r="O22" i="44" s="1"/>
  <c r="N14" i="43"/>
  <c r="O14" i="43" s="1"/>
  <c r="N5" i="37"/>
  <c r="O5" i="37" s="1"/>
  <c r="J34" i="34"/>
  <c r="H34" i="34"/>
  <c r="E33" i="35"/>
  <c r="N17" i="35"/>
  <c r="O17" i="35" s="1"/>
  <c r="K33" i="38"/>
  <c r="O5" i="47"/>
  <c r="P5" i="47" s="1"/>
  <c r="N5" i="45"/>
  <c r="O5" i="45" s="1"/>
  <c r="N19" i="45"/>
  <c r="O19" i="45" s="1"/>
  <c r="N5" i="42"/>
  <c r="O5" i="42" s="1"/>
  <c r="N18" i="42"/>
  <c r="O18" i="42" s="1"/>
  <c r="N38" i="47"/>
  <c r="O38" i="47" s="1"/>
  <c r="P38" i="47" s="1"/>
  <c r="N25" i="33"/>
  <c r="O25" i="33" s="1"/>
  <c r="J33" i="44"/>
  <c r="N33" i="44" s="1"/>
  <c r="O33" i="44" s="1"/>
  <c r="F36" i="45"/>
  <c r="F33" i="37"/>
  <c r="J34" i="40"/>
  <c r="N14" i="46"/>
  <c r="O14" i="46" s="1"/>
  <c r="N5" i="41"/>
  <c r="O5" i="41" s="1"/>
  <c r="O14" i="47"/>
  <c r="P14" i="47" s="1"/>
  <c r="G32" i="36"/>
  <c r="N29" i="46"/>
  <c r="O29" i="46" s="1"/>
  <c r="N29" i="45"/>
  <c r="O29" i="45" s="1"/>
  <c r="N18" i="44"/>
  <c r="O18" i="44" s="1"/>
  <c r="N5" i="43"/>
  <c r="O5" i="43" s="1"/>
  <c r="N33" i="38" l="1"/>
  <c r="O33" i="38" s="1"/>
  <c r="N33" i="41"/>
  <c r="O33" i="41" s="1"/>
  <c r="N34" i="34"/>
  <c r="O34" i="34" s="1"/>
  <c r="N36" i="46"/>
  <c r="O36" i="46" s="1"/>
  <c r="N33" i="37"/>
  <c r="O33" i="37" s="1"/>
  <c r="N36" i="45"/>
  <c r="O36" i="45" s="1"/>
</calcChain>
</file>

<file path=xl/sharedStrings.xml><?xml version="1.0" encoding="utf-8"?>
<sst xmlns="http://schemas.openxmlformats.org/spreadsheetml/2006/main" count="861" uniqueCount="105">
  <si>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</si>
  <si>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</si>
  <si>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</si>
  <si>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</si>
  <si>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</si>
  <si>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</si>
  <si>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</si>
  <si>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</si>
  <si>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</si>
  <si>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</si>
  <si>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</si>
  <si>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</si>
  <si>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</si>
  <si>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</si>
  <si>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</si>
  <si>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</si>
  <si>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</si>
  <si>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</si>
  <si>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</si>
  <si>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</si>
  <si>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</si>
  <si>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</si>
  <si>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</si>
  <si>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</si>
  <si>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</si>
  <si>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</si>
  <si>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</si>
  <si>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</si>
  <si>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</si>
  <si>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</si>
  <si>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</si>
  <si>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</si>
  <si>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</si>
  <si>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</si>
  <si>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</si>
  <si>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</si>
  <si>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</si>
  <si>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Parking Facilities</t>
  </si>
  <si>
    <t>Economic Environment</t>
  </si>
  <si>
    <t>Housing and Urban Development</t>
  </si>
  <si>
    <t>Other Economic Environment</t>
  </si>
  <si>
    <t>Culture / Recreation</t>
  </si>
  <si>
    <t>Parks and Recreation</t>
  </si>
  <si>
    <t>Special Recreation Facilities</t>
  </si>
  <si>
    <t>Inter-Fund Group Transfers Out</t>
  </si>
  <si>
    <t>Special Items (Loss)</t>
  </si>
  <si>
    <t>Other Uses and Non-Operating</t>
  </si>
  <si>
    <t>2009 Municipal Population:</t>
  </si>
  <si>
    <t>Sarasota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</si>
  <si>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</si>
  <si>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</si>
  <si>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</si>
  <si>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</si>
  <si>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</si>
  <si>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</si>
  <si>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</si>
  <si>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</si>
  <si>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Comprehensive Planning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</si>
  <si>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</si>
  <si>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</si>
  <si>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</si>
  <si>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</si>
  <si>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</si>
  <si>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</si>
  <si>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</si>
  <si>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</si>
  <si>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</si>
  <si>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</si>
  <si>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</si>
  <si>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</si>
  <si>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</si>
  <si>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</si>
  <si>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Payment to Refunded Bond Escrow Agent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</si>
  <si>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</si>
  <si>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</si>
  <si>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</si>
  <si>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</si>
  <si>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</si>
  <si>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</si>
  <si>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</si>
  <si>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</si>
  <si>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</si>
  <si>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</si>
  <si>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</si>
  <si>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Human Services</t>
  </si>
  <si>
    <t>Public Assistance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</si>
  <si>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</si>
  <si>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</si>
  <si>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</si>
  <si>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</si>
  <si>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</si>
  <si>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</si>
  <si>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</si>
  <si>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Public Assistance Services</t>
  </si>
  <si>
    <t>Inter-fund Group Transfers Out</t>
  </si>
  <si>
    <t>Proprietary - Other Non-Operating Disbursements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</si>
  <si>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</si>
  <si>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</si>
  <si>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</si>
  <si>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</si>
  <si>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</si>
  <si>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Developmental Disabilities Services</t>
  </si>
  <si>
    <t>Other Culture / Recreation</t>
  </si>
  <si>
    <t>Installment Purchase Acquisitions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</si>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</sst>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DC16-A7AC-422B-95A8-99BE47F3ECF7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25951359</v>
      </c>
      <c r="E5" s="103">
        <f>SUM(E6:E13)</f>
        <v>2533990</v>
      </c>
      <c r="F5" s="103">
        <f>SUM(F6:F13)</f>
        <v>5478183</v>
      </c>
      <c r="G5" s="103">
        <f>SUM(G6:G13)</f>
        <v>1100035</v>
      </c>
      <c r="H5" s="103">
        <f>SUM(H6:H13)</f>
        <v>0</v>
      </c>
      <c r="I5" s="103">
        <f>SUM(I6:I13)</f>
        <v>0</v>
      </c>
      <c r="J5" s="103">
        <f>SUM(J6:J13)</f>
        <v>28982435</v>
      </c>
      <c r="K5" s="103">
        <f>SUM(K6:K13)</f>
        <v>56724295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120770297</v>
      </c>
      <c r="P5" s="105">
        <f>(O5/P$42)</f>
        <v>2118.5912990088591</v>
      </c>
      <c r="Q5" s="106"/>
    </row>
    <row r="6" spans="1:134">
      <c r="A6" s="108"/>
      <c r="B6" s="109">
        <v>511</v>
      </c>
      <c r="C6" s="110" t="s">
        <v>19</v>
      </c>
      <c r="D6" s="111">
        <v>609428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609428</v>
      </c>
      <c r="P6" s="112">
        <f>(O6/P$42)</f>
        <v>10.690781510393824</v>
      </c>
      <c r="Q6" s="113"/>
    </row>
    <row r="7" spans="1:134">
      <c r="A7" s="108"/>
      <c r="B7" s="109">
        <v>512</v>
      </c>
      <c r="C7" s="110" t="s">
        <v>20</v>
      </c>
      <c r="D7" s="111">
        <v>1436925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1436925</v>
      </c>
      <c r="P7" s="112">
        <f>(O7/P$42)</f>
        <v>25.206999386018769</v>
      </c>
      <c r="Q7" s="113"/>
    </row>
    <row r="8" spans="1:134">
      <c r="A8" s="108"/>
      <c r="B8" s="109">
        <v>513</v>
      </c>
      <c r="C8" s="110" t="s">
        <v>21</v>
      </c>
      <c r="D8" s="111">
        <v>7164888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7164888</v>
      </c>
      <c r="P8" s="112">
        <f>(O8/P$42)</f>
        <v>125.68876414349619</v>
      </c>
      <c r="Q8" s="113"/>
    </row>
    <row r="9" spans="1:134">
      <c r="A9" s="108"/>
      <c r="B9" s="109">
        <v>514</v>
      </c>
      <c r="C9" s="110" t="s">
        <v>22</v>
      </c>
      <c r="D9" s="111">
        <v>1470836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1470836</v>
      </c>
      <c r="P9" s="112">
        <f>(O9/P$42)</f>
        <v>25.80187702833085</v>
      </c>
      <c r="Q9" s="113"/>
    </row>
    <row r="10" spans="1:134">
      <c r="A10" s="108"/>
      <c r="B10" s="109">
        <v>515</v>
      </c>
      <c r="C10" s="110" t="s">
        <v>57</v>
      </c>
      <c r="D10" s="111">
        <v>2962348</v>
      </c>
      <c r="E10" s="111">
        <v>2533990</v>
      </c>
      <c r="F10" s="111">
        <v>0</v>
      </c>
      <c r="G10" s="111">
        <v>19441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5515779</v>
      </c>
      <c r="P10" s="112">
        <f>(O10/P$42)</f>
        <v>96.75956495044295</v>
      </c>
      <c r="Q10" s="113"/>
    </row>
    <row r="11" spans="1:134">
      <c r="A11" s="108"/>
      <c r="B11" s="109">
        <v>517</v>
      </c>
      <c r="C11" s="110" t="s">
        <v>23</v>
      </c>
      <c r="D11" s="111">
        <v>0</v>
      </c>
      <c r="E11" s="111">
        <v>0</v>
      </c>
      <c r="F11" s="111">
        <v>5478183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5478183</v>
      </c>
      <c r="P11" s="112">
        <f>(O11/P$42)</f>
        <v>96.100043855802127</v>
      </c>
      <c r="Q11" s="113"/>
    </row>
    <row r="12" spans="1:134">
      <c r="A12" s="108"/>
      <c r="B12" s="109">
        <v>518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56724295</v>
      </c>
      <c r="L12" s="111">
        <v>0</v>
      </c>
      <c r="M12" s="111">
        <v>0</v>
      </c>
      <c r="N12" s="111">
        <v>0</v>
      </c>
      <c r="O12" s="111">
        <f t="shared" si="0"/>
        <v>56724295</v>
      </c>
      <c r="P12" s="112">
        <f>(O12/P$42)</f>
        <v>995.07578282606789</v>
      </c>
      <c r="Q12" s="113"/>
    </row>
    <row r="13" spans="1:134">
      <c r="A13" s="108"/>
      <c r="B13" s="109">
        <v>519</v>
      </c>
      <c r="C13" s="110" t="s">
        <v>25</v>
      </c>
      <c r="D13" s="111">
        <v>12306934</v>
      </c>
      <c r="E13" s="111">
        <v>0</v>
      </c>
      <c r="F13" s="111">
        <v>0</v>
      </c>
      <c r="G13" s="111">
        <v>1080594</v>
      </c>
      <c r="H13" s="111">
        <v>0</v>
      </c>
      <c r="I13" s="111">
        <v>0</v>
      </c>
      <c r="J13" s="111">
        <v>28982435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42369963</v>
      </c>
      <c r="P13" s="112">
        <f>(O13/P$42)</f>
        <v>743.26748530830628</v>
      </c>
      <c r="Q13" s="113"/>
    </row>
    <row r="14" spans="1:134" ht="15.75">
      <c r="A14" s="114" t="s">
        <v>26</v>
      </c>
      <c r="B14" s="115"/>
      <c r="C14" s="116"/>
      <c r="D14" s="117">
        <f>SUM(D15:D17)</f>
        <v>46013697</v>
      </c>
      <c r="E14" s="117">
        <f>SUM(E15:E17)</f>
        <v>6993952</v>
      </c>
      <c r="F14" s="117">
        <f>SUM(F15:F17)</f>
        <v>0</v>
      </c>
      <c r="G14" s="117">
        <f>SUM(G15:G17)</f>
        <v>1180347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54187996</v>
      </c>
      <c r="P14" s="119">
        <f>(O14/P$42)</f>
        <v>950.58321199894749</v>
      </c>
      <c r="Q14" s="120"/>
    </row>
    <row r="15" spans="1:134">
      <c r="A15" s="108"/>
      <c r="B15" s="109">
        <v>521</v>
      </c>
      <c r="C15" s="110" t="s">
        <v>27</v>
      </c>
      <c r="D15" s="111">
        <v>45426987</v>
      </c>
      <c r="E15" s="111">
        <v>360879</v>
      </c>
      <c r="F15" s="111">
        <v>0</v>
      </c>
      <c r="G15" s="111">
        <v>1180347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46968213</v>
      </c>
      <c r="P15" s="112">
        <f>(O15/P$42)</f>
        <v>823.9314621524428</v>
      </c>
      <c r="Q15" s="113"/>
    </row>
    <row r="16" spans="1:134">
      <c r="A16" s="108"/>
      <c r="B16" s="109">
        <v>524</v>
      </c>
      <c r="C16" s="110" t="s">
        <v>29</v>
      </c>
      <c r="D16" s="111">
        <v>586710</v>
      </c>
      <c r="E16" s="111">
        <v>6506818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7093528</v>
      </c>
      <c r="P16" s="112">
        <f>(O16/P$42)</f>
        <v>124.4369441277081</v>
      </c>
      <c r="Q16" s="113"/>
    </row>
    <row r="17" spans="1:17">
      <c r="A17" s="108"/>
      <c r="B17" s="109">
        <v>529</v>
      </c>
      <c r="C17" s="110" t="s">
        <v>83</v>
      </c>
      <c r="D17" s="111">
        <v>0</v>
      </c>
      <c r="E17" s="111">
        <v>126255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126255</v>
      </c>
      <c r="P17" s="112">
        <f>(O17/P$42)</f>
        <v>2.2148057187965966</v>
      </c>
      <c r="Q17" s="113"/>
    </row>
    <row r="18" spans="1:17" ht="15.75">
      <c r="A18" s="114" t="s">
        <v>30</v>
      </c>
      <c r="B18" s="115"/>
      <c r="C18" s="116"/>
      <c r="D18" s="117">
        <f>SUM(D19:D21)</f>
        <v>1840030</v>
      </c>
      <c r="E18" s="117">
        <f>SUM(E19:E21)</f>
        <v>264080</v>
      </c>
      <c r="F18" s="117">
        <f>SUM(F19:F21)</f>
        <v>0</v>
      </c>
      <c r="G18" s="117">
        <f>SUM(G19:G21)</f>
        <v>6513528</v>
      </c>
      <c r="H18" s="117">
        <f>SUM(H19:H21)</f>
        <v>0</v>
      </c>
      <c r="I18" s="117">
        <f>SUM(I19:I21)</f>
        <v>62649447</v>
      </c>
      <c r="J18" s="117">
        <f>SUM(J19:J21)</f>
        <v>0</v>
      </c>
      <c r="K18" s="117">
        <f>SUM(K19:K21)</f>
        <v>0</v>
      </c>
      <c r="L18" s="117">
        <f>SUM(L19:L21)</f>
        <v>0</v>
      </c>
      <c r="M18" s="117">
        <f>SUM(M19:M21)</f>
        <v>0</v>
      </c>
      <c r="N18" s="117">
        <f>SUM(N19:N21)</f>
        <v>0</v>
      </c>
      <c r="O18" s="118">
        <f>SUM(D18:N18)</f>
        <v>71267085</v>
      </c>
      <c r="P18" s="119">
        <f>(O18/P$42)</f>
        <v>1250.1900710463995</v>
      </c>
      <c r="Q18" s="120"/>
    </row>
    <row r="19" spans="1:17">
      <c r="A19" s="108"/>
      <c r="B19" s="109">
        <v>534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13691433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4" si="2">SUM(D19:N19)</f>
        <v>13691433</v>
      </c>
      <c r="P19" s="112">
        <f>(O19/P$42)</f>
        <v>240.17951056924832</v>
      </c>
      <c r="Q19" s="113"/>
    </row>
    <row r="20" spans="1:17">
      <c r="A20" s="108"/>
      <c r="B20" s="109">
        <v>536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48958014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48958014</v>
      </c>
      <c r="P20" s="112">
        <f>(O20/P$42)</f>
        <v>858.83718972019994</v>
      </c>
      <c r="Q20" s="113"/>
    </row>
    <row r="21" spans="1:17">
      <c r="A21" s="108"/>
      <c r="B21" s="109">
        <v>539</v>
      </c>
      <c r="C21" s="110" t="s">
        <v>34</v>
      </c>
      <c r="D21" s="111">
        <v>1840030</v>
      </c>
      <c r="E21" s="111">
        <v>264080</v>
      </c>
      <c r="F21" s="111">
        <v>0</v>
      </c>
      <c r="G21" s="111">
        <v>6513528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8617638</v>
      </c>
      <c r="P21" s="112">
        <f>(O21/P$42)</f>
        <v>151.17337075695116</v>
      </c>
      <c r="Q21" s="113"/>
    </row>
    <row r="22" spans="1:17" ht="15.75">
      <c r="A22" s="114" t="s">
        <v>35</v>
      </c>
      <c r="B22" s="115"/>
      <c r="C22" s="116"/>
      <c r="D22" s="117">
        <f>SUM(D23:D24)</f>
        <v>6702653</v>
      </c>
      <c r="E22" s="117">
        <f>SUM(E23:E24)</f>
        <v>2215651</v>
      </c>
      <c r="F22" s="117">
        <f>SUM(F23:F24)</f>
        <v>0</v>
      </c>
      <c r="G22" s="117">
        <f>SUM(G23:G24)</f>
        <v>4368270</v>
      </c>
      <c r="H22" s="117">
        <f>SUM(H23:H24)</f>
        <v>0</v>
      </c>
      <c r="I22" s="117">
        <f>SUM(I23:I24)</f>
        <v>4789583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18076157</v>
      </c>
      <c r="P22" s="119">
        <f>(O22/P$42)</f>
        <v>317.09774581177089</v>
      </c>
      <c r="Q22" s="120"/>
    </row>
    <row r="23" spans="1:17">
      <c r="A23" s="108"/>
      <c r="B23" s="109">
        <v>541</v>
      </c>
      <c r="C23" s="110" t="s">
        <v>36</v>
      </c>
      <c r="D23" s="111">
        <v>6702653</v>
      </c>
      <c r="E23" s="111">
        <v>2215651</v>
      </c>
      <c r="F23" s="111">
        <v>0</v>
      </c>
      <c r="G23" s="111">
        <v>4355188</v>
      </c>
      <c r="H23" s="111">
        <v>0</v>
      </c>
      <c r="I23" s="111">
        <v>384181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13657673</v>
      </c>
      <c r="P23" s="112">
        <f>(O23/P$42)</f>
        <v>239.58728181738445</v>
      </c>
      <c r="Q23" s="113"/>
    </row>
    <row r="24" spans="1:17">
      <c r="A24" s="108"/>
      <c r="B24" s="109">
        <v>545</v>
      </c>
      <c r="C24" s="110" t="s">
        <v>37</v>
      </c>
      <c r="D24" s="111">
        <v>0</v>
      </c>
      <c r="E24" s="111">
        <v>0</v>
      </c>
      <c r="F24" s="111">
        <v>0</v>
      </c>
      <c r="G24" s="111">
        <v>13082</v>
      </c>
      <c r="H24" s="111">
        <v>0</v>
      </c>
      <c r="I24" s="111">
        <v>4405402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4418484</v>
      </c>
      <c r="P24" s="112">
        <f>(O24/P$42)</f>
        <v>77.510463994386456</v>
      </c>
      <c r="Q24" s="113"/>
    </row>
    <row r="25" spans="1:17" ht="15.75">
      <c r="A25" s="114" t="s">
        <v>38</v>
      </c>
      <c r="B25" s="115"/>
      <c r="C25" s="116"/>
      <c r="D25" s="117">
        <f>SUM(D26:D27)</f>
        <v>0</v>
      </c>
      <c r="E25" s="117">
        <f>SUM(E26:E27)</f>
        <v>5448050</v>
      </c>
      <c r="F25" s="117">
        <f>SUM(F26:F27)</f>
        <v>0</v>
      </c>
      <c r="G25" s="117">
        <f>SUM(G26:G27)</f>
        <v>803838</v>
      </c>
      <c r="H25" s="117">
        <f>SUM(H26:H27)</f>
        <v>0</v>
      </c>
      <c r="I25" s="117">
        <f>SUM(I26:I27)</f>
        <v>0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1323542</v>
      </c>
      <c r="O25" s="117">
        <f t="shared" si="2"/>
        <v>7575430</v>
      </c>
      <c r="P25" s="119">
        <f>(O25/P$42)</f>
        <v>132.89062362950619</v>
      </c>
      <c r="Q25" s="120"/>
    </row>
    <row r="26" spans="1:17">
      <c r="A26" s="121"/>
      <c r="B26" s="122">
        <v>554</v>
      </c>
      <c r="C26" s="123" t="s">
        <v>39</v>
      </c>
      <c r="D26" s="111">
        <v>0</v>
      </c>
      <c r="E26" s="111">
        <v>5299746</v>
      </c>
      <c r="F26" s="111">
        <v>0</v>
      </c>
      <c r="G26" s="111">
        <v>803838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6103584</v>
      </c>
      <c r="P26" s="112">
        <f>(O26/P$42)</f>
        <v>107.0710288571178</v>
      </c>
      <c r="Q26" s="113"/>
    </row>
    <row r="27" spans="1:17">
      <c r="A27" s="121"/>
      <c r="B27" s="122">
        <v>559</v>
      </c>
      <c r="C27" s="123" t="s">
        <v>40</v>
      </c>
      <c r="D27" s="111">
        <v>0</v>
      </c>
      <c r="E27" s="111">
        <v>148304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1323542</v>
      </c>
      <c r="O27" s="111">
        <f t="shared" si="2"/>
        <v>1471846</v>
      </c>
      <c r="P27" s="112">
        <f>(O27/P$42)</f>
        <v>25.819594772388388</v>
      </c>
      <c r="Q27" s="113"/>
    </row>
    <row r="28" spans="1:17" ht="15.75">
      <c r="A28" s="114" t="s">
        <v>84</v>
      </c>
      <c r="B28" s="115"/>
      <c r="C28" s="116"/>
      <c r="D28" s="117">
        <f>SUM(D29:D30)</f>
        <v>1046401</v>
      </c>
      <c r="E28" s="117">
        <f>SUM(E29:E30)</f>
        <v>159899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 t="shared" si="2"/>
        <v>1206300</v>
      </c>
      <c r="P28" s="119">
        <f>(O28/P$42)</f>
        <v>21.161301640207</v>
      </c>
      <c r="Q28" s="120"/>
    </row>
    <row r="29" spans="1:17">
      <c r="A29" s="108"/>
      <c r="B29" s="109">
        <v>564</v>
      </c>
      <c r="C29" s="110" t="s">
        <v>93</v>
      </c>
      <c r="D29" s="111">
        <v>1046401</v>
      </c>
      <c r="E29" s="111">
        <v>138861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1185262</v>
      </c>
      <c r="P29" s="112">
        <f>(O29/P$42)</f>
        <v>20.792246294184721</v>
      </c>
      <c r="Q29" s="113"/>
    </row>
    <row r="30" spans="1:17">
      <c r="A30" s="108"/>
      <c r="B30" s="109">
        <v>565</v>
      </c>
      <c r="C30" s="110" t="s">
        <v>101</v>
      </c>
      <c r="D30" s="111">
        <v>0</v>
      </c>
      <c r="E30" s="111">
        <v>21038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21038</v>
      </c>
      <c r="P30" s="112">
        <f>(O30/P$42)</f>
        <v>0.36905534602227874</v>
      </c>
      <c r="Q30" s="113"/>
    </row>
    <row r="31" spans="1:17" ht="15.75">
      <c r="A31" s="114" t="s">
        <v>41</v>
      </c>
      <c r="B31" s="115"/>
      <c r="C31" s="116"/>
      <c r="D31" s="117">
        <f>SUM(D32:D34)</f>
        <v>9890064</v>
      </c>
      <c r="E31" s="117">
        <f>SUM(E32:E34)</f>
        <v>1699626</v>
      </c>
      <c r="F31" s="117">
        <f>SUM(F32:F34)</f>
        <v>0</v>
      </c>
      <c r="G31" s="117">
        <f>SUM(G32:G34)</f>
        <v>10433326</v>
      </c>
      <c r="H31" s="117">
        <f>SUM(H32:H34)</f>
        <v>0</v>
      </c>
      <c r="I31" s="117">
        <f>SUM(I32:I34)</f>
        <v>15325787</v>
      </c>
      <c r="J31" s="117">
        <f>SUM(J32:J34)</f>
        <v>0</v>
      </c>
      <c r="K31" s="117">
        <f>SUM(K32:K34)</f>
        <v>0</v>
      </c>
      <c r="L31" s="117">
        <f>SUM(L32:L34)</f>
        <v>0</v>
      </c>
      <c r="M31" s="117">
        <f>SUM(M32:M34)</f>
        <v>0</v>
      </c>
      <c r="N31" s="117">
        <f>SUM(N32:N34)</f>
        <v>0</v>
      </c>
      <c r="O31" s="117">
        <f>SUM(D31:N31)</f>
        <v>37348803</v>
      </c>
      <c r="P31" s="119">
        <f>(O31/P$42)</f>
        <v>655.18468555389882</v>
      </c>
      <c r="Q31" s="113"/>
    </row>
    <row r="32" spans="1:17">
      <c r="A32" s="108"/>
      <c r="B32" s="109">
        <v>572</v>
      </c>
      <c r="C32" s="110" t="s">
        <v>42</v>
      </c>
      <c r="D32" s="111">
        <v>9890064</v>
      </c>
      <c r="E32" s="111">
        <v>1495002</v>
      </c>
      <c r="F32" s="111">
        <v>0</v>
      </c>
      <c r="G32" s="111">
        <v>10433326</v>
      </c>
      <c r="H32" s="111">
        <v>0</v>
      </c>
      <c r="I32" s="111">
        <v>464356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22282748</v>
      </c>
      <c r="P32" s="112">
        <f>(O32/P$42)</f>
        <v>390.89111481448998</v>
      </c>
      <c r="Q32" s="113"/>
    </row>
    <row r="33" spans="1:120">
      <c r="A33" s="108"/>
      <c r="B33" s="109">
        <v>575</v>
      </c>
      <c r="C33" s="110" t="s">
        <v>43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14861431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14861431</v>
      </c>
      <c r="P33" s="112">
        <f>(O33/P$42)</f>
        <v>260.70399087799314</v>
      </c>
      <c r="Q33" s="113"/>
    </row>
    <row r="34" spans="1:120">
      <c r="A34" s="108"/>
      <c r="B34" s="109">
        <v>579</v>
      </c>
      <c r="C34" s="110" t="s">
        <v>102</v>
      </c>
      <c r="D34" s="111">
        <v>0</v>
      </c>
      <c r="E34" s="111">
        <v>204624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204624</v>
      </c>
      <c r="P34" s="112">
        <f>(O34/P$42)</f>
        <v>3.5895798614156651</v>
      </c>
      <c r="Q34" s="113"/>
    </row>
    <row r="35" spans="1:120" ht="15.75">
      <c r="A35" s="114" t="s">
        <v>46</v>
      </c>
      <c r="B35" s="115"/>
      <c r="C35" s="116"/>
      <c r="D35" s="117">
        <f>SUM(D36:D39)</f>
        <v>3012951</v>
      </c>
      <c r="E35" s="117">
        <f>SUM(E36:E39)</f>
        <v>3513202</v>
      </c>
      <c r="F35" s="117">
        <f>SUM(F36:F39)</f>
        <v>0</v>
      </c>
      <c r="G35" s="117">
        <f>SUM(G36:G39)</f>
        <v>1527325</v>
      </c>
      <c r="H35" s="117">
        <f>SUM(H36:H39)</f>
        <v>0</v>
      </c>
      <c r="I35" s="117">
        <f>SUM(I36:I39)</f>
        <v>0</v>
      </c>
      <c r="J35" s="117">
        <f>SUM(J36:J39)</f>
        <v>0</v>
      </c>
      <c r="K35" s="117">
        <f>SUM(K36:K39)</f>
        <v>0</v>
      </c>
      <c r="L35" s="117">
        <f>SUM(L36:L39)</f>
        <v>0</v>
      </c>
      <c r="M35" s="117">
        <f>SUM(M36:M39)</f>
        <v>621525</v>
      </c>
      <c r="N35" s="117">
        <f>SUM(N36:N39)</f>
        <v>0</v>
      </c>
      <c r="O35" s="117">
        <f>SUM(D35:N35)</f>
        <v>8675003</v>
      </c>
      <c r="P35" s="119">
        <f>(O35/P$42)</f>
        <v>152.1796859924568</v>
      </c>
      <c r="Q35" s="113"/>
    </row>
    <row r="36" spans="1:120">
      <c r="A36" s="108"/>
      <c r="B36" s="109">
        <v>581</v>
      </c>
      <c r="C36" s="110" t="s">
        <v>94</v>
      </c>
      <c r="D36" s="111">
        <v>3012951</v>
      </c>
      <c r="E36" s="111">
        <v>3426295</v>
      </c>
      <c r="F36" s="111">
        <v>0</v>
      </c>
      <c r="G36" s="111">
        <v>1527325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>SUM(D36:N36)</f>
        <v>7966571</v>
      </c>
      <c r="P36" s="112">
        <f>(O36/P$42)</f>
        <v>139.75214454872381</v>
      </c>
      <c r="Q36" s="113"/>
    </row>
    <row r="37" spans="1:120">
      <c r="A37" s="108"/>
      <c r="B37" s="109">
        <v>583</v>
      </c>
      <c r="C37" s="110" t="s">
        <v>103</v>
      </c>
      <c r="D37" s="111">
        <v>0</v>
      </c>
      <c r="E37" s="111">
        <v>86907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ref="O37:O39" si="3">SUM(D37:N37)</f>
        <v>86907</v>
      </c>
      <c r="P37" s="112">
        <f>(O37/P$42)</f>
        <v>1.5245504780282431</v>
      </c>
      <c r="Q37" s="113"/>
    </row>
    <row r="38" spans="1:120">
      <c r="A38" s="108"/>
      <c r="B38" s="109">
        <v>590</v>
      </c>
      <c r="C38" s="110" t="s">
        <v>95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618298</v>
      </c>
      <c r="N38" s="111">
        <v>0</v>
      </c>
      <c r="O38" s="111">
        <f t="shared" si="3"/>
        <v>618298</v>
      </c>
      <c r="P38" s="112">
        <f>(O38/P$42)</f>
        <v>10.846381896324884</v>
      </c>
      <c r="Q38" s="113"/>
    </row>
    <row r="39" spans="1:120" ht="15.75" thickBot="1">
      <c r="A39" s="108"/>
      <c r="B39" s="109">
        <v>591</v>
      </c>
      <c r="C39" s="110" t="s">
        <v>96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3227</v>
      </c>
      <c r="N39" s="111">
        <v>0</v>
      </c>
      <c r="O39" s="111">
        <f t="shared" si="3"/>
        <v>3227</v>
      </c>
      <c r="P39" s="112">
        <f>(O39/P$42)</f>
        <v>5.660906937987896E-2</v>
      </c>
      <c r="Q39" s="113"/>
    </row>
    <row r="40" spans="1:120" ht="16.5" thickBot="1">
      <c r="A40" s="124" t="s">
        <v>10</v>
      </c>
      <c r="B40" s="125"/>
      <c r="C40" s="126"/>
      <c r="D40" s="127">
        <f>SUM(D5,D14,D18,D22,D25,D28,D31,D35)</f>
        <v>94457155</v>
      </c>
      <c r="E40" s="127">
        <f t="shared" ref="E40:N40" si="4">SUM(E5,E14,E18,E22,E25,E28,E31,E35)</f>
        <v>22828450</v>
      </c>
      <c r="F40" s="127">
        <f t="shared" si="4"/>
        <v>5478183</v>
      </c>
      <c r="G40" s="127">
        <f t="shared" si="4"/>
        <v>25926669</v>
      </c>
      <c r="H40" s="127">
        <f t="shared" si="4"/>
        <v>0</v>
      </c>
      <c r="I40" s="127">
        <f t="shared" si="4"/>
        <v>82764817</v>
      </c>
      <c r="J40" s="127">
        <f t="shared" si="4"/>
        <v>28982435</v>
      </c>
      <c r="K40" s="127">
        <f t="shared" si="4"/>
        <v>56724295</v>
      </c>
      <c r="L40" s="127">
        <f t="shared" si="4"/>
        <v>0</v>
      </c>
      <c r="M40" s="127">
        <f t="shared" si="4"/>
        <v>621525</v>
      </c>
      <c r="N40" s="127">
        <f t="shared" si="4"/>
        <v>1323542</v>
      </c>
      <c r="O40" s="127">
        <f>SUM(D40:N40)</f>
        <v>319107071</v>
      </c>
      <c r="P40" s="128">
        <f>(O40/P$42)</f>
        <v>5597.8786246820455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104</v>
      </c>
      <c r="N42" s="139"/>
      <c r="O42" s="139"/>
      <c r="P42" s="137">
        <v>57005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51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15457480</v>
      </c>
      <c r="E5" s="59">
        <f t="shared" si="0"/>
        <v>126962</v>
      </c>
      <c r="F5" s="59">
        <f t="shared" si="0"/>
        <v>9415160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18437007</v>
      </c>
      <c r="K5" s="59">
        <f t="shared" si="0"/>
        <v>46297109</v>
      </c>
      <c r="L5" s="59">
        <f t="shared" si="0"/>
        <v>0</v>
      </c>
      <c r="M5" s="59">
        <f t="shared" si="0"/>
        <v>0</v>
      </c>
      <c r="N5" s="60">
        <f>SUM(D5:M5)</f>
        <v>89733718</v>
      </c>
      <c r="O5" s="61">
        <f t="shared" ref="O5:O33" si="1">(N5/O$35)</f>
        <v>1706.4833029058268</v>
      </c>
      <c r="P5" s="62"/>
    </row>
    <row r="6" spans="1:133">
      <c r="A6" s="64"/>
      <c r="B6" s="65">
        <v>511</v>
      </c>
      <c r="C6" s="66" t="s">
        <v>19</v>
      </c>
      <c r="D6" s="67">
        <v>206337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206337</v>
      </c>
      <c r="O6" s="68">
        <f t="shared" si="1"/>
        <v>3.9239502510269282</v>
      </c>
      <c r="P6" s="69"/>
    </row>
    <row r="7" spans="1:133">
      <c r="A7" s="64"/>
      <c r="B7" s="65">
        <v>512</v>
      </c>
      <c r="C7" s="66" t="s">
        <v>20</v>
      </c>
      <c r="D7" s="67">
        <v>590921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590921</v>
      </c>
      <c r="O7" s="68">
        <f t="shared" si="1"/>
        <v>11.237657842689792</v>
      </c>
      <c r="P7" s="69"/>
    </row>
    <row r="8" spans="1:133">
      <c r="A8" s="64"/>
      <c r="B8" s="65">
        <v>513</v>
      </c>
      <c r="C8" s="66" t="s">
        <v>21</v>
      </c>
      <c r="D8" s="67">
        <v>4570815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4570815</v>
      </c>
      <c r="O8" s="68">
        <f t="shared" si="1"/>
        <v>86.924064354176181</v>
      </c>
      <c r="P8" s="69"/>
    </row>
    <row r="9" spans="1:133">
      <c r="A9" s="64"/>
      <c r="B9" s="65">
        <v>514</v>
      </c>
      <c r="C9" s="66" t="s">
        <v>22</v>
      </c>
      <c r="D9" s="67">
        <v>1466259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1466259</v>
      </c>
      <c r="O9" s="68">
        <f t="shared" si="1"/>
        <v>27.884128251939753</v>
      </c>
      <c r="P9" s="69"/>
    </row>
    <row r="10" spans="1:133">
      <c r="A10" s="64"/>
      <c r="B10" s="65">
        <v>515</v>
      </c>
      <c r="C10" s="66" t="s">
        <v>57</v>
      </c>
      <c r="D10" s="67">
        <v>246451</v>
      </c>
      <c r="E10" s="67">
        <v>126962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373413</v>
      </c>
      <c r="O10" s="68">
        <f t="shared" si="1"/>
        <v>7.1012665449566406</v>
      </c>
      <c r="P10" s="69"/>
    </row>
    <row r="11" spans="1:133">
      <c r="A11" s="64"/>
      <c r="B11" s="65">
        <v>517</v>
      </c>
      <c r="C11" s="66" t="s">
        <v>23</v>
      </c>
      <c r="D11" s="67">
        <v>0</v>
      </c>
      <c r="E11" s="67">
        <v>0</v>
      </c>
      <c r="F11" s="67">
        <v>9415160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9415160</v>
      </c>
      <c r="O11" s="68">
        <f t="shared" si="1"/>
        <v>179.049901110604</v>
      </c>
      <c r="P11" s="69"/>
    </row>
    <row r="12" spans="1:133">
      <c r="A12" s="64"/>
      <c r="B12" s="65">
        <v>518</v>
      </c>
      <c r="C12" s="66" t="s">
        <v>24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46297109</v>
      </c>
      <c r="L12" s="67">
        <v>0</v>
      </c>
      <c r="M12" s="67">
        <v>0</v>
      </c>
      <c r="N12" s="67">
        <f t="shared" si="2"/>
        <v>46297109</v>
      </c>
      <c r="O12" s="68">
        <f t="shared" si="1"/>
        <v>880.44098965464775</v>
      </c>
      <c r="P12" s="69"/>
    </row>
    <row r="13" spans="1:133">
      <c r="A13" s="64"/>
      <c r="B13" s="65">
        <v>519</v>
      </c>
      <c r="C13" s="66" t="s">
        <v>62</v>
      </c>
      <c r="D13" s="67">
        <v>8376697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18437007</v>
      </c>
      <c r="K13" s="67">
        <v>0</v>
      </c>
      <c r="L13" s="67">
        <v>0</v>
      </c>
      <c r="M13" s="67">
        <v>0</v>
      </c>
      <c r="N13" s="67">
        <f t="shared" si="2"/>
        <v>26813704</v>
      </c>
      <c r="O13" s="68">
        <f t="shared" si="1"/>
        <v>509.92134489578581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SUM(D15:D17)</f>
        <v>35960807</v>
      </c>
      <c r="E14" s="73">
        <f t="shared" si="3"/>
        <v>3410442</v>
      </c>
      <c r="F14" s="73">
        <f t="shared" si="3"/>
        <v>0</v>
      </c>
      <c r="G14" s="73">
        <f t="shared" si="3"/>
        <v>548972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1" si="4">SUM(D14:M14)</f>
        <v>39920221</v>
      </c>
      <c r="O14" s="75">
        <f t="shared" si="1"/>
        <v>759.17048912216649</v>
      </c>
      <c r="P14" s="76"/>
    </row>
    <row r="15" spans="1:133">
      <c r="A15" s="64"/>
      <c r="B15" s="65">
        <v>521</v>
      </c>
      <c r="C15" s="66" t="s">
        <v>27</v>
      </c>
      <c r="D15" s="67">
        <v>29703690</v>
      </c>
      <c r="E15" s="67">
        <v>1425684</v>
      </c>
      <c r="F15" s="67">
        <v>0</v>
      </c>
      <c r="G15" s="67">
        <v>548972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31678346</v>
      </c>
      <c r="O15" s="68">
        <f t="shared" si="1"/>
        <v>602.43317358892443</v>
      </c>
      <c r="P15" s="69"/>
    </row>
    <row r="16" spans="1:133">
      <c r="A16" s="64"/>
      <c r="B16" s="65">
        <v>522</v>
      </c>
      <c r="C16" s="66" t="s">
        <v>28</v>
      </c>
      <c r="D16" s="67">
        <v>3675195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3675195</v>
      </c>
      <c r="O16" s="68">
        <f t="shared" si="1"/>
        <v>69.891887266088546</v>
      </c>
      <c r="P16" s="69"/>
    </row>
    <row r="17" spans="1:16">
      <c r="A17" s="64"/>
      <c r="B17" s="65">
        <v>524</v>
      </c>
      <c r="C17" s="66" t="s">
        <v>29</v>
      </c>
      <c r="D17" s="67">
        <v>2581922</v>
      </c>
      <c r="E17" s="67">
        <v>1984758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4566680</v>
      </c>
      <c r="O17" s="68">
        <f t="shared" si="1"/>
        <v>86.845428267153508</v>
      </c>
      <c r="P17" s="69"/>
    </row>
    <row r="18" spans="1:16" ht="15.75">
      <c r="A18" s="70" t="s">
        <v>30</v>
      </c>
      <c r="B18" s="71"/>
      <c r="C18" s="72"/>
      <c r="D18" s="73">
        <f t="shared" ref="D18:M18" si="5">SUM(D19:D21)</f>
        <v>2808130</v>
      </c>
      <c r="E18" s="73">
        <f t="shared" si="5"/>
        <v>756589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42078275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45642994</v>
      </c>
      <c r="O18" s="75">
        <f t="shared" si="1"/>
        <v>868.00155940970637</v>
      </c>
      <c r="P18" s="76"/>
    </row>
    <row r="19" spans="1:16">
      <c r="A19" s="64"/>
      <c r="B19" s="65">
        <v>534</v>
      </c>
      <c r="C19" s="66" t="s">
        <v>63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9774612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9774612</v>
      </c>
      <c r="O19" s="68">
        <f t="shared" si="1"/>
        <v>185.8856686444546</v>
      </c>
      <c r="P19" s="69"/>
    </row>
    <row r="20" spans="1:16">
      <c r="A20" s="64"/>
      <c r="B20" s="65">
        <v>536</v>
      </c>
      <c r="C20" s="66" t="s">
        <v>64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32303663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32303663</v>
      </c>
      <c r="O20" s="68">
        <f t="shared" si="1"/>
        <v>614.32494675186365</v>
      </c>
      <c r="P20" s="69"/>
    </row>
    <row r="21" spans="1:16">
      <c r="A21" s="64"/>
      <c r="B21" s="65">
        <v>539</v>
      </c>
      <c r="C21" s="66" t="s">
        <v>34</v>
      </c>
      <c r="D21" s="67">
        <v>2808130</v>
      </c>
      <c r="E21" s="67">
        <v>756589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3564719</v>
      </c>
      <c r="O21" s="68">
        <f t="shared" si="1"/>
        <v>67.790944013388099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SUM(D23:D24)</f>
        <v>2954358</v>
      </c>
      <c r="E22" s="73">
        <f t="shared" si="6"/>
        <v>10317016</v>
      </c>
      <c r="F22" s="73">
        <f t="shared" si="6"/>
        <v>0</v>
      </c>
      <c r="G22" s="73">
        <f t="shared" si="6"/>
        <v>478076</v>
      </c>
      <c r="H22" s="73">
        <f t="shared" si="6"/>
        <v>0</v>
      </c>
      <c r="I22" s="73">
        <f t="shared" si="6"/>
        <v>1314048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ref="N22:N27" si="7">SUM(D22:M22)</f>
        <v>15063498</v>
      </c>
      <c r="O22" s="75">
        <f t="shared" si="1"/>
        <v>286.46542674577819</v>
      </c>
      <c r="P22" s="76"/>
    </row>
    <row r="23" spans="1:16">
      <c r="A23" s="64"/>
      <c r="B23" s="65">
        <v>541</v>
      </c>
      <c r="C23" s="66" t="s">
        <v>65</v>
      </c>
      <c r="D23" s="67">
        <v>2954358</v>
      </c>
      <c r="E23" s="67">
        <v>10317016</v>
      </c>
      <c r="F23" s="67">
        <v>0</v>
      </c>
      <c r="G23" s="67">
        <v>478076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7"/>
        <v>13749450</v>
      </c>
      <c r="O23" s="68">
        <f t="shared" si="1"/>
        <v>261.4759242355089</v>
      </c>
      <c r="P23" s="69"/>
    </row>
    <row r="24" spans="1:16">
      <c r="A24" s="64"/>
      <c r="B24" s="65">
        <v>545</v>
      </c>
      <c r="C24" s="66" t="s">
        <v>37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1314048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1314048</v>
      </c>
      <c r="O24" s="68">
        <f t="shared" si="1"/>
        <v>24.989502510269283</v>
      </c>
      <c r="P24" s="69"/>
    </row>
    <row r="25" spans="1:16" ht="15.75">
      <c r="A25" s="70" t="s">
        <v>38</v>
      </c>
      <c r="B25" s="71"/>
      <c r="C25" s="72"/>
      <c r="D25" s="73">
        <f t="shared" ref="D25:M25" si="8">SUM(D26:D27)</f>
        <v>0</v>
      </c>
      <c r="E25" s="73">
        <f t="shared" si="8"/>
        <v>4830822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554102</v>
      </c>
      <c r="N25" s="73">
        <f t="shared" si="7"/>
        <v>5384924</v>
      </c>
      <c r="O25" s="75">
        <f t="shared" si="1"/>
        <v>102.40613114255287</v>
      </c>
      <c r="P25" s="76"/>
    </row>
    <row r="26" spans="1:16">
      <c r="A26" s="64"/>
      <c r="B26" s="65">
        <v>554</v>
      </c>
      <c r="C26" s="66" t="s">
        <v>39</v>
      </c>
      <c r="D26" s="67">
        <v>0</v>
      </c>
      <c r="E26" s="67">
        <v>4360362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4360362</v>
      </c>
      <c r="O26" s="68">
        <f t="shared" si="1"/>
        <v>82.921839342765864</v>
      </c>
      <c r="P26" s="69"/>
    </row>
    <row r="27" spans="1:16">
      <c r="A27" s="64"/>
      <c r="B27" s="65">
        <v>559</v>
      </c>
      <c r="C27" s="66" t="s">
        <v>40</v>
      </c>
      <c r="D27" s="67">
        <v>0</v>
      </c>
      <c r="E27" s="67">
        <v>470460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554102</v>
      </c>
      <c r="N27" s="67">
        <f t="shared" si="7"/>
        <v>1024562</v>
      </c>
      <c r="O27" s="68">
        <f t="shared" si="1"/>
        <v>19.484291799787009</v>
      </c>
      <c r="P27" s="69"/>
    </row>
    <row r="28" spans="1:16" ht="15.75">
      <c r="A28" s="70" t="s">
        <v>41</v>
      </c>
      <c r="B28" s="71"/>
      <c r="C28" s="72"/>
      <c r="D28" s="73">
        <f t="shared" ref="D28:M28" si="9">SUM(D29:D30)</f>
        <v>1315512</v>
      </c>
      <c r="E28" s="73">
        <f t="shared" si="9"/>
        <v>2928764</v>
      </c>
      <c r="F28" s="73">
        <f t="shared" si="9"/>
        <v>0</v>
      </c>
      <c r="G28" s="73">
        <f t="shared" si="9"/>
        <v>66408</v>
      </c>
      <c r="H28" s="73">
        <f t="shared" si="9"/>
        <v>0</v>
      </c>
      <c r="I28" s="73">
        <f t="shared" si="9"/>
        <v>13730954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ref="N28:N33" si="10">SUM(D28:M28)</f>
        <v>18041638</v>
      </c>
      <c r="O28" s="75">
        <f t="shared" si="1"/>
        <v>343.10128556214818</v>
      </c>
      <c r="P28" s="69"/>
    </row>
    <row r="29" spans="1:16">
      <c r="A29" s="64"/>
      <c r="B29" s="65">
        <v>572</v>
      </c>
      <c r="C29" s="66" t="s">
        <v>66</v>
      </c>
      <c r="D29" s="67">
        <v>153920</v>
      </c>
      <c r="E29" s="67">
        <v>2928764</v>
      </c>
      <c r="F29" s="67">
        <v>0</v>
      </c>
      <c r="G29" s="67">
        <v>0</v>
      </c>
      <c r="H29" s="67">
        <v>0</v>
      </c>
      <c r="I29" s="67">
        <v>2874604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0"/>
        <v>5957288</v>
      </c>
      <c r="O29" s="68">
        <f t="shared" si="1"/>
        <v>113.29088696181348</v>
      </c>
      <c r="P29" s="69"/>
    </row>
    <row r="30" spans="1:16">
      <c r="A30" s="64"/>
      <c r="B30" s="65">
        <v>575</v>
      </c>
      <c r="C30" s="66" t="s">
        <v>67</v>
      </c>
      <c r="D30" s="67">
        <v>1161592</v>
      </c>
      <c r="E30" s="67">
        <v>0</v>
      </c>
      <c r="F30" s="67">
        <v>0</v>
      </c>
      <c r="G30" s="67">
        <v>66408</v>
      </c>
      <c r="H30" s="67">
        <v>0</v>
      </c>
      <c r="I30" s="67">
        <v>10856350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12084350</v>
      </c>
      <c r="O30" s="68">
        <f t="shared" si="1"/>
        <v>229.81039860033471</v>
      </c>
      <c r="P30" s="69"/>
    </row>
    <row r="31" spans="1:16" ht="15.75">
      <c r="A31" s="70" t="s">
        <v>68</v>
      </c>
      <c r="B31" s="71"/>
      <c r="C31" s="72"/>
      <c r="D31" s="73">
        <f t="shared" ref="D31:M31" si="11">SUM(D32:D32)</f>
        <v>738506</v>
      </c>
      <c r="E31" s="73">
        <f t="shared" si="11"/>
        <v>9389092</v>
      </c>
      <c r="F31" s="73">
        <f t="shared" si="11"/>
        <v>0</v>
      </c>
      <c r="G31" s="73">
        <f t="shared" si="11"/>
        <v>5406</v>
      </c>
      <c r="H31" s="73">
        <f t="shared" si="11"/>
        <v>0</v>
      </c>
      <c r="I31" s="73">
        <f t="shared" si="11"/>
        <v>872856</v>
      </c>
      <c r="J31" s="73">
        <f t="shared" si="11"/>
        <v>272895</v>
      </c>
      <c r="K31" s="73">
        <f t="shared" si="11"/>
        <v>0</v>
      </c>
      <c r="L31" s="73">
        <f t="shared" si="11"/>
        <v>0</v>
      </c>
      <c r="M31" s="73">
        <f t="shared" si="11"/>
        <v>0</v>
      </c>
      <c r="N31" s="73">
        <f t="shared" si="10"/>
        <v>11278755</v>
      </c>
      <c r="O31" s="75">
        <f t="shared" si="1"/>
        <v>214.49024418073938</v>
      </c>
      <c r="P31" s="69"/>
    </row>
    <row r="32" spans="1:16" ht="15.75" thickBot="1">
      <c r="A32" s="64"/>
      <c r="B32" s="65">
        <v>581</v>
      </c>
      <c r="C32" s="66" t="s">
        <v>69</v>
      </c>
      <c r="D32" s="67">
        <v>738506</v>
      </c>
      <c r="E32" s="67">
        <v>9389092</v>
      </c>
      <c r="F32" s="67">
        <v>0</v>
      </c>
      <c r="G32" s="67">
        <v>5406</v>
      </c>
      <c r="H32" s="67">
        <v>0</v>
      </c>
      <c r="I32" s="67">
        <v>872856</v>
      </c>
      <c r="J32" s="67">
        <v>272895</v>
      </c>
      <c r="K32" s="67">
        <v>0</v>
      </c>
      <c r="L32" s="67">
        <v>0</v>
      </c>
      <c r="M32" s="67">
        <v>0</v>
      </c>
      <c r="N32" s="67">
        <f t="shared" si="10"/>
        <v>11278755</v>
      </c>
      <c r="O32" s="68">
        <f t="shared" si="1"/>
        <v>214.49024418073938</v>
      </c>
      <c r="P32" s="69"/>
    </row>
    <row r="33" spans="1:119" ht="16.5" thickBot="1">
      <c r="A33" s="77" t="s">
        <v>10</v>
      </c>
      <c r="B33" s="78"/>
      <c r="C33" s="79"/>
      <c r="D33" s="80">
        <f>SUM(D5,D14,D18,D22,D25,D28,D31)</f>
        <v>59234793</v>
      </c>
      <c r="E33" s="80">
        <f t="shared" ref="E33:M33" si="12">SUM(E5,E14,E18,E22,E25,E28,E31)</f>
        <v>31759687</v>
      </c>
      <c r="F33" s="80">
        <f t="shared" si="12"/>
        <v>9415160</v>
      </c>
      <c r="G33" s="80">
        <f t="shared" si="12"/>
        <v>1098862</v>
      </c>
      <c r="H33" s="80">
        <f t="shared" si="12"/>
        <v>0</v>
      </c>
      <c r="I33" s="80">
        <f t="shared" si="12"/>
        <v>57996133</v>
      </c>
      <c r="J33" s="80">
        <f t="shared" si="12"/>
        <v>18709902</v>
      </c>
      <c r="K33" s="80">
        <f t="shared" si="12"/>
        <v>46297109</v>
      </c>
      <c r="L33" s="80">
        <f t="shared" si="12"/>
        <v>0</v>
      </c>
      <c r="M33" s="80">
        <f t="shared" si="12"/>
        <v>554102</v>
      </c>
      <c r="N33" s="80">
        <f t="shared" si="10"/>
        <v>225065748</v>
      </c>
      <c r="O33" s="81">
        <f t="shared" si="1"/>
        <v>4280.1184390689186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70</v>
      </c>
      <c r="M35" s="177"/>
      <c r="N35" s="177"/>
      <c r="O35" s="91">
        <v>52584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16704376</v>
      </c>
      <c r="E5" s="26">
        <f t="shared" si="0"/>
        <v>169969</v>
      </c>
      <c r="F5" s="26">
        <f t="shared" si="0"/>
        <v>9507058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14820329</v>
      </c>
      <c r="K5" s="26">
        <f t="shared" si="0"/>
        <v>42768904</v>
      </c>
      <c r="L5" s="26">
        <f t="shared" si="0"/>
        <v>0</v>
      </c>
      <c r="M5" s="26">
        <f t="shared" si="0"/>
        <v>0</v>
      </c>
      <c r="N5" s="27">
        <f>SUM(D5:M5)</f>
        <v>83970636</v>
      </c>
      <c r="O5" s="32">
        <f t="shared" ref="O5:O33" si="1">(N5/O$35)</f>
        <v>1593.7033536411775</v>
      </c>
      <c r="P5" s="6"/>
    </row>
    <row r="6" spans="1:133">
      <c r="A6" s="12"/>
      <c r="B6" s="44">
        <v>511</v>
      </c>
      <c r="C6" s="20" t="s">
        <v>19</v>
      </c>
      <c r="D6" s="46">
        <v>199678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199678</v>
      </c>
      <c r="O6" s="47">
        <f t="shared" si="1"/>
        <v>3.7897473856023081</v>
      </c>
      <c r="P6" s="9"/>
    </row>
    <row r="7" spans="1:133">
      <c r="A7" s="12"/>
      <c r="B7" s="44">
        <v>512</v>
      </c>
      <c r="C7" s="20" t="s">
        <v>20</v>
      </c>
      <c r="D7" s="46">
        <v>511595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511595</v>
      </c>
      <c r="O7" s="47">
        <f t="shared" si="1"/>
        <v>9.709711704530358</v>
      </c>
      <c r="P7" s="9"/>
    </row>
    <row r="8" spans="1:133">
      <c r="A8" s="12"/>
      <c r="B8" s="44">
        <v>513</v>
      </c>
      <c r="C8" s="20" t="s">
        <v>21</v>
      </c>
      <c r="D8" s="46">
        <v>4151311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4151311</v>
      </c>
      <c r="O8" s="47">
        <f t="shared" si="1"/>
        <v>78.788950255271502</v>
      </c>
      <c r="P8" s="9"/>
    </row>
    <row r="9" spans="1:133">
      <c r="A9" s="12"/>
      <c r="B9" s="44">
        <v>514</v>
      </c>
      <c r="C9" s="20" t="s">
        <v>22</v>
      </c>
      <c r="D9" s="46">
        <v>1004380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1004380</v>
      </c>
      <c r="O9" s="47">
        <f t="shared" si="1"/>
        <v>19.062422896619786</v>
      </c>
      <c r="P9" s="9"/>
    </row>
    <row r="10" spans="1:133">
      <c r="A10" s="12"/>
      <c r="B10" s="44">
        <v>515</v>
      </c>
      <c r="C10" s="20" t="s">
        <v>57</v>
      </c>
      <c r="D10" s="46">
        <v>68796</v>
      </c>
      <c r="E10" s="46">
        <v>165448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234244</v>
      </c>
      <c r="O10" s="47">
        <f t="shared" si="1"/>
        <v>4.4457856478581865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9507058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9507058</v>
      </c>
      <c r="O11" s="47">
        <f t="shared" si="1"/>
        <v>180.43724496574237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42768904</v>
      </c>
      <c r="L12" s="46">
        <v>0</v>
      </c>
      <c r="M12" s="46">
        <v>0</v>
      </c>
      <c r="N12" s="46">
        <f t="shared" si="2"/>
        <v>42768904</v>
      </c>
      <c r="O12" s="47">
        <f t="shared" si="1"/>
        <v>811.72358556814515</v>
      </c>
      <c r="P12" s="9"/>
    </row>
    <row r="13" spans="1:133">
      <c r="A13" s="12"/>
      <c r="B13" s="44">
        <v>519</v>
      </c>
      <c r="C13" s="20" t="s">
        <v>25</v>
      </c>
      <c r="D13" s="46">
        <v>10768616</v>
      </c>
      <c r="E13" s="46">
        <v>4521</v>
      </c>
      <c r="F13" s="46">
        <v>0</v>
      </c>
      <c r="G13" s="46">
        <v>0</v>
      </c>
      <c r="H13" s="46">
        <v>0</v>
      </c>
      <c r="I13" s="46">
        <v>0</v>
      </c>
      <c r="J13" s="46">
        <v>14820329</v>
      </c>
      <c r="K13" s="46">
        <v>0</v>
      </c>
      <c r="L13" s="46">
        <v>0</v>
      </c>
      <c r="M13" s="46">
        <v>0</v>
      </c>
      <c r="N13" s="46">
        <f t="shared" si="2"/>
        <v>25593466</v>
      </c>
      <c r="O13" s="47">
        <f t="shared" si="1"/>
        <v>485.74590521740782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31241329</v>
      </c>
      <c r="E14" s="31">
        <f t="shared" si="3"/>
        <v>2930722</v>
      </c>
      <c r="F14" s="31">
        <f t="shared" si="3"/>
        <v>0</v>
      </c>
      <c r="G14" s="31">
        <f t="shared" si="3"/>
        <v>499969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34672020</v>
      </c>
      <c r="O14" s="43">
        <f t="shared" si="1"/>
        <v>658.05044696236405</v>
      </c>
      <c r="P14" s="10"/>
    </row>
    <row r="15" spans="1:133">
      <c r="A15" s="12"/>
      <c r="B15" s="44">
        <v>521</v>
      </c>
      <c r="C15" s="20" t="s">
        <v>27</v>
      </c>
      <c r="D15" s="46">
        <v>27154164</v>
      </c>
      <c r="E15" s="46">
        <v>1060679</v>
      </c>
      <c r="F15" s="46">
        <v>0</v>
      </c>
      <c r="G15" s="46">
        <v>499969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28714812</v>
      </c>
      <c r="O15" s="47">
        <f t="shared" si="1"/>
        <v>544.98684734954168</v>
      </c>
      <c r="P15" s="9"/>
    </row>
    <row r="16" spans="1:133">
      <c r="A16" s="12"/>
      <c r="B16" s="44">
        <v>522</v>
      </c>
      <c r="C16" s="20" t="s">
        <v>28</v>
      </c>
      <c r="D16" s="46">
        <v>3646641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3646641</v>
      </c>
      <c r="O16" s="47">
        <f t="shared" si="1"/>
        <v>69.210670158856686</v>
      </c>
      <c r="P16" s="9"/>
    </row>
    <row r="17" spans="1:16">
      <c r="A17" s="12"/>
      <c r="B17" s="44">
        <v>524</v>
      </c>
      <c r="C17" s="20" t="s">
        <v>29</v>
      </c>
      <c r="D17" s="46">
        <v>440524</v>
      </c>
      <c r="E17" s="46">
        <v>1870043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2310567</v>
      </c>
      <c r="O17" s="47">
        <f t="shared" si="1"/>
        <v>43.852929453965722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2863843</v>
      </c>
      <c r="E18" s="31">
        <f t="shared" si="5"/>
        <v>1397096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38337816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42598755</v>
      </c>
      <c r="O18" s="43">
        <f t="shared" si="1"/>
        <v>808.49427774298238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9093671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9093671</v>
      </c>
      <c r="O19" s="47">
        <f t="shared" si="1"/>
        <v>172.59145172616675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29244145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29244145</v>
      </c>
      <c r="O20" s="47">
        <f t="shared" si="1"/>
        <v>555.03321376378369</v>
      </c>
      <c r="P20" s="9"/>
    </row>
    <row r="21" spans="1:16">
      <c r="A21" s="12"/>
      <c r="B21" s="44">
        <v>539</v>
      </c>
      <c r="C21" s="20" t="s">
        <v>34</v>
      </c>
      <c r="D21" s="46">
        <v>2863843</v>
      </c>
      <c r="E21" s="46">
        <v>1397096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4260939</v>
      </c>
      <c r="O21" s="47">
        <f t="shared" si="1"/>
        <v>80.869612253031946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2922812</v>
      </c>
      <c r="E22" s="31">
        <f t="shared" si="6"/>
        <v>5724299</v>
      </c>
      <c r="F22" s="31">
        <f t="shared" si="6"/>
        <v>0</v>
      </c>
      <c r="G22" s="31">
        <f t="shared" si="6"/>
        <v>41123</v>
      </c>
      <c r="H22" s="31">
        <f t="shared" si="6"/>
        <v>0</v>
      </c>
      <c r="I22" s="31">
        <f t="shared" si="6"/>
        <v>908379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9596613</v>
      </c>
      <c r="O22" s="43">
        <f t="shared" si="1"/>
        <v>182.13693560325686</v>
      </c>
      <c r="P22" s="10"/>
    </row>
    <row r="23" spans="1:16">
      <c r="A23" s="12"/>
      <c r="B23" s="44">
        <v>541</v>
      </c>
      <c r="C23" s="20" t="s">
        <v>36</v>
      </c>
      <c r="D23" s="46">
        <v>2922812</v>
      </c>
      <c r="E23" s="46">
        <v>5724299</v>
      </c>
      <c r="F23" s="46">
        <v>0</v>
      </c>
      <c r="G23" s="46">
        <v>41123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8688234</v>
      </c>
      <c r="O23" s="47">
        <f t="shared" si="1"/>
        <v>164.89654387063715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908379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908379</v>
      </c>
      <c r="O24" s="47">
        <f t="shared" si="1"/>
        <v>17.240391732619713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7636042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444434</v>
      </c>
      <c r="N25" s="31">
        <f t="shared" si="7"/>
        <v>8080476</v>
      </c>
      <c r="O25" s="43">
        <f t="shared" si="1"/>
        <v>153.36172635654501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6967273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6967273</v>
      </c>
      <c r="O26" s="47">
        <f t="shared" si="1"/>
        <v>132.23391979350529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668769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444434</v>
      </c>
      <c r="N27" s="46">
        <f t="shared" si="7"/>
        <v>1113203</v>
      </c>
      <c r="O27" s="47">
        <f t="shared" si="1"/>
        <v>21.127806563039723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1235006</v>
      </c>
      <c r="E28" s="31">
        <f t="shared" si="9"/>
        <v>1185108</v>
      </c>
      <c r="F28" s="31">
        <f t="shared" si="9"/>
        <v>0</v>
      </c>
      <c r="G28" s="31">
        <f t="shared" si="9"/>
        <v>16437</v>
      </c>
      <c r="H28" s="31">
        <f t="shared" si="9"/>
        <v>0</v>
      </c>
      <c r="I28" s="31">
        <f t="shared" si="9"/>
        <v>12291814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14728365</v>
      </c>
      <c r="O28" s="43">
        <f t="shared" si="1"/>
        <v>279.53396344588054</v>
      </c>
      <c r="P28" s="9"/>
    </row>
    <row r="29" spans="1:16">
      <c r="A29" s="12"/>
      <c r="B29" s="44">
        <v>572</v>
      </c>
      <c r="C29" s="20" t="s">
        <v>42</v>
      </c>
      <c r="D29" s="46">
        <v>154665</v>
      </c>
      <c r="E29" s="46">
        <v>1185108</v>
      </c>
      <c r="F29" s="46">
        <v>0</v>
      </c>
      <c r="G29" s="46">
        <v>0</v>
      </c>
      <c r="H29" s="46">
        <v>0</v>
      </c>
      <c r="I29" s="46">
        <v>2698233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4038006</v>
      </c>
      <c r="O29" s="47">
        <f t="shared" si="1"/>
        <v>76.638501394978078</v>
      </c>
      <c r="P29" s="9"/>
    </row>
    <row r="30" spans="1:16">
      <c r="A30" s="12"/>
      <c r="B30" s="44">
        <v>575</v>
      </c>
      <c r="C30" s="20" t="s">
        <v>43</v>
      </c>
      <c r="D30" s="46">
        <v>1080341</v>
      </c>
      <c r="E30" s="46">
        <v>0</v>
      </c>
      <c r="F30" s="46">
        <v>0</v>
      </c>
      <c r="G30" s="46">
        <v>16437</v>
      </c>
      <c r="H30" s="46">
        <v>0</v>
      </c>
      <c r="I30" s="46">
        <v>9593581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10690359</v>
      </c>
      <c r="O30" s="47">
        <f t="shared" si="1"/>
        <v>202.89546205090247</v>
      </c>
      <c r="P30" s="9"/>
    </row>
    <row r="31" spans="1:16" ht="15.75">
      <c r="A31" s="28" t="s">
        <v>46</v>
      </c>
      <c r="B31" s="29"/>
      <c r="C31" s="30"/>
      <c r="D31" s="31">
        <f t="shared" ref="D31:M31" si="11">SUM(D32:D32)</f>
        <v>536257</v>
      </c>
      <c r="E31" s="31">
        <f t="shared" si="11"/>
        <v>9246452</v>
      </c>
      <c r="F31" s="31">
        <f t="shared" si="11"/>
        <v>0</v>
      </c>
      <c r="G31" s="31">
        <f t="shared" si="11"/>
        <v>1499</v>
      </c>
      <c r="H31" s="31">
        <f t="shared" si="11"/>
        <v>0</v>
      </c>
      <c r="I31" s="31">
        <f t="shared" si="11"/>
        <v>941688</v>
      </c>
      <c r="J31" s="31">
        <f t="shared" si="11"/>
        <v>256965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10982861</v>
      </c>
      <c r="O31" s="43">
        <f t="shared" si="1"/>
        <v>208.44694338476722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536257</v>
      </c>
      <c r="E32" s="46">
        <v>9246452</v>
      </c>
      <c r="F32" s="46">
        <v>0</v>
      </c>
      <c r="G32" s="46">
        <v>1499</v>
      </c>
      <c r="H32" s="46">
        <v>0</v>
      </c>
      <c r="I32" s="46">
        <v>941688</v>
      </c>
      <c r="J32" s="46">
        <v>256965</v>
      </c>
      <c r="K32" s="46">
        <v>0</v>
      </c>
      <c r="L32" s="46">
        <v>0</v>
      </c>
      <c r="M32" s="46">
        <v>0</v>
      </c>
      <c r="N32" s="46">
        <f t="shared" si="10"/>
        <v>10982861</v>
      </c>
      <c r="O32" s="47">
        <f t="shared" si="1"/>
        <v>208.44694338476722</v>
      </c>
      <c r="P32" s="9"/>
    </row>
    <row r="33" spans="1:119" ht="16.5" thickBot="1">
      <c r="A33" s="14" t="s">
        <v>10</v>
      </c>
      <c r="B33" s="23"/>
      <c r="C33" s="22"/>
      <c r="D33" s="15">
        <f>SUM(D5,D14,D18,D22,D25,D28,D31)</f>
        <v>55503623</v>
      </c>
      <c r="E33" s="15">
        <f t="shared" ref="E33:M33" si="12">SUM(E5,E14,E18,E22,E25,E28,E31)</f>
        <v>28289688</v>
      </c>
      <c r="F33" s="15">
        <f t="shared" si="12"/>
        <v>9507058</v>
      </c>
      <c r="G33" s="15">
        <f t="shared" si="12"/>
        <v>559028</v>
      </c>
      <c r="H33" s="15">
        <f t="shared" si="12"/>
        <v>0</v>
      </c>
      <c r="I33" s="15">
        <f t="shared" si="12"/>
        <v>52479697</v>
      </c>
      <c r="J33" s="15">
        <f t="shared" si="12"/>
        <v>15077294</v>
      </c>
      <c r="K33" s="15">
        <f t="shared" si="12"/>
        <v>42768904</v>
      </c>
      <c r="L33" s="15">
        <f t="shared" si="12"/>
        <v>0</v>
      </c>
      <c r="M33" s="15">
        <f t="shared" si="12"/>
        <v>444434</v>
      </c>
      <c r="N33" s="15">
        <f t="shared" si="10"/>
        <v>204629726</v>
      </c>
      <c r="O33" s="37">
        <f t="shared" si="1"/>
        <v>3883.7276471369737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58</v>
      </c>
      <c r="M35" s="163"/>
      <c r="N35" s="163"/>
      <c r="O35" s="41">
        <v>52689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16427201</v>
      </c>
      <c r="E5" s="26">
        <f t="shared" si="0"/>
        <v>70648</v>
      </c>
      <c r="F5" s="26">
        <f t="shared" si="0"/>
        <v>9396657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14742638</v>
      </c>
      <c r="K5" s="26">
        <f t="shared" si="0"/>
        <v>43787656</v>
      </c>
      <c r="L5" s="26">
        <f t="shared" si="0"/>
        <v>0</v>
      </c>
      <c r="M5" s="26">
        <f t="shared" si="0"/>
        <v>156256</v>
      </c>
      <c r="N5" s="27">
        <f>SUM(D5:M5)</f>
        <v>84581056</v>
      </c>
      <c r="O5" s="32">
        <f t="shared" ref="O5:O32" si="1">(N5/O$34)</f>
        <v>1610.546223127749</v>
      </c>
      <c r="P5" s="6"/>
    </row>
    <row r="6" spans="1:133">
      <c r="A6" s="12"/>
      <c r="B6" s="44">
        <v>511</v>
      </c>
      <c r="C6" s="20" t="s">
        <v>19</v>
      </c>
      <c r="D6" s="46">
        <v>219940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219940</v>
      </c>
      <c r="O6" s="47">
        <f t="shared" si="1"/>
        <v>4.1879772264219204</v>
      </c>
      <c r="P6" s="9"/>
    </row>
    <row r="7" spans="1:133">
      <c r="A7" s="12"/>
      <c r="B7" s="44">
        <v>512</v>
      </c>
      <c r="C7" s="20" t="s">
        <v>20</v>
      </c>
      <c r="D7" s="46">
        <v>571797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571797</v>
      </c>
      <c r="O7" s="47">
        <f t="shared" si="1"/>
        <v>10.887845840394538</v>
      </c>
      <c r="P7" s="9"/>
    </row>
    <row r="8" spans="1:133">
      <c r="A8" s="12"/>
      <c r="B8" s="44">
        <v>513</v>
      </c>
      <c r="C8" s="20" t="s">
        <v>21</v>
      </c>
      <c r="D8" s="46">
        <v>3898796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3898796</v>
      </c>
      <c r="O8" s="47">
        <f t="shared" si="1"/>
        <v>74.238741740769655</v>
      </c>
      <c r="P8" s="9"/>
    </row>
    <row r="9" spans="1:133">
      <c r="A9" s="12"/>
      <c r="B9" s="44">
        <v>514</v>
      </c>
      <c r="C9" s="20" t="s">
        <v>22</v>
      </c>
      <c r="D9" s="46">
        <v>901372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901372</v>
      </c>
      <c r="O9" s="47">
        <f t="shared" si="1"/>
        <v>17.163432793190776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9396657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156256</v>
      </c>
      <c r="N10" s="46">
        <f t="shared" si="2"/>
        <v>9552913</v>
      </c>
      <c r="O10" s="47">
        <f t="shared" si="1"/>
        <v>181.90134623074434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43787656</v>
      </c>
      <c r="L11" s="46">
        <v>0</v>
      </c>
      <c r="M11" s="46">
        <v>0</v>
      </c>
      <c r="N11" s="46">
        <f t="shared" si="2"/>
        <v>43787656</v>
      </c>
      <c r="O11" s="47">
        <f t="shared" si="1"/>
        <v>833.78060437572594</v>
      </c>
      <c r="P11" s="9"/>
    </row>
    <row r="12" spans="1:133">
      <c r="A12" s="12"/>
      <c r="B12" s="44">
        <v>519</v>
      </c>
      <c r="C12" s="20" t="s">
        <v>25</v>
      </c>
      <c r="D12" s="46">
        <v>10835296</v>
      </c>
      <c r="E12" s="46">
        <v>70648</v>
      </c>
      <c r="F12" s="46">
        <v>0</v>
      </c>
      <c r="G12" s="46">
        <v>0</v>
      </c>
      <c r="H12" s="46">
        <v>0</v>
      </c>
      <c r="I12" s="46">
        <v>0</v>
      </c>
      <c r="J12" s="46">
        <v>14742638</v>
      </c>
      <c r="K12" s="46">
        <v>0</v>
      </c>
      <c r="L12" s="46">
        <v>0</v>
      </c>
      <c r="M12" s="46">
        <v>0</v>
      </c>
      <c r="N12" s="46">
        <f t="shared" si="2"/>
        <v>25648582</v>
      </c>
      <c r="O12" s="47">
        <f t="shared" si="1"/>
        <v>488.38627492050193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30494150</v>
      </c>
      <c r="E13" s="31">
        <f t="shared" si="3"/>
        <v>2871111</v>
      </c>
      <c r="F13" s="31">
        <f t="shared" si="3"/>
        <v>0</v>
      </c>
      <c r="G13" s="31">
        <f t="shared" si="3"/>
        <v>134503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33499764</v>
      </c>
      <c r="O13" s="43">
        <f t="shared" si="1"/>
        <v>637.88418988137175</v>
      </c>
      <c r="P13" s="10"/>
    </row>
    <row r="14" spans="1:133">
      <c r="A14" s="12"/>
      <c r="B14" s="44">
        <v>521</v>
      </c>
      <c r="C14" s="20" t="s">
        <v>27</v>
      </c>
      <c r="D14" s="46">
        <v>27339305</v>
      </c>
      <c r="E14" s="46">
        <v>775420</v>
      </c>
      <c r="F14" s="46">
        <v>0</v>
      </c>
      <c r="G14" s="46">
        <v>134503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28249228</v>
      </c>
      <c r="O14" s="47">
        <f t="shared" si="1"/>
        <v>537.9063541329474</v>
      </c>
      <c r="P14" s="9"/>
    </row>
    <row r="15" spans="1:133">
      <c r="A15" s="12"/>
      <c r="B15" s="44">
        <v>522</v>
      </c>
      <c r="C15" s="20" t="s">
        <v>28</v>
      </c>
      <c r="D15" s="46">
        <v>2737946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2737946</v>
      </c>
      <c r="O15" s="47">
        <f t="shared" si="1"/>
        <v>52.134470742807089</v>
      </c>
      <c r="P15" s="9"/>
    </row>
    <row r="16" spans="1:133">
      <c r="A16" s="12"/>
      <c r="B16" s="44">
        <v>524</v>
      </c>
      <c r="C16" s="20" t="s">
        <v>29</v>
      </c>
      <c r="D16" s="46">
        <v>416899</v>
      </c>
      <c r="E16" s="46">
        <v>2095691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2512590</v>
      </c>
      <c r="O16" s="47">
        <f t="shared" si="1"/>
        <v>47.84336500561723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3195194</v>
      </c>
      <c r="E17" s="31">
        <f t="shared" si="5"/>
        <v>1309946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37617224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42122364</v>
      </c>
      <c r="O17" s="43">
        <f t="shared" si="1"/>
        <v>802.07102462059902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8806639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8806639</v>
      </c>
      <c r="O18" s="47">
        <f t="shared" si="1"/>
        <v>167.69120475274673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28810585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28810585</v>
      </c>
      <c r="O19" s="47">
        <f t="shared" si="1"/>
        <v>548.59540720147766</v>
      </c>
      <c r="P19" s="9"/>
    </row>
    <row r="20" spans="1:119">
      <c r="A20" s="12"/>
      <c r="B20" s="44">
        <v>539</v>
      </c>
      <c r="C20" s="20" t="s">
        <v>34</v>
      </c>
      <c r="D20" s="46">
        <v>3195194</v>
      </c>
      <c r="E20" s="46">
        <v>1309946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4505140</v>
      </c>
      <c r="O20" s="47">
        <f t="shared" si="1"/>
        <v>85.784412666374692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SUM(D22:D23)</f>
        <v>3003790</v>
      </c>
      <c r="E21" s="31">
        <f t="shared" si="6"/>
        <v>6139887</v>
      </c>
      <c r="F21" s="31">
        <f t="shared" si="6"/>
        <v>0</v>
      </c>
      <c r="G21" s="31">
        <f t="shared" si="6"/>
        <v>51686</v>
      </c>
      <c r="H21" s="31">
        <f t="shared" si="6"/>
        <v>0</v>
      </c>
      <c r="I21" s="31">
        <f t="shared" si="6"/>
        <v>979703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10175066</v>
      </c>
      <c r="O21" s="43">
        <f t="shared" si="1"/>
        <v>193.74804349067921</v>
      </c>
      <c r="P21" s="10"/>
    </row>
    <row r="22" spans="1:119">
      <c r="A22" s="12"/>
      <c r="B22" s="44">
        <v>541</v>
      </c>
      <c r="C22" s="20" t="s">
        <v>36</v>
      </c>
      <c r="D22" s="46">
        <v>3003790</v>
      </c>
      <c r="E22" s="46">
        <v>6139887</v>
      </c>
      <c r="F22" s="46">
        <v>0</v>
      </c>
      <c r="G22" s="46">
        <v>51686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9195363</v>
      </c>
      <c r="O22" s="47">
        <f t="shared" si="1"/>
        <v>175.09307462345527</v>
      </c>
      <c r="P22" s="9"/>
    </row>
    <row r="23" spans="1:119">
      <c r="A23" s="12"/>
      <c r="B23" s="44">
        <v>545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979703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979703</v>
      </c>
      <c r="O23" s="47">
        <f t="shared" si="1"/>
        <v>18.654968867223946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SUM(D25:D26)</f>
        <v>0</v>
      </c>
      <c r="E24" s="31">
        <f t="shared" si="8"/>
        <v>9084550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890348</v>
      </c>
      <c r="N24" s="31">
        <f t="shared" si="7"/>
        <v>9974898</v>
      </c>
      <c r="O24" s="43">
        <f t="shared" si="1"/>
        <v>189.93655387779197</v>
      </c>
      <c r="P24" s="10"/>
    </row>
    <row r="25" spans="1:119">
      <c r="A25" s="13"/>
      <c r="B25" s="45">
        <v>554</v>
      </c>
      <c r="C25" s="21" t="s">
        <v>39</v>
      </c>
      <c r="D25" s="46">
        <v>0</v>
      </c>
      <c r="E25" s="46">
        <v>8493911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8493911</v>
      </c>
      <c r="O25" s="47">
        <f t="shared" si="1"/>
        <v>161.73640916274729</v>
      </c>
      <c r="P25" s="9"/>
    </row>
    <row r="26" spans="1:119">
      <c r="A26" s="13"/>
      <c r="B26" s="45">
        <v>559</v>
      </c>
      <c r="C26" s="21" t="s">
        <v>40</v>
      </c>
      <c r="D26" s="46">
        <v>0</v>
      </c>
      <c r="E26" s="46">
        <v>590639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890348</v>
      </c>
      <c r="N26" s="46">
        <f t="shared" si="7"/>
        <v>1480987</v>
      </c>
      <c r="O26" s="47">
        <f t="shared" si="1"/>
        <v>28.200144715044651</v>
      </c>
      <c r="P26" s="9"/>
    </row>
    <row r="27" spans="1:119" ht="15.75">
      <c r="A27" s="28" t="s">
        <v>41</v>
      </c>
      <c r="B27" s="29"/>
      <c r="C27" s="30"/>
      <c r="D27" s="31">
        <f t="shared" ref="D27:M27" si="9">SUM(D28:D29)</f>
        <v>1105693</v>
      </c>
      <c r="E27" s="31">
        <f t="shared" si="9"/>
        <v>1815741</v>
      </c>
      <c r="F27" s="31">
        <f t="shared" si="9"/>
        <v>0</v>
      </c>
      <c r="G27" s="31">
        <f t="shared" si="9"/>
        <v>483210</v>
      </c>
      <c r="H27" s="31">
        <f t="shared" si="9"/>
        <v>0</v>
      </c>
      <c r="I27" s="31">
        <f t="shared" si="9"/>
        <v>12396336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2" si="10">SUM(D27:M27)</f>
        <v>15800980</v>
      </c>
      <c r="O27" s="43">
        <f t="shared" si="1"/>
        <v>300.87362187482148</v>
      </c>
      <c r="P27" s="9"/>
    </row>
    <row r="28" spans="1:119">
      <c r="A28" s="12"/>
      <c r="B28" s="44">
        <v>572</v>
      </c>
      <c r="C28" s="20" t="s">
        <v>42</v>
      </c>
      <c r="D28" s="46">
        <v>125004</v>
      </c>
      <c r="E28" s="46">
        <v>1815741</v>
      </c>
      <c r="F28" s="46">
        <v>0</v>
      </c>
      <c r="G28" s="46">
        <v>159190</v>
      </c>
      <c r="H28" s="46">
        <v>0</v>
      </c>
      <c r="I28" s="46">
        <v>2826777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4926712</v>
      </c>
      <c r="O28" s="47">
        <f t="shared" si="1"/>
        <v>93.811756193232668</v>
      </c>
      <c r="P28" s="9"/>
    </row>
    <row r="29" spans="1:119">
      <c r="A29" s="12"/>
      <c r="B29" s="44">
        <v>575</v>
      </c>
      <c r="C29" s="20" t="s">
        <v>43</v>
      </c>
      <c r="D29" s="46">
        <v>980689</v>
      </c>
      <c r="E29" s="46">
        <v>0</v>
      </c>
      <c r="F29" s="46">
        <v>0</v>
      </c>
      <c r="G29" s="46">
        <v>324020</v>
      </c>
      <c r="H29" s="46">
        <v>0</v>
      </c>
      <c r="I29" s="46">
        <v>9569559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10874268</v>
      </c>
      <c r="O29" s="47">
        <f t="shared" si="1"/>
        <v>207.06186568158881</v>
      </c>
      <c r="P29" s="9"/>
    </row>
    <row r="30" spans="1:119" ht="15.75">
      <c r="A30" s="28" t="s">
        <v>46</v>
      </c>
      <c r="B30" s="29"/>
      <c r="C30" s="30"/>
      <c r="D30" s="31">
        <f t="shared" ref="D30:M30" si="11">SUM(D31:D31)</f>
        <v>454985</v>
      </c>
      <c r="E30" s="31">
        <f t="shared" si="11"/>
        <v>8354566</v>
      </c>
      <c r="F30" s="31">
        <f t="shared" si="11"/>
        <v>158524</v>
      </c>
      <c r="G30" s="31">
        <f t="shared" si="11"/>
        <v>10154</v>
      </c>
      <c r="H30" s="31">
        <f t="shared" si="11"/>
        <v>0</v>
      </c>
      <c r="I30" s="31">
        <f t="shared" si="11"/>
        <v>1053012</v>
      </c>
      <c r="J30" s="31">
        <f t="shared" si="11"/>
        <v>2263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10033504</v>
      </c>
      <c r="O30" s="43">
        <f t="shared" si="1"/>
        <v>191.05249728659291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454985</v>
      </c>
      <c r="E31" s="46">
        <v>8354566</v>
      </c>
      <c r="F31" s="46">
        <v>158524</v>
      </c>
      <c r="G31" s="46">
        <v>10154</v>
      </c>
      <c r="H31" s="46">
        <v>0</v>
      </c>
      <c r="I31" s="46">
        <v>1053012</v>
      </c>
      <c r="J31" s="46">
        <v>2263</v>
      </c>
      <c r="K31" s="46">
        <v>0</v>
      </c>
      <c r="L31" s="46">
        <v>0</v>
      </c>
      <c r="M31" s="46">
        <v>0</v>
      </c>
      <c r="N31" s="46">
        <f t="shared" si="10"/>
        <v>10033504</v>
      </c>
      <c r="O31" s="47">
        <f t="shared" si="1"/>
        <v>191.05249728659291</v>
      </c>
      <c r="P31" s="9"/>
    </row>
    <row r="32" spans="1:119" ht="16.5" thickBot="1">
      <c r="A32" s="14" t="s">
        <v>10</v>
      </c>
      <c r="B32" s="23"/>
      <c r="C32" s="22"/>
      <c r="D32" s="15">
        <f>SUM(D5,D13,D17,D21,D24,D27,D30)</f>
        <v>54681013</v>
      </c>
      <c r="E32" s="15">
        <f t="shared" ref="E32:M32" si="12">SUM(E5,E13,E17,E21,E24,E27,E30)</f>
        <v>29646449</v>
      </c>
      <c r="F32" s="15">
        <f t="shared" si="12"/>
        <v>9555181</v>
      </c>
      <c r="G32" s="15">
        <f t="shared" si="12"/>
        <v>679553</v>
      </c>
      <c r="H32" s="15">
        <f t="shared" si="12"/>
        <v>0</v>
      </c>
      <c r="I32" s="15">
        <f t="shared" si="12"/>
        <v>52046275</v>
      </c>
      <c r="J32" s="15">
        <f t="shared" si="12"/>
        <v>14744901</v>
      </c>
      <c r="K32" s="15">
        <f t="shared" si="12"/>
        <v>43787656</v>
      </c>
      <c r="L32" s="15">
        <f t="shared" si="12"/>
        <v>0</v>
      </c>
      <c r="M32" s="15">
        <f t="shared" si="12"/>
        <v>1046604</v>
      </c>
      <c r="N32" s="15">
        <f t="shared" si="10"/>
        <v>206187632</v>
      </c>
      <c r="O32" s="37">
        <f t="shared" si="1"/>
        <v>3926.1121541596053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55</v>
      </c>
      <c r="M34" s="163"/>
      <c r="N34" s="163"/>
      <c r="O34" s="41">
        <v>52517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15845969</v>
      </c>
      <c r="E5" s="26">
        <f t="shared" si="0"/>
        <v>81177</v>
      </c>
      <c r="F5" s="26">
        <f t="shared" si="0"/>
        <v>9562948</v>
      </c>
      <c r="G5" s="26">
        <f t="shared" si="0"/>
        <v>177643</v>
      </c>
      <c r="H5" s="26">
        <f t="shared" si="0"/>
        <v>0</v>
      </c>
      <c r="I5" s="26">
        <f t="shared" si="0"/>
        <v>0</v>
      </c>
      <c r="J5" s="26">
        <f t="shared" si="0"/>
        <v>16720538</v>
      </c>
      <c r="K5" s="26">
        <f t="shared" si="0"/>
        <v>36880029</v>
      </c>
      <c r="L5" s="26">
        <f t="shared" si="0"/>
        <v>0</v>
      </c>
      <c r="M5" s="26">
        <f t="shared" si="0"/>
        <v>1462</v>
      </c>
      <c r="N5" s="27">
        <f>SUM(D5:M5)</f>
        <v>79269766</v>
      </c>
      <c r="O5" s="32">
        <f t="shared" ref="O5:O33" si="1">(N5/O$35)</f>
        <v>1521.0838930037994</v>
      </c>
      <c r="P5" s="6"/>
    </row>
    <row r="6" spans="1:133">
      <c r="A6" s="12"/>
      <c r="B6" s="44">
        <v>511</v>
      </c>
      <c r="C6" s="20" t="s">
        <v>19</v>
      </c>
      <c r="D6" s="46">
        <v>212746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212746</v>
      </c>
      <c r="O6" s="47">
        <f t="shared" si="1"/>
        <v>4.0823195302605821</v>
      </c>
      <c r="P6" s="9"/>
    </row>
    <row r="7" spans="1:133">
      <c r="A7" s="12"/>
      <c r="B7" s="44">
        <v>512</v>
      </c>
      <c r="C7" s="20" t="s">
        <v>20</v>
      </c>
      <c r="D7" s="46">
        <v>472049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472049</v>
      </c>
      <c r="O7" s="47">
        <f t="shared" si="1"/>
        <v>9.0580074452162567</v>
      </c>
      <c r="P7" s="9"/>
    </row>
    <row r="8" spans="1:133">
      <c r="A8" s="12"/>
      <c r="B8" s="44">
        <v>513</v>
      </c>
      <c r="C8" s="20" t="s">
        <v>21</v>
      </c>
      <c r="D8" s="46">
        <v>3986337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3986337</v>
      </c>
      <c r="O8" s="47">
        <f t="shared" si="1"/>
        <v>76.4926315385501</v>
      </c>
      <c r="P8" s="9"/>
    </row>
    <row r="9" spans="1:133">
      <c r="A9" s="12"/>
      <c r="B9" s="44">
        <v>514</v>
      </c>
      <c r="C9" s="20" t="s">
        <v>22</v>
      </c>
      <c r="D9" s="46">
        <v>714585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714585</v>
      </c>
      <c r="O9" s="47">
        <f t="shared" si="1"/>
        <v>13.711958398894732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9562948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1462</v>
      </c>
      <c r="N10" s="46">
        <f t="shared" si="2"/>
        <v>9564410</v>
      </c>
      <c r="O10" s="47">
        <f t="shared" si="1"/>
        <v>183.52861035422345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36880029</v>
      </c>
      <c r="L11" s="46">
        <v>0</v>
      </c>
      <c r="M11" s="46">
        <v>0</v>
      </c>
      <c r="N11" s="46">
        <f t="shared" si="2"/>
        <v>36880029</v>
      </c>
      <c r="O11" s="47">
        <f t="shared" si="1"/>
        <v>707.67987488966492</v>
      </c>
      <c r="P11" s="9"/>
    </row>
    <row r="12" spans="1:133">
      <c r="A12" s="12"/>
      <c r="B12" s="44">
        <v>519</v>
      </c>
      <c r="C12" s="20" t="s">
        <v>25</v>
      </c>
      <c r="D12" s="46">
        <v>10460252</v>
      </c>
      <c r="E12" s="46">
        <v>81177</v>
      </c>
      <c r="F12" s="46">
        <v>0</v>
      </c>
      <c r="G12" s="46">
        <v>177643</v>
      </c>
      <c r="H12" s="46">
        <v>0</v>
      </c>
      <c r="I12" s="46">
        <v>0</v>
      </c>
      <c r="J12" s="46">
        <v>16720538</v>
      </c>
      <c r="K12" s="46">
        <v>0</v>
      </c>
      <c r="L12" s="46">
        <v>0</v>
      </c>
      <c r="M12" s="46">
        <v>0</v>
      </c>
      <c r="N12" s="46">
        <f t="shared" si="2"/>
        <v>27439610</v>
      </c>
      <c r="O12" s="47">
        <f t="shared" si="1"/>
        <v>526.53049084698932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29415576</v>
      </c>
      <c r="E13" s="31">
        <f t="shared" si="3"/>
        <v>3317134</v>
      </c>
      <c r="F13" s="31">
        <f t="shared" si="3"/>
        <v>0</v>
      </c>
      <c r="G13" s="31">
        <f t="shared" si="3"/>
        <v>3776679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36509389</v>
      </c>
      <c r="O13" s="43">
        <f t="shared" si="1"/>
        <v>700.56777449437766</v>
      </c>
      <c r="P13" s="10"/>
    </row>
    <row r="14" spans="1:133">
      <c r="A14" s="12"/>
      <c r="B14" s="44">
        <v>521</v>
      </c>
      <c r="C14" s="20" t="s">
        <v>27</v>
      </c>
      <c r="D14" s="46">
        <v>26158005</v>
      </c>
      <c r="E14" s="46">
        <v>1262581</v>
      </c>
      <c r="F14" s="46">
        <v>0</v>
      </c>
      <c r="G14" s="46">
        <v>3776679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31197265</v>
      </c>
      <c r="O14" s="47">
        <f t="shared" si="1"/>
        <v>598.63501170510801</v>
      </c>
      <c r="P14" s="9"/>
    </row>
    <row r="15" spans="1:133">
      <c r="A15" s="12"/>
      <c r="B15" s="44">
        <v>522</v>
      </c>
      <c r="C15" s="20" t="s">
        <v>28</v>
      </c>
      <c r="D15" s="46">
        <v>2658442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2658442</v>
      </c>
      <c r="O15" s="47">
        <f t="shared" si="1"/>
        <v>51.012050504662852</v>
      </c>
      <c r="P15" s="9"/>
    </row>
    <row r="16" spans="1:133">
      <c r="A16" s="12"/>
      <c r="B16" s="44">
        <v>524</v>
      </c>
      <c r="C16" s="20" t="s">
        <v>29</v>
      </c>
      <c r="D16" s="46">
        <v>599129</v>
      </c>
      <c r="E16" s="46">
        <v>2054553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2653682</v>
      </c>
      <c r="O16" s="47">
        <f t="shared" si="1"/>
        <v>50.920712284606822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3110909</v>
      </c>
      <c r="E17" s="31">
        <f t="shared" si="5"/>
        <v>1700925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37700107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42511941</v>
      </c>
      <c r="O17" s="43">
        <f t="shared" si="1"/>
        <v>815.74895421575775</v>
      </c>
      <c r="P17" s="10"/>
    </row>
    <row r="18" spans="1:16">
      <c r="A18" s="12"/>
      <c r="B18" s="44">
        <v>533</v>
      </c>
      <c r="C18" s="20" t="s">
        <v>31</v>
      </c>
      <c r="D18" s="46">
        <v>378643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378643</v>
      </c>
      <c r="O18" s="47">
        <f t="shared" si="1"/>
        <v>7.2656675749318804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9129783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9129783</v>
      </c>
      <c r="O19" s="47">
        <f t="shared" si="1"/>
        <v>175.1886825037418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28570324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28570324</v>
      </c>
      <c r="O20" s="47">
        <f t="shared" si="1"/>
        <v>548.22742449245879</v>
      </c>
      <c r="P20" s="9"/>
    </row>
    <row r="21" spans="1:16">
      <c r="A21" s="12"/>
      <c r="B21" s="44">
        <v>539</v>
      </c>
      <c r="C21" s="20" t="s">
        <v>34</v>
      </c>
      <c r="D21" s="46">
        <v>2732266</v>
      </c>
      <c r="E21" s="46">
        <v>1700925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4433191</v>
      </c>
      <c r="O21" s="47">
        <f t="shared" si="1"/>
        <v>85.067179644625242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2762000</v>
      </c>
      <c r="E22" s="31">
        <f t="shared" si="6"/>
        <v>6032125</v>
      </c>
      <c r="F22" s="31">
        <f t="shared" si="6"/>
        <v>0</v>
      </c>
      <c r="G22" s="31">
        <f t="shared" si="6"/>
        <v>2753939</v>
      </c>
      <c r="H22" s="31">
        <f t="shared" si="6"/>
        <v>0</v>
      </c>
      <c r="I22" s="31">
        <f t="shared" si="6"/>
        <v>753480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12301544</v>
      </c>
      <c r="O22" s="43">
        <f t="shared" si="1"/>
        <v>236.05065817246805</v>
      </c>
      <c r="P22" s="10"/>
    </row>
    <row r="23" spans="1:16">
      <c r="A23" s="12"/>
      <c r="B23" s="44">
        <v>541</v>
      </c>
      <c r="C23" s="20" t="s">
        <v>36</v>
      </c>
      <c r="D23" s="46">
        <v>2762000</v>
      </c>
      <c r="E23" s="46">
        <v>6032125</v>
      </c>
      <c r="F23" s="46">
        <v>0</v>
      </c>
      <c r="G23" s="46">
        <v>2753939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11548064</v>
      </c>
      <c r="O23" s="47">
        <f t="shared" si="1"/>
        <v>221.59235522124573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753480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753480</v>
      </c>
      <c r="O24" s="47">
        <f t="shared" si="1"/>
        <v>14.45830295122232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18125775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410179</v>
      </c>
      <c r="N25" s="31">
        <f t="shared" si="7"/>
        <v>18535954</v>
      </c>
      <c r="O25" s="43">
        <f t="shared" si="1"/>
        <v>355.68089189085464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17193984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17193984</v>
      </c>
      <c r="O26" s="47">
        <f t="shared" si="1"/>
        <v>329.93022988064627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931791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410179</v>
      </c>
      <c r="N27" s="46">
        <f t="shared" si="7"/>
        <v>1341970</v>
      </c>
      <c r="O27" s="47">
        <f t="shared" si="1"/>
        <v>25.750662010208391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313371</v>
      </c>
      <c r="E28" s="31">
        <f t="shared" si="9"/>
        <v>4182681</v>
      </c>
      <c r="F28" s="31">
        <f t="shared" si="9"/>
        <v>0</v>
      </c>
      <c r="G28" s="31">
        <f t="shared" si="9"/>
        <v>15815415</v>
      </c>
      <c r="H28" s="31">
        <f t="shared" si="9"/>
        <v>0</v>
      </c>
      <c r="I28" s="31">
        <f t="shared" si="9"/>
        <v>11910395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32221862</v>
      </c>
      <c r="O28" s="43">
        <f t="shared" si="1"/>
        <v>618.2956978930805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4182681</v>
      </c>
      <c r="F29" s="46">
        <v>0</v>
      </c>
      <c r="G29" s="46">
        <v>0</v>
      </c>
      <c r="H29" s="46">
        <v>0</v>
      </c>
      <c r="I29" s="46">
        <v>2855291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7037972</v>
      </c>
      <c r="O29" s="47">
        <f t="shared" si="1"/>
        <v>135.0495452277699</v>
      </c>
      <c r="P29" s="9"/>
    </row>
    <row r="30" spans="1:16">
      <c r="A30" s="12"/>
      <c r="B30" s="44">
        <v>575</v>
      </c>
      <c r="C30" s="20" t="s">
        <v>43</v>
      </c>
      <c r="D30" s="46">
        <v>313371</v>
      </c>
      <c r="E30" s="46">
        <v>0</v>
      </c>
      <c r="F30" s="46">
        <v>0</v>
      </c>
      <c r="G30" s="46">
        <v>15815415</v>
      </c>
      <c r="H30" s="46">
        <v>0</v>
      </c>
      <c r="I30" s="46">
        <v>9055104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25183890</v>
      </c>
      <c r="O30" s="47">
        <f t="shared" si="1"/>
        <v>483.24615266531066</v>
      </c>
      <c r="P30" s="9"/>
    </row>
    <row r="31" spans="1:16" ht="15.75">
      <c r="A31" s="28" t="s">
        <v>46</v>
      </c>
      <c r="B31" s="29"/>
      <c r="C31" s="30"/>
      <c r="D31" s="31">
        <f t="shared" ref="D31:M31" si="11">SUM(D32:D32)</f>
        <v>247263</v>
      </c>
      <c r="E31" s="31">
        <f t="shared" si="11"/>
        <v>8656557</v>
      </c>
      <c r="F31" s="31">
        <f t="shared" si="11"/>
        <v>86732</v>
      </c>
      <c r="G31" s="31">
        <f t="shared" si="11"/>
        <v>10893</v>
      </c>
      <c r="H31" s="31">
        <f t="shared" si="11"/>
        <v>0</v>
      </c>
      <c r="I31" s="31">
        <f t="shared" si="11"/>
        <v>327721</v>
      </c>
      <c r="J31" s="31">
        <f t="shared" si="11"/>
        <v>5837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9335003</v>
      </c>
      <c r="O31" s="43">
        <f t="shared" si="1"/>
        <v>179.12658786506506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247263</v>
      </c>
      <c r="E32" s="46">
        <v>8656557</v>
      </c>
      <c r="F32" s="46">
        <v>86732</v>
      </c>
      <c r="G32" s="46">
        <v>10893</v>
      </c>
      <c r="H32" s="46">
        <v>0</v>
      </c>
      <c r="I32" s="46">
        <v>327721</v>
      </c>
      <c r="J32" s="46">
        <v>5837</v>
      </c>
      <c r="K32" s="46">
        <v>0</v>
      </c>
      <c r="L32" s="46">
        <v>0</v>
      </c>
      <c r="M32" s="46">
        <v>0</v>
      </c>
      <c r="N32" s="46">
        <f t="shared" si="10"/>
        <v>9335003</v>
      </c>
      <c r="O32" s="47">
        <f t="shared" si="1"/>
        <v>179.12658786506506</v>
      </c>
      <c r="P32" s="9"/>
    </row>
    <row r="33" spans="1:119" ht="16.5" thickBot="1">
      <c r="A33" s="14" t="s">
        <v>10</v>
      </c>
      <c r="B33" s="23"/>
      <c r="C33" s="22"/>
      <c r="D33" s="15">
        <f>SUM(D5,D13,D17,D22,D25,D28,D31)</f>
        <v>51695088</v>
      </c>
      <c r="E33" s="15">
        <f t="shared" ref="E33:M33" si="12">SUM(E5,E13,E17,E22,E25,E28,E31)</f>
        <v>42096374</v>
      </c>
      <c r="F33" s="15">
        <f t="shared" si="12"/>
        <v>9649680</v>
      </c>
      <c r="G33" s="15">
        <f t="shared" si="12"/>
        <v>22534569</v>
      </c>
      <c r="H33" s="15">
        <f t="shared" si="12"/>
        <v>0</v>
      </c>
      <c r="I33" s="15">
        <f t="shared" si="12"/>
        <v>50691703</v>
      </c>
      <c r="J33" s="15">
        <f t="shared" si="12"/>
        <v>16726375</v>
      </c>
      <c r="K33" s="15">
        <f t="shared" si="12"/>
        <v>36880029</v>
      </c>
      <c r="L33" s="15">
        <f t="shared" si="12"/>
        <v>0</v>
      </c>
      <c r="M33" s="15">
        <f t="shared" si="12"/>
        <v>411641</v>
      </c>
      <c r="N33" s="15">
        <f t="shared" si="10"/>
        <v>230685459</v>
      </c>
      <c r="O33" s="37">
        <f t="shared" si="1"/>
        <v>4426.5544575354033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53</v>
      </c>
      <c r="M35" s="163"/>
      <c r="N35" s="163"/>
      <c r="O35" s="41">
        <v>52114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13882509</v>
      </c>
      <c r="E5" s="26">
        <f t="shared" ref="E5:M5" si="0">SUM(E6:E12)</f>
        <v>94484</v>
      </c>
      <c r="F5" s="26">
        <f t="shared" si="0"/>
        <v>12591576</v>
      </c>
      <c r="G5" s="26">
        <f t="shared" si="0"/>
        <v>505186</v>
      </c>
      <c r="H5" s="26">
        <f t="shared" si="0"/>
        <v>0</v>
      </c>
      <c r="I5" s="26">
        <f t="shared" si="0"/>
        <v>0</v>
      </c>
      <c r="J5" s="26">
        <f t="shared" si="0"/>
        <v>15299324</v>
      </c>
      <c r="K5" s="26">
        <f t="shared" si="0"/>
        <v>33135953</v>
      </c>
      <c r="L5" s="26">
        <f t="shared" si="0"/>
        <v>0</v>
      </c>
      <c r="M5" s="26">
        <f t="shared" si="0"/>
        <v>154114</v>
      </c>
      <c r="N5" s="27">
        <f>SUM(D5:M5)</f>
        <v>75663146</v>
      </c>
      <c r="O5" s="32">
        <f t="shared" ref="O5:O34" si="1">(N5/O$36)</f>
        <v>1457.3867134079396</v>
      </c>
      <c r="P5" s="6"/>
    </row>
    <row r="6" spans="1:133">
      <c r="A6" s="12"/>
      <c r="B6" s="44">
        <v>511</v>
      </c>
      <c r="C6" s="20" t="s">
        <v>19</v>
      </c>
      <c r="D6" s="46">
        <v>226529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226529</v>
      </c>
      <c r="O6" s="47">
        <f t="shared" si="1"/>
        <v>4.3632914074387967</v>
      </c>
      <c r="P6" s="9"/>
    </row>
    <row r="7" spans="1:133">
      <c r="A7" s="12"/>
      <c r="B7" s="44">
        <v>512</v>
      </c>
      <c r="C7" s="20" t="s">
        <v>20</v>
      </c>
      <c r="D7" s="46">
        <v>519184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519184</v>
      </c>
      <c r="O7" s="47">
        <f t="shared" si="1"/>
        <v>10.000269661189977</v>
      </c>
      <c r="P7" s="9"/>
    </row>
    <row r="8" spans="1:133">
      <c r="A8" s="12"/>
      <c r="B8" s="44">
        <v>513</v>
      </c>
      <c r="C8" s="20" t="s">
        <v>21</v>
      </c>
      <c r="D8" s="46">
        <v>4002352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4002352</v>
      </c>
      <c r="O8" s="47">
        <f t="shared" si="1"/>
        <v>77.091357358861259</v>
      </c>
      <c r="P8" s="9"/>
    </row>
    <row r="9" spans="1:133">
      <c r="A9" s="12"/>
      <c r="B9" s="44">
        <v>514</v>
      </c>
      <c r="C9" s="20" t="s">
        <v>22</v>
      </c>
      <c r="D9" s="46">
        <v>845435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845435</v>
      </c>
      <c r="O9" s="47">
        <f t="shared" si="1"/>
        <v>16.284357724830016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12591576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154114</v>
      </c>
      <c r="N10" s="46">
        <f t="shared" si="2"/>
        <v>12745690</v>
      </c>
      <c r="O10" s="47">
        <f t="shared" si="1"/>
        <v>245.5012808906524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33135953</v>
      </c>
      <c r="L11" s="46">
        <v>0</v>
      </c>
      <c r="M11" s="46">
        <v>0</v>
      </c>
      <c r="N11" s="46">
        <f t="shared" si="2"/>
        <v>33135953</v>
      </c>
      <c r="O11" s="47">
        <f t="shared" si="1"/>
        <v>638.24860835564459</v>
      </c>
      <c r="P11" s="9"/>
    </row>
    <row r="12" spans="1:133">
      <c r="A12" s="12"/>
      <c r="B12" s="44">
        <v>519</v>
      </c>
      <c r="C12" s="20" t="s">
        <v>25</v>
      </c>
      <c r="D12" s="46">
        <v>8289009</v>
      </c>
      <c r="E12" s="46">
        <v>94484</v>
      </c>
      <c r="F12" s="46">
        <v>0</v>
      </c>
      <c r="G12" s="46">
        <v>505186</v>
      </c>
      <c r="H12" s="46">
        <v>0</v>
      </c>
      <c r="I12" s="46">
        <v>0</v>
      </c>
      <c r="J12" s="46">
        <v>15299324</v>
      </c>
      <c r="K12" s="46">
        <v>0</v>
      </c>
      <c r="L12" s="46">
        <v>0</v>
      </c>
      <c r="M12" s="46">
        <v>0</v>
      </c>
      <c r="N12" s="46">
        <f t="shared" si="2"/>
        <v>24188003</v>
      </c>
      <c r="O12" s="47">
        <f t="shared" si="1"/>
        <v>465.89754800932258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31240850</v>
      </c>
      <c r="E13" s="31">
        <f t="shared" si="3"/>
        <v>2834040</v>
      </c>
      <c r="F13" s="31">
        <f t="shared" si="3"/>
        <v>0</v>
      </c>
      <c r="G13" s="31">
        <f t="shared" si="3"/>
        <v>20336979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54411869</v>
      </c>
      <c r="O13" s="43">
        <f t="shared" si="1"/>
        <v>1048.0549530982144</v>
      </c>
      <c r="P13" s="10"/>
    </row>
    <row r="14" spans="1:133">
      <c r="A14" s="12"/>
      <c r="B14" s="44">
        <v>521</v>
      </c>
      <c r="C14" s="20" t="s">
        <v>27</v>
      </c>
      <c r="D14" s="46">
        <v>25689476</v>
      </c>
      <c r="E14" s="46">
        <v>907302</v>
      </c>
      <c r="F14" s="46">
        <v>0</v>
      </c>
      <c r="G14" s="46">
        <v>20336979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46933757</v>
      </c>
      <c r="O14" s="47">
        <f t="shared" si="1"/>
        <v>904.0151973342065</v>
      </c>
      <c r="P14" s="9"/>
    </row>
    <row r="15" spans="1:133">
      <c r="A15" s="12"/>
      <c r="B15" s="44">
        <v>522</v>
      </c>
      <c r="C15" s="20" t="s">
        <v>28</v>
      </c>
      <c r="D15" s="46">
        <v>2404193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2404193</v>
      </c>
      <c r="O15" s="47">
        <f t="shared" si="1"/>
        <v>46.308396093765047</v>
      </c>
      <c r="P15" s="9"/>
    </row>
    <row r="16" spans="1:133">
      <c r="A16" s="12"/>
      <c r="B16" s="44">
        <v>524</v>
      </c>
      <c r="C16" s="20" t="s">
        <v>29</v>
      </c>
      <c r="D16" s="46">
        <v>3147181</v>
      </c>
      <c r="E16" s="46">
        <v>1926738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5073919</v>
      </c>
      <c r="O16" s="47">
        <f t="shared" si="1"/>
        <v>97.731359670242881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3209828</v>
      </c>
      <c r="E17" s="31">
        <f t="shared" si="5"/>
        <v>1636098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38978948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43824874</v>
      </c>
      <c r="O17" s="43">
        <f t="shared" si="1"/>
        <v>844.13340524298394</v>
      </c>
      <c r="P17" s="10"/>
    </row>
    <row r="18" spans="1:16">
      <c r="A18" s="12"/>
      <c r="B18" s="44">
        <v>533</v>
      </c>
      <c r="C18" s="20" t="s">
        <v>31</v>
      </c>
      <c r="D18" s="46">
        <v>519665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519665</v>
      </c>
      <c r="O18" s="47">
        <f t="shared" si="1"/>
        <v>10.00953444921702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10010227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10010227</v>
      </c>
      <c r="O19" s="47">
        <f t="shared" si="1"/>
        <v>192.81212319664078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28968721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28968721</v>
      </c>
      <c r="O20" s="47">
        <f t="shared" si="1"/>
        <v>557.98141263940522</v>
      </c>
      <c r="P20" s="9"/>
    </row>
    <row r="21" spans="1:16">
      <c r="A21" s="12"/>
      <c r="B21" s="44">
        <v>539</v>
      </c>
      <c r="C21" s="20" t="s">
        <v>34</v>
      </c>
      <c r="D21" s="46">
        <v>2690163</v>
      </c>
      <c r="E21" s="46">
        <v>1636098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4326261</v>
      </c>
      <c r="O21" s="47">
        <f t="shared" si="1"/>
        <v>83.330334957720979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2775812</v>
      </c>
      <c r="E22" s="31">
        <f t="shared" si="6"/>
        <v>10287028</v>
      </c>
      <c r="F22" s="31">
        <f t="shared" si="6"/>
        <v>0</v>
      </c>
      <c r="G22" s="31">
        <f t="shared" si="6"/>
        <v>3278713</v>
      </c>
      <c r="H22" s="31">
        <f t="shared" si="6"/>
        <v>0</v>
      </c>
      <c r="I22" s="31">
        <f t="shared" si="6"/>
        <v>740142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17081695</v>
      </c>
      <c r="O22" s="43">
        <f t="shared" si="1"/>
        <v>329.01930003659686</v>
      </c>
      <c r="P22" s="10"/>
    </row>
    <row r="23" spans="1:16">
      <c r="A23" s="12"/>
      <c r="B23" s="44">
        <v>541</v>
      </c>
      <c r="C23" s="20" t="s">
        <v>36</v>
      </c>
      <c r="D23" s="46">
        <v>2775812</v>
      </c>
      <c r="E23" s="46">
        <v>10287028</v>
      </c>
      <c r="F23" s="46">
        <v>0</v>
      </c>
      <c r="G23" s="46">
        <v>3278713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16341553</v>
      </c>
      <c r="O23" s="47">
        <f t="shared" si="1"/>
        <v>314.76304486006512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740142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740142</v>
      </c>
      <c r="O24" s="47">
        <f t="shared" si="1"/>
        <v>14.256255176531772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9137088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270416</v>
      </c>
      <c r="N25" s="31">
        <f t="shared" si="7"/>
        <v>9407504</v>
      </c>
      <c r="O25" s="43">
        <f t="shared" si="1"/>
        <v>181.2027659533486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8838792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8838792</v>
      </c>
      <c r="O26" s="47">
        <f t="shared" si="1"/>
        <v>170.24851204807675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298296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270416</v>
      </c>
      <c r="N27" s="46">
        <f t="shared" si="7"/>
        <v>568712</v>
      </c>
      <c r="O27" s="47">
        <f t="shared" si="1"/>
        <v>10.954253905271877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407223</v>
      </c>
      <c r="E28" s="31">
        <f t="shared" si="9"/>
        <v>384579</v>
      </c>
      <c r="F28" s="31">
        <f t="shared" si="9"/>
        <v>0</v>
      </c>
      <c r="G28" s="31">
        <f t="shared" si="9"/>
        <v>1779006</v>
      </c>
      <c r="H28" s="31">
        <f t="shared" si="9"/>
        <v>0</v>
      </c>
      <c r="I28" s="31">
        <f t="shared" si="9"/>
        <v>11894163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14464971</v>
      </c>
      <c r="O28" s="43">
        <f t="shared" si="1"/>
        <v>278.61723520234221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384579</v>
      </c>
      <c r="F29" s="46">
        <v>0</v>
      </c>
      <c r="G29" s="46">
        <v>0</v>
      </c>
      <c r="H29" s="46">
        <v>0</v>
      </c>
      <c r="I29" s="46">
        <v>2903190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3287769</v>
      </c>
      <c r="O29" s="47">
        <f t="shared" si="1"/>
        <v>63.327407207658375</v>
      </c>
      <c r="P29" s="9"/>
    </row>
    <row r="30" spans="1:16">
      <c r="A30" s="12"/>
      <c r="B30" s="44">
        <v>575</v>
      </c>
      <c r="C30" s="20" t="s">
        <v>43</v>
      </c>
      <c r="D30" s="46">
        <v>407223</v>
      </c>
      <c r="E30" s="46">
        <v>0</v>
      </c>
      <c r="F30" s="46">
        <v>0</v>
      </c>
      <c r="G30" s="46">
        <v>1779006</v>
      </c>
      <c r="H30" s="46">
        <v>0</v>
      </c>
      <c r="I30" s="46">
        <v>8990973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11177202</v>
      </c>
      <c r="O30" s="47">
        <f t="shared" si="1"/>
        <v>215.28982799468383</v>
      </c>
      <c r="P30" s="9"/>
    </row>
    <row r="31" spans="1:16" ht="15.75">
      <c r="A31" s="28" t="s">
        <v>46</v>
      </c>
      <c r="B31" s="29"/>
      <c r="C31" s="30"/>
      <c r="D31" s="31">
        <f t="shared" ref="D31:M31" si="11">SUM(D32:D33)</f>
        <v>483614</v>
      </c>
      <c r="E31" s="31">
        <f t="shared" si="11"/>
        <v>10030715</v>
      </c>
      <c r="F31" s="31">
        <f t="shared" si="11"/>
        <v>143283</v>
      </c>
      <c r="G31" s="31">
        <f t="shared" si="11"/>
        <v>27044</v>
      </c>
      <c r="H31" s="31">
        <f t="shared" si="11"/>
        <v>0</v>
      </c>
      <c r="I31" s="31">
        <f t="shared" si="11"/>
        <v>1482441</v>
      </c>
      <c r="J31" s="31">
        <f t="shared" si="11"/>
        <v>6285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12173382</v>
      </c>
      <c r="O31" s="43">
        <f t="shared" si="1"/>
        <v>234.47776258258375</v>
      </c>
      <c r="P31" s="9"/>
    </row>
    <row r="32" spans="1:16">
      <c r="A32" s="12"/>
      <c r="B32" s="44">
        <v>581</v>
      </c>
      <c r="C32" s="20" t="s">
        <v>44</v>
      </c>
      <c r="D32" s="46">
        <v>483614</v>
      </c>
      <c r="E32" s="46">
        <v>10030715</v>
      </c>
      <c r="F32" s="46">
        <v>143283</v>
      </c>
      <c r="G32" s="46">
        <v>27044</v>
      </c>
      <c r="H32" s="46">
        <v>0</v>
      </c>
      <c r="I32" s="46">
        <v>205395</v>
      </c>
      <c r="J32" s="46">
        <v>6285</v>
      </c>
      <c r="K32" s="46">
        <v>0</v>
      </c>
      <c r="L32" s="46">
        <v>0</v>
      </c>
      <c r="M32" s="46">
        <v>0</v>
      </c>
      <c r="N32" s="46">
        <f t="shared" si="10"/>
        <v>10896336</v>
      </c>
      <c r="O32" s="47">
        <f t="shared" si="1"/>
        <v>209.87992372440627</v>
      </c>
      <c r="P32" s="9"/>
    </row>
    <row r="33" spans="1:119" ht="15.75" thickBot="1">
      <c r="A33" s="12"/>
      <c r="B33" s="44">
        <v>593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1277046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1277046</v>
      </c>
      <c r="O33" s="47">
        <f t="shared" si="1"/>
        <v>24.597838858177475</v>
      </c>
      <c r="P33" s="9"/>
    </row>
    <row r="34" spans="1:119" ht="16.5" thickBot="1">
      <c r="A34" s="14" t="s">
        <v>10</v>
      </c>
      <c r="B34" s="23"/>
      <c r="C34" s="22"/>
      <c r="D34" s="15">
        <f>SUM(D5,D13,D17,D22,D25,D28,D31)</f>
        <v>51999836</v>
      </c>
      <c r="E34" s="15">
        <f t="shared" ref="E34:M34" si="12">SUM(E5,E13,E17,E22,E25,E28,E31)</f>
        <v>34404032</v>
      </c>
      <c r="F34" s="15">
        <f t="shared" si="12"/>
        <v>12734859</v>
      </c>
      <c r="G34" s="15">
        <f t="shared" si="12"/>
        <v>25926928</v>
      </c>
      <c r="H34" s="15">
        <f t="shared" si="12"/>
        <v>0</v>
      </c>
      <c r="I34" s="15">
        <f t="shared" si="12"/>
        <v>53095694</v>
      </c>
      <c r="J34" s="15">
        <f t="shared" si="12"/>
        <v>15305609</v>
      </c>
      <c r="K34" s="15">
        <f t="shared" si="12"/>
        <v>33135953</v>
      </c>
      <c r="L34" s="15">
        <f t="shared" si="12"/>
        <v>0</v>
      </c>
      <c r="M34" s="15">
        <f t="shared" si="12"/>
        <v>424530</v>
      </c>
      <c r="N34" s="15">
        <f t="shared" si="10"/>
        <v>227027441</v>
      </c>
      <c r="O34" s="37">
        <f t="shared" si="1"/>
        <v>4372.8921355240091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50</v>
      </c>
      <c r="M36" s="163"/>
      <c r="N36" s="163"/>
      <c r="O36" s="41">
        <v>51917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14402925</v>
      </c>
      <c r="E5" s="26">
        <f t="shared" ref="E5:M5" si="0">SUM(E6:E12)</f>
        <v>152292</v>
      </c>
      <c r="F5" s="26">
        <f t="shared" si="0"/>
        <v>8369672</v>
      </c>
      <c r="G5" s="26">
        <f t="shared" si="0"/>
        <v>64113</v>
      </c>
      <c r="H5" s="26">
        <f t="shared" si="0"/>
        <v>0</v>
      </c>
      <c r="I5" s="26">
        <f t="shared" si="0"/>
        <v>0</v>
      </c>
      <c r="J5" s="26">
        <f t="shared" si="0"/>
        <v>16135866</v>
      </c>
      <c r="K5" s="26">
        <f t="shared" si="0"/>
        <v>31317894</v>
      </c>
      <c r="L5" s="26">
        <f t="shared" si="0"/>
        <v>0</v>
      </c>
      <c r="M5" s="26">
        <f t="shared" si="0"/>
        <v>131205</v>
      </c>
      <c r="N5" s="27">
        <f>SUM(D5:M5)</f>
        <v>70573967</v>
      </c>
      <c r="O5" s="32">
        <f t="shared" ref="O5:O34" si="1">(N5/O$36)</f>
        <v>1327.5765048908954</v>
      </c>
      <c r="P5" s="6"/>
    </row>
    <row r="6" spans="1:133">
      <c r="A6" s="12"/>
      <c r="B6" s="44">
        <v>511</v>
      </c>
      <c r="C6" s="20" t="s">
        <v>19</v>
      </c>
      <c r="D6" s="46">
        <v>243649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243649</v>
      </c>
      <c r="O6" s="47">
        <f t="shared" si="1"/>
        <v>4.5833145221971403</v>
      </c>
      <c r="P6" s="9"/>
    </row>
    <row r="7" spans="1:133">
      <c r="A7" s="12"/>
      <c r="B7" s="44">
        <v>512</v>
      </c>
      <c r="C7" s="20" t="s">
        <v>20</v>
      </c>
      <c r="D7" s="46">
        <v>619296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619296</v>
      </c>
      <c r="O7" s="47">
        <f t="shared" si="1"/>
        <v>11.649661399548533</v>
      </c>
      <c r="P7" s="9"/>
    </row>
    <row r="8" spans="1:133">
      <c r="A8" s="12"/>
      <c r="B8" s="44">
        <v>513</v>
      </c>
      <c r="C8" s="20" t="s">
        <v>21</v>
      </c>
      <c r="D8" s="46">
        <v>4489304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4489304</v>
      </c>
      <c r="O8" s="47">
        <f t="shared" si="1"/>
        <v>84.44890895410083</v>
      </c>
      <c r="P8" s="9"/>
    </row>
    <row r="9" spans="1:133">
      <c r="A9" s="12"/>
      <c r="B9" s="44">
        <v>514</v>
      </c>
      <c r="C9" s="20" t="s">
        <v>22</v>
      </c>
      <c r="D9" s="46">
        <v>839469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839469</v>
      </c>
      <c r="O9" s="47">
        <f t="shared" si="1"/>
        <v>15.791365688487584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8369672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131205</v>
      </c>
      <c r="N10" s="46">
        <f t="shared" si="2"/>
        <v>8500877</v>
      </c>
      <c r="O10" s="47">
        <f t="shared" si="1"/>
        <v>159.91115500376222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31317894</v>
      </c>
      <c r="L11" s="46">
        <v>0</v>
      </c>
      <c r="M11" s="46">
        <v>0</v>
      </c>
      <c r="N11" s="46">
        <f t="shared" si="2"/>
        <v>31317894</v>
      </c>
      <c r="O11" s="47">
        <f t="shared" si="1"/>
        <v>589.12516930022571</v>
      </c>
      <c r="P11" s="9"/>
    </row>
    <row r="12" spans="1:133">
      <c r="A12" s="12"/>
      <c r="B12" s="44">
        <v>519</v>
      </c>
      <c r="C12" s="20" t="s">
        <v>25</v>
      </c>
      <c r="D12" s="46">
        <v>8211207</v>
      </c>
      <c r="E12" s="46">
        <v>152292</v>
      </c>
      <c r="F12" s="46">
        <v>0</v>
      </c>
      <c r="G12" s="46">
        <v>64113</v>
      </c>
      <c r="H12" s="46">
        <v>0</v>
      </c>
      <c r="I12" s="46">
        <v>0</v>
      </c>
      <c r="J12" s="46">
        <v>16135866</v>
      </c>
      <c r="K12" s="46">
        <v>0</v>
      </c>
      <c r="L12" s="46">
        <v>0</v>
      </c>
      <c r="M12" s="46">
        <v>0</v>
      </c>
      <c r="N12" s="46">
        <f t="shared" si="2"/>
        <v>24563478</v>
      </c>
      <c r="O12" s="47">
        <f t="shared" si="1"/>
        <v>462.06693002257339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32709099</v>
      </c>
      <c r="E13" s="31">
        <f t="shared" si="3"/>
        <v>2684950</v>
      </c>
      <c r="F13" s="31">
        <f t="shared" si="3"/>
        <v>0</v>
      </c>
      <c r="G13" s="31">
        <f t="shared" si="3"/>
        <v>17591687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52985736</v>
      </c>
      <c r="O13" s="43">
        <f t="shared" si="1"/>
        <v>996.7218961625282</v>
      </c>
      <c r="P13" s="10"/>
    </row>
    <row r="14" spans="1:133">
      <c r="A14" s="12"/>
      <c r="B14" s="44">
        <v>521</v>
      </c>
      <c r="C14" s="20" t="s">
        <v>27</v>
      </c>
      <c r="D14" s="46">
        <v>27258218</v>
      </c>
      <c r="E14" s="46">
        <v>598384</v>
      </c>
      <c r="F14" s="46">
        <v>0</v>
      </c>
      <c r="G14" s="46">
        <v>17591687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45448289</v>
      </c>
      <c r="O14" s="47">
        <f t="shared" si="1"/>
        <v>854.93395410082769</v>
      </c>
      <c r="P14" s="9"/>
    </row>
    <row r="15" spans="1:133">
      <c r="A15" s="12"/>
      <c r="B15" s="44">
        <v>522</v>
      </c>
      <c r="C15" s="20" t="s">
        <v>28</v>
      </c>
      <c r="D15" s="46">
        <v>2212900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2212900</v>
      </c>
      <c r="O15" s="47">
        <f t="shared" si="1"/>
        <v>41.627163280662153</v>
      </c>
      <c r="P15" s="9"/>
    </row>
    <row r="16" spans="1:133">
      <c r="A16" s="12"/>
      <c r="B16" s="44">
        <v>524</v>
      </c>
      <c r="C16" s="20" t="s">
        <v>29</v>
      </c>
      <c r="D16" s="46">
        <v>3237981</v>
      </c>
      <c r="E16" s="46">
        <v>2086566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5324547</v>
      </c>
      <c r="O16" s="47">
        <f t="shared" si="1"/>
        <v>100.16077878103837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3555139</v>
      </c>
      <c r="E17" s="31">
        <f t="shared" si="5"/>
        <v>6236274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39259997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49051410</v>
      </c>
      <c r="O17" s="43">
        <f t="shared" si="1"/>
        <v>922.71275395033865</v>
      </c>
      <c r="P17" s="10"/>
    </row>
    <row r="18" spans="1:16">
      <c r="A18" s="12"/>
      <c r="B18" s="44">
        <v>533</v>
      </c>
      <c r="C18" s="20" t="s">
        <v>31</v>
      </c>
      <c r="D18" s="46">
        <v>804400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804400</v>
      </c>
      <c r="O18" s="47">
        <f t="shared" si="1"/>
        <v>15.131677953348381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9691991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9691991</v>
      </c>
      <c r="O19" s="47">
        <f t="shared" si="1"/>
        <v>182.31736267870579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29568006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29568006</v>
      </c>
      <c r="O20" s="47">
        <f t="shared" si="1"/>
        <v>556.20778781038371</v>
      </c>
      <c r="P20" s="9"/>
    </row>
    <row r="21" spans="1:16">
      <c r="A21" s="12"/>
      <c r="B21" s="44">
        <v>539</v>
      </c>
      <c r="C21" s="20" t="s">
        <v>34</v>
      </c>
      <c r="D21" s="46">
        <v>2750739</v>
      </c>
      <c r="E21" s="46">
        <v>6236274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8987013</v>
      </c>
      <c r="O21" s="47">
        <f t="shared" si="1"/>
        <v>169.05592550790067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3072606</v>
      </c>
      <c r="E22" s="31">
        <f t="shared" si="6"/>
        <v>7335929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784440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11192975</v>
      </c>
      <c r="O22" s="43">
        <f t="shared" si="1"/>
        <v>210.55257712565839</v>
      </c>
      <c r="P22" s="10"/>
    </row>
    <row r="23" spans="1:16">
      <c r="A23" s="12"/>
      <c r="B23" s="44">
        <v>541</v>
      </c>
      <c r="C23" s="20" t="s">
        <v>36</v>
      </c>
      <c r="D23" s="46">
        <v>3072606</v>
      </c>
      <c r="E23" s="46">
        <v>7335929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10408535</v>
      </c>
      <c r="O23" s="47">
        <f t="shared" si="1"/>
        <v>195.79636945071482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784440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784440</v>
      </c>
      <c r="O24" s="47">
        <f t="shared" si="1"/>
        <v>14.756207674943566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16516</v>
      </c>
      <c r="E25" s="31">
        <f t="shared" si="8"/>
        <v>7028233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241338</v>
      </c>
      <c r="N25" s="31">
        <f t="shared" si="7"/>
        <v>7286087</v>
      </c>
      <c r="O25" s="43">
        <f t="shared" si="1"/>
        <v>137.05957486832204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6752718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6752718</v>
      </c>
      <c r="O26" s="47">
        <f t="shared" si="1"/>
        <v>127.02629796839729</v>
      </c>
      <c r="P26" s="9"/>
    </row>
    <row r="27" spans="1:16">
      <c r="A27" s="13"/>
      <c r="B27" s="45">
        <v>559</v>
      </c>
      <c r="C27" s="21" t="s">
        <v>40</v>
      </c>
      <c r="D27" s="46">
        <v>16516</v>
      </c>
      <c r="E27" s="46">
        <v>275515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241338</v>
      </c>
      <c r="N27" s="46">
        <f t="shared" si="7"/>
        <v>533369</v>
      </c>
      <c r="O27" s="47">
        <f t="shared" si="1"/>
        <v>10.033276899924756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275722</v>
      </c>
      <c r="E28" s="31">
        <f t="shared" si="9"/>
        <v>725631</v>
      </c>
      <c r="F28" s="31">
        <f t="shared" si="9"/>
        <v>0</v>
      </c>
      <c r="G28" s="31">
        <f t="shared" si="9"/>
        <v>4971155</v>
      </c>
      <c r="H28" s="31">
        <f t="shared" si="9"/>
        <v>0</v>
      </c>
      <c r="I28" s="31">
        <f t="shared" si="9"/>
        <v>13133411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19105919</v>
      </c>
      <c r="O28" s="43">
        <f t="shared" si="1"/>
        <v>359.40404439428141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725631</v>
      </c>
      <c r="F29" s="46">
        <v>0</v>
      </c>
      <c r="G29" s="46">
        <v>0</v>
      </c>
      <c r="H29" s="46">
        <v>0</v>
      </c>
      <c r="I29" s="46">
        <v>3074905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3800536</v>
      </c>
      <c r="O29" s="47">
        <f t="shared" si="1"/>
        <v>71.492400300978176</v>
      </c>
      <c r="P29" s="9"/>
    </row>
    <row r="30" spans="1:16">
      <c r="A30" s="12"/>
      <c r="B30" s="44">
        <v>575</v>
      </c>
      <c r="C30" s="20" t="s">
        <v>43</v>
      </c>
      <c r="D30" s="46">
        <v>275722</v>
      </c>
      <c r="E30" s="46">
        <v>0</v>
      </c>
      <c r="F30" s="46">
        <v>0</v>
      </c>
      <c r="G30" s="46">
        <v>4971155</v>
      </c>
      <c r="H30" s="46">
        <v>0</v>
      </c>
      <c r="I30" s="46">
        <v>10058506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15305383</v>
      </c>
      <c r="O30" s="47">
        <f t="shared" si="1"/>
        <v>287.91164409330321</v>
      </c>
      <c r="P30" s="9"/>
    </row>
    <row r="31" spans="1:16" ht="15.75">
      <c r="A31" s="28" t="s">
        <v>46</v>
      </c>
      <c r="B31" s="29"/>
      <c r="C31" s="30"/>
      <c r="D31" s="31">
        <f t="shared" ref="D31:M31" si="11">SUM(D32:D33)</f>
        <v>3655641</v>
      </c>
      <c r="E31" s="31">
        <f t="shared" si="11"/>
        <v>8558656</v>
      </c>
      <c r="F31" s="31">
        <f t="shared" si="11"/>
        <v>390489</v>
      </c>
      <c r="G31" s="31">
        <f t="shared" si="11"/>
        <v>47022</v>
      </c>
      <c r="H31" s="31">
        <f t="shared" si="11"/>
        <v>0</v>
      </c>
      <c r="I31" s="31">
        <f t="shared" si="11"/>
        <v>6048038</v>
      </c>
      <c r="J31" s="31">
        <f t="shared" si="11"/>
        <v>10964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18710810</v>
      </c>
      <c r="O31" s="43">
        <f t="shared" si="1"/>
        <v>351.97159518434916</v>
      </c>
      <c r="P31" s="9"/>
    </row>
    <row r="32" spans="1:16">
      <c r="A32" s="12"/>
      <c r="B32" s="44">
        <v>581</v>
      </c>
      <c r="C32" s="20" t="s">
        <v>44</v>
      </c>
      <c r="D32" s="46">
        <v>3655641</v>
      </c>
      <c r="E32" s="46">
        <v>8558656</v>
      </c>
      <c r="F32" s="46">
        <v>390489</v>
      </c>
      <c r="G32" s="46">
        <v>47022</v>
      </c>
      <c r="H32" s="46">
        <v>0</v>
      </c>
      <c r="I32" s="46">
        <v>244251</v>
      </c>
      <c r="J32" s="46">
        <v>10964</v>
      </c>
      <c r="K32" s="46">
        <v>0</v>
      </c>
      <c r="L32" s="46">
        <v>0</v>
      </c>
      <c r="M32" s="46">
        <v>0</v>
      </c>
      <c r="N32" s="46">
        <f t="shared" si="10"/>
        <v>12907023</v>
      </c>
      <c r="O32" s="47">
        <f t="shared" si="1"/>
        <v>242.79576749435665</v>
      </c>
      <c r="P32" s="9"/>
    </row>
    <row r="33" spans="1:119" ht="15.75" thickBot="1">
      <c r="A33" s="12"/>
      <c r="B33" s="44">
        <v>593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5803787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5803787</v>
      </c>
      <c r="O33" s="47">
        <f t="shared" si="1"/>
        <v>109.17582768999247</v>
      </c>
      <c r="P33" s="9"/>
    </row>
    <row r="34" spans="1:119" ht="16.5" thickBot="1">
      <c r="A34" s="14" t="s">
        <v>10</v>
      </c>
      <c r="B34" s="23"/>
      <c r="C34" s="22"/>
      <c r="D34" s="15">
        <f>SUM(D5,D13,D17,D22,D25,D28,D31)</f>
        <v>57687648</v>
      </c>
      <c r="E34" s="15">
        <f t="shared" ref="E34:M34" si="12">SUM(E5,E13,E17,E22,E25,E28,E31)</f>
        <v>32721965</v>
      </c>
      <c r="F34" s="15">
        <f t="shared" si="12"/>
        <v>8760161</v>
      </c>
      <c r="G34" s="15">
        <f t="shared" si="12"/>
        <v>22673977</v>
      </c>
      <c r="H34" s="15">
        <f t="shared" si="12"/>
        <v>0</v>
      </c>
      <c r="I34" s="15">
        <f t="shared" si="12"/>
        <v>59225886</v>
      </c>
      <c r="J34" s="15">
        <f t="shared" si="12"/>
        <v>16146830</v>
      </c>
      <c r="K34" s="15">
        <f t="shared" si="12"/>
        <v>31317894</v>
      </c>
      <c r="L34" s="15">
        <f t="shared" si="12"/>
        <v>0</v>
      </c>
      <c r="M34" s="15">
        <f t="shared" si="12"/>
        <v>372543</v>
      </c>
      <c r="N34" s="15">
        <f t="shared" si="10"/>
        <v>228906904</v>
      </c>
      <c r="O34" s="37">
        <f t="shared" si="1"/>
        <v>4305.9989465763729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47</v>
      </c>
      <c r="M36" s="163"/>
      <c r="N36" s="163"/>
      <c r="O36" s="41">
        <v>53160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16722592</v>
      </c>
      <c r="E5" s="26">
        <f t="shared" si="0"/>
        <v>467814</v>
      </c>
      <c r="F5" s="26">
        <f t="shared" si="0"/>
        <v>8867572</v>
      </c>
      <c r="G5" s="26">
        <f t="shared" si="0"/>
        <v>14906</v>
      </c>
      <c r="H5" s="26">
        <f t="shared" si="0"/>
        <v>0</v>
      </c>
      <c r="I5" s="26">
        <f t="shared" si="0"/>
        <v>0</v>
      </c>
      <c r="J5" s="26">
        <f t="shared" si="0"/>
        <v>17417694</v>
      </c>
      <c r="K5" s="26">
        <f t="shared" si="0"/>
        <v>29857098</v>
      </c>
      <c r="L5" s="26">
        <f t="shared" si="0"/>
        <v>0</v>
      </c>
      <c r="M5" s="26">
        <f t="shared" si="0"/>
        <v>143358</v>
      </c>
      <c r="N5" s="27">
        <f>SUM(D5:M5)</f>
        <v>73491034</v>
      </c>
      <c r="O5" s="32">
        <f t="shared" ref="O5:O33" si="1">(N5/O$35)</f>
        <v>1331.9866966324719</v>
      </c>
      <c r="P5" s="6"/>
    </row>
    <row r="6" spans="1:133">
      <c r="A6" s="12"/>
      <c r="B6" s="44">
        <v>511</v>
      </c>
      <c r="C6" s="20" t="s">
        <v>19</v>
      </c>
      <c r="D6" s="46">
        <v>294598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294598</v>
      </c>
      <c r="O6" s="47">
        <f t="shared" si="1"/>
        <v>5.3394352412368145</v>
      </c>
      <c r="P6" s="9"/>
    </row>
    <row r="7" spans="1:133">
      <c r="A7" s="12"/>
      <c r="B7" s="44">
        <v>512</v>
      </c>
      <c r="C7" s="20" t="s">
        <v>20</v>
      </c>
      <c r="D7" s="46">
        <v>613903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613903</v>
      </c>
      <c r="O7" s="47">
        <f t="shared" si="1"/>
        <v>11.126671983180483</v>
      </c>
      <c r="P7" s="9"/>
    </row>
    <row r="8" spans="1:133">
      <c r="A8" s="12"/>
      <c r="B8" s="44">
        <v>513</v>
      </c>
      <c r="C8" s="20" t="s">
        <v>21</v>
      </c>
      <c r="D8" s="46">
        <v>5700098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5700098</v>
      </c>
      <c r="O8" s="47">
        <f t="shared" si="1"/>
        <v>103.31130604995107</v>
      </c>
      <c r="P8" s="9"/>
    </row>
    <row r="9" spans="1:133">
      <c r="A9" s="12"/>
      <c r="B9" s="44">
        <v>514</v>
      </c>
      <c r="C9" s="20" t="s">
        <v>22</v>
      </c>
      <c r="D9" s="46">
        <v>759554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759554</v>
      </c>
      <c r="O9" s="47">
        <f t="shared" si="1"/>
        <v>13.766520462536702</v>
      </c>
      <c r="P9" s="9"/>
    </row>
    <row r="10" spans="1:133">
      <c r="A10" s="12"/>
      <c r="B10" s="44">
        <v>515</v>
      </c>
      <c r="C10" s="20" t="s">
        <v>57</v>
      </c>
      <c r="D10" s="46">
        <v>2292986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2292986</v>
      </c>
      <c r="O10" s="47">
        <f t="shared" si="1"/>
        <v>41.559176423677819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8867572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143358</v>
      </c>
      <c r="N11" s="46">
        <f t="shared" si="2"/>
        <v>9010930</v>
      </c>
      <c r="O11" s="47">
        <f t="shared" si="1"/>
        <v>163.31841084568819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29857098</v>
      </c>
      <c r="L12" s="46">
        <v>0</v>
      </c>
      <c r="M12" s="46">
        <v>0</v>
      </c>
      <c r="N12" s="46">
        <f t="shared" si="2"/>
        <v>29857098</v>
      </c>
      <c r="O12" s="47">
        <f t="shared" si="1"/>
        <v>541.14434335012868</v>
      </c>
      <c r="P12" s="9"/>
    </row>
    <row r="13" spans="1:133">
      <c r="A13" s="12"/>
      <c r="B13" s="44">
        <v>519</v>
      </c>
      <c r="C13" s="20" t="s">
        <v>25</v>
      </c>
      <c r="D13" s="46">
        <v>7061453</v>
      </c>
      <c r="E13" s="46">
        <v>467814</v>
      </c>
      <c r="F13" s="46">
        <v>0</v>
      </c>
      <c r="G13" s="46">
        <v>14906</v>
      </c>
      <c r="H13" s="46">
        <v>0</v>
      </c>
      <c r="I13" s="46">
        <v>0</v>
      </c>
      <c r="J13" s="46">
        <v>17417694</v>
      </c>
      <c r="K13" s="46">
        <v>0</v>
      </c>
      <c r="L13" s="46">
        <v>0</v>
      </c>
      <c r="M13" s="46">
        <v>0</v>
      </c>
      <c r="N13" s="46">
        <f t="shared" si="2"/>
        <v>24961867</v>
      </c>
      <c r="O13" s="47">
        <f t="shared" si="1"/>
        <v>452.42083227607208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32305354</v>
      </c>
      <c r="E14" s="31">
        <f t="shared" si="3"/>
        <v>2891730</v>
      </c>
      <c r="F14" s="31">
        <f t="shared" si="3"/>
        <v>0</v>
      </c>
      <c r="G14" s="31">
        <f t="shared" si="3"/>
        <v>2464901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37661985</v>
      </c>
      <c r="O14" s="43">
        <f t="shared" si="1"/>
        <v>682.60385326421863</v>
      </c>
      <c r="P14" s="10"/>
    </row>
    <row r="15" spans="1:133">
      <c r="A15" s="12"/>
      <c r="B15" s="44">
        <v>521</v>
      </c>
      <c r="C15" s="20" t="s">
        <v>27</v>
      </c>
      <c r="D15" s="46">
        <v>28142397</v>
      </c>
      <c r="E15" s="46">
        <v>907569</v>
      </c>
      <c r="F15" s="46">
        <v>0</v>
      </c>
      <c r="G15" s="46">
        <v>2464901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31514867</v>
      </c>
      <c r="O15" s="47">
        <f t="shared" si="1"/>
        <v>571.19054264689885</v>
      </c>
      <c r="P15" s="9"/>
    </row>
    <row r="16" spans="1:133">
      <c r="A16" s="12"/>
      <c r="B16" s="44">
        <v>522</v>
      </c>
      <c r="C16" s="20" t="s">
        <v>28</v>
      </c>
      <c r="D16" s="46">
        <v>2696757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2696757</v>
      </c>
      <c r="O16" s="47">
        <f t="shared" si="1"/>
        <v>48.877315402182184</v>
      </c>
      <c r="P16" s="9"/>
    </row>
    <row r="17" spans="1:16">
      <c r="A17" s="12"/>
      <c r="B17" s="44">
        <v>524</v>
      </c>
      <c r="C17" s="20" t="s">
        <v>29</v>
      </c>
      <c r="D17" s="46">
        <v>1466200</v>
      </c>
      <c r="E17" s="46">
        <v>1984161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3450361</v>
      </c>
      <c r="O17" s="47">
        <f t="shared" si="1"/>
        <v>62.535995215137568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3189047</v>
      </c>
      <c r="E18" s="31">
        <f t="shared" si="5"/>
        <v>640462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40018918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43848427</v>
      </c>
      <c r="O18" s="43">
        <f t="shared" si="1"/>
        <v>794.72989089063685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9818963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9818963</v>
      </c>
      <c r="O19" s="47">
        <f t="shared" si="1"/>
        <v>177.96358792184725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30199955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30199955</v>
      </c>
      <c r="O20" s="47">
        <f t="shared" si="1"/>
        <v>547.35844781962521</v>
      </c>
      <c r="P20" s="9"/>
    </row>
    <row r="21" spans="1:16">
      <c r="A21" s="12"/>
      <c r="B21" s="44">
        <v>539</v>
      </c>
      <c r="C21" s="20" t="s">
        <v>34</v>
      </c>
      <c r="D21" s="46">
        <v>3189047</v>
      </c>
      <c r="E21" s="46">
        <v>640462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3829509</v>
      </c>
      <c r="O21" s="47">
        <f t="shared" si="1"/>
        <v>69.407855149164462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4328384</v>
      </c>
      <c r="E22" s="31">
        <f t="shared" si="6"/>
        <v>4765544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868659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9962587</v>
      </c>
      <c r="O22" s="43">
        <f t="shared" si="1"/>
        <v>180.56669808243012</v>
      </c>
      <c r="P22" s="10"/>
    </row>
    <row r="23" spans="1:16">
      <c r="A23" s="12"/>
      <c r="B23" s="44">
        <v>541</v>
      </c>
      <c r="C23" s="20" t="s">
        <v>36</v>
      </c>
      <c r="D23" s="46">
        <v>4328384</v>
      </c>
      <c r="E23" s="46">
        <v>4765544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9093928</v>
      </c>
      <c r="O23" s="47">
        <f t="shared" si="1"/>
        <v>164.82270634719251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868659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868659</v>
      </c>
      <c r="O24" s="47">
        <f t="shared" si="1"/>
        <v>15.743991735237612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7015540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179146</v>
      </c>
      <c r="N25" s="31">
        <f t="shared" si="7"/>
        <v>7194686</v>
      </c>
      <c r="O25" s="43">
        <f t="shared" si="1"/>
        <v>130.39993475187589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6259090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6259090</v>
      </c>
      <c r="O26" s="47">
        <f t="shared" si="1"/>
        <v>113.44274477108783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756450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179146</v>
      </c>
      <c r="N27" s="46">
        <f t="shared" si="7"/>
        <v>935596</v>
      </c>
      <c r="O27" s="47">
        <f t="shared" si="1"/>
        <v>16.957189980788051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326227</v>
      </c>
      <c r="E28" s="31">
        <f t="shared" si="9"/>
        <v>591869</v>
      </c>
      <c r="F28" s="31">
        <f t="shared" si="9"/>
        <v>0</v>
      </c>
      <c r="G28" s="31">
        <f t="shared" si="9"/>
        <v>5075</v>
      </c>
      <c r="H28" s="31">
        <f t="shared" si="9"/>
        <v>0</v>
      </c>
      <c r="I28" s="31">
        <f t="shared" si="9"/>
        <v>14408204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15331375</v>
      </c>
      <c r="O28" s="43">
        <f t="shared" si="1"/>
        <v>277.87318302098817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591869</v>
      </c>
      <c r="F29" s="46">
        <v>0</v>
      </c>
      <c r="G29" s="46">
        <v>5075</v>
      </c>
      <c r="H29" s="46">
        <v>0</v>
      </c>
      <c r="I29" s="46">
        <v>3113707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3710651</v>
      </c>
      <c r="O29" s="47">
        <f t="shared" si="1"/>
        <v>67.253615833544785</v>
      </c>
      <c r="P29" s="9"/>
    </row>
    <row r="30" spans="1:16">
      <c r="A30" s="12"/>
      <c r="B30" s="44">
        <v>575</v>
      </c>
      <c r="C30" s="20" t="s">
        <v>43</v>
      </c>
      <c r="D30" s="46">
        <v>326227</v>
      </c>
      <c r="E30" s="46">
        <v>0</v>
      </c>
      <c r="F30" s="46">
        <v>0</v>
      </c>
      <c r="G30" s="46">
        <v>0</v>
      </c>
      <c r="H30" s="46">
        <v>0</v>
      </c>
      <c r="I30" s="46">
        <v>11294497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11620724</v>
      </c>
      <c r="O30" s="47">
        <f t="shared" si="1"/>
        <v>210.61956718744335</v>
      </c>
      <c r="P30" s="9"/>
    </row>
    <row r="31" spans="1:16" ht="15.75">
      <c r="A31" s="28" t="s">
        <v>46</v>
      </c>
      <c r="B31" s="29"/>
      <c r="C31" s="30"/>
      <c r="D31" s="31">
        <f t="shared" ref="D31:M31" si="11">SUM(D32:D32)</f>
        <v>2288596</v>
      </c>
      <c r="E31" s="31">
        <f t="shared" si="11"/>
        <v>8090114</v>
      </c>
      <c r="F31" s="31">
        <f t="shared" si="11"/>
        <v>0</v>
      </c>
      <c r="G31" s="31">
        <f t="shared" si="11"/>
        <v>419068</v>
      </c>
      <c r="H31" s="31">
        <f t="shared" si="11"/>
        <v>0</v>
      </c>
      <c r="I31" s="31">
        <f t="shared" si="11"/>
        <v>78632</v>
      </c>
      <c r="J31" s="31">
        <f t="shared" si="11"/>
        <v>100341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10976751</v>
      </c>
      <c r="O31" s="43">
        <f t="shared" si="1"/>
        <v>198.94789212310147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2288596</v>
      </c>
      <c r="E32" s="46">
        <v>8090114</v>
      </c>
      <c r="F32" s="46">
        <v>0</v>
      </c>
      <c r="G32" s="46">
        <v>419068</v>
      </c>
      <c r="H32" s="46">
        <v>0</v>
      </c>
      <c r="I32" s="46">
        <v>78632</v>
      </c>
      <c r="J32" s="46">
        <v>100341</v>
      </c>
      <c r="K32" s="46">
        <v>0</v>
      </c>
      <c r="L32" s="46">
        <v>0</v>
      </c>
      <c r="M32" s="46">
        <v>0</v>
      </c>
      <c r="N32" s="46">
        <f t="shared" si="10"/>
        <v>10976751</v>
      </c>
      <c r="O32" s="47">
        <f t="shared" si="1"/>
        <v>198.94789212310147</v>
      </c>
      <c r="P32" s="9"/>
    </row>
    <row r="33" spans="1:119" ht="16.5" thickBot="1">
      <c r="A33" s="14" t="s">
        <v>10</v>
      </c>
      <c r="B33" s="23"/>
      <c r="C33" s="22"/>
      <c r="D33" s="15">
        <f>SUM(D5,D14,D18,D22,D25,D28,D31)</f>
        <v>59160200</v>
      </c>
      <c r="E33" s="15">
        <f t="shared" ref="E33:M33" si="12">SUM(E5,E14,E18,E22,E25,E28,E31)</f>
        <v>24463073</v>
      </c>
      <c r="F33" s="15">
        <f t="shared" si="12"/>
        <v>8867572</v>
      </c>
      <c r="G33" s="15">
        <f t="shared" si="12"/>
        <v>2903950</v>
      </c>
      <c r="H33" s="15">
        <f t="shared" si="12"/>
        <v>0</v>
      </c>
      <c r="I33" s="15">
        <f t="shared" si="12"/>
        <v>55374413</v>
      </c>
      <c r="J33" s="15">
        <f t="shared" si="12"/>
        <v>17518035</v>
      </c>
      <c r="K33" s="15">
        <f t="shared" si="12"/>
        <v>29857098</v>
      </c>
      <c r="L33" s="15">
        <f t="shared" si="12"/>
        <v>0</v>
      </c>
      <c r="M33" s="15">
        <f t="shared" si="12"/>
        <v>322504</v>
      </c>
      <c r="N33" s="15">
        <f t="shared" si="10"/>
        <v>198466845</v>
      </c>
      <c r="O33" s="37">
        <f t="shared" si="1"/>
        <v>3597.1081487657229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60</v>
      </c>
      <c r="M35" s="163"/>
      <c r="N35" s="163"/>
      <c r="O35" s="41">
        <v>55174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16709114</v>
      </c>
      <c r="E5" s="26">
        <f t="shared" si="0"/>
        <v>596848</v>
      </c>
      <c r="F5" s="26">
        <f t="shared" si="0"/>
        <v>6446689</v>
      </c>
      <c r="G5" s="26">
        <f t="shared" si="0"/>
        <v>2593</v>
      </c>
      <c r="H5" s="26">
        <f t="shared" si="0"/>
        <v>0</v>
      </c>
      <c r="I5" s="26">
        <f t="shared" si="0"/>
        <v>0</v>
      </c>
      <c r="J5" s="26">
        <f t="shared" si="0"/>
        <v>18184119</v>
      </c>
      <c r="K5" s="26">
        <f t="shared" si="0"/>
        <v>27004178</v>
      </c>
      <c r="L5" s="26">
        <f t="shared" si="0"/>
        <v>0</v>
      </c>
      <c r="M5" s="26">
        <f t="shared" si="0"/>
        <v>287702</v>
      </c>
      <c r="N5" s="27">
        <f>SUM(D5:M5)</f>
        <v>69231243</v>
      </c>
      <c r="O5" s="32">
        <f t="shared" ref="O5:O33" si="1">(N5/O$35)</f>
        <v>1244.1816368341599</v>
      </c>
      <c r="P5" s="6"/>
    </row>
    <row r="6" spans="1:133">
      <c r="A6" s="12"/>
      <c r="B6" s="44">
        <v>511</v>
      </c>
      <c r="C6" s="20" t="s">
        <v>19</v>
      </c>
      <c r="D6" s="46">
        <v>326093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326093</v>
      </c>
      <c r="O6" s="47">
        <f t="shared" si="1"/>
        <v>5.8603443318237369</v>
      </c>
      <c r="P6" s="9"/>
    </row>
    <row r="7" spans="1:133">
      <c r="A7" s="12"/>
      <c r="B7" s="44">
        <v>512</v>
      </c>
      <c r="C7" s="20" t="s">
        <v>20</v>
      </c>
      <c r="D7" s="46">
        <v>675723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675723</v>
      </c>
      <c r="O7" s="47">
        <f t="shared" si="1"/>
        <v>12.143681259434979</v>
      </c>
      <c r="P7" s="9"/>
    </row>
    <row r="8" spans="1:133">
      <c r="A8" s="12"/>
      <c r="B8" s="44">
        <v>513</v>
      </c>
      <c r="C8" s="20" t="s">
        <v>21</v>
      </c>
      <c r="D8" s="46">
        <v>5669730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5669730</v>
      </c>
      <c r="O8" s="47">
        <f t="shared" si="1"/>
        <v>101.89292646107397</v>
      </c>
      <c r="P8" s="9"/>
    </row>
    <row r="9" spans="1:133">
      <c r="A9" s="12"/>
      <c r="B9" s="44">
        <v>514</v>
      </c>
      <c r="C9" s="20" t="s">
        <v>22</v>
      </c>
      <c r="D9" s="46">
        <v>759424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759424</v>
      </c>
      <c r="O9" s="47">
        <f t="shared" si="1"/>
        <v>13.647904535978721</v>
      </c>
      <c r="P9" s="9"/>
    </row>
    <row r="10" spans="1:133">
      <c r="A10" s="12"/>
      <c r="B10" s="44">
        <v>515</v>
      </c>
      <c r="C10" s="20" t="s">
        <v>57</v>
      </c>
      <c r="D10" s="46">
        <v>2649094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2649094</v>
      </c>
      <c r="O10" s="47">
        <f t="shared" si="1"/>
        <v>47.607900222845231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6446689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287702</v>
      </c>
      <c r="N11" s="46">
        <f t="shared" si="2"/>
        <v>6734391</v>
      </c>
      <c r="O11" s="47">
        <f t="shared" si="1"/>
        <v>121.02636402846669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27004178</v>
      </c>
      <c r="L12" s="46">
        <v>0</v>
      </c>
      <c r="M12" s="46">
        <v>0</v>
      </c>
      <c r="N12" s="46">
        <f t="shared" si="2"/>
        <v>27004178</v>
      </c>
      <c r="O12" s="47">
        <f t="shared" si="1"/>
        <v>485.3026022572065</v>
      </c>
      <c r="P12" s="9"/>
    </row>
    <row r="13" spans="1:133">
      <c r="A13" s="12"/>
      <c r="B13" s="44">
        <v>519</v>
      </c>
      <c r="C13" s="20" t="s">
        <v>25</v>
      </c>
      <c r="D13" s="46">
        <v>6629050</v>
      </c>
      <c r="E13" s="46">
        <v>596848</v>
      </c>
      <c r="F13" s="46">
        <v>0</v>
      </c>
      <c r="G13" s="46">
        <v>2593</v>
      </c>
      <c r="H13" s="46">
        <v>0</v>
      </c>
      <c r="I13" s="46">
        <v>0</v>
      </c>
      <c r="J13" s="46">
        <v>18184119</v>
      </c>
      <c r="K13" s="46">
        <v>0</v>
      </c>
      <c r="L13" s="46">
        <v>0</v>
      </c>
      <c r="M13" s="46">
        <v>0</v>
      </c>
      <c r="N13" s="46">
        <f t="shared" si="2"/>
        <v>25412610</v>
      </c>
      <c r="O13" s="47">
        <f t="shared" si="1"/>
        <v>456.69991373733018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30270969</v>
      </c>
      <c r="E14" s="31">
        <f t="shared" si="3"/>
        <v>3358652</v>
      </c>
      <c r="F14" s="31">
        <f t="shared" si="3"/>
        <v>0</v>
      </c>
      <c r="G14" s="31">
        <f t="shared" si="3"/>
        <v>3642396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37272017</v>
      </c>
      <c r="O14" s="43">
        <f t="shared" si="1"/>
        <v>669.82993674070883</v>
      </c>
      <c r="P14" s="10"/>
    </row>
    <row r="15" spans="1:133">
      <c r="A15" s="12"/>
      <c r="B15" s="44">
        <v>521</v>
      </c>
      <c r="C15" s="20" t="s">
        <v>27</v>
      </c>
      <c r="D15" s="46">
        <v>27852608</v>
      </c>
      <c r="E15" s="46">
        <v>739650</v>
      </c>
      <c r="F15" s="46">
        <v>0</v>
      </c>
      <c r="G15" s="46">
        <v>3642396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32234654</v>
      </c>
      <c r="O15" s="47">
        <f t="shared" si="1"/>
        <v>579.3015239738337</v>
      </c>
      <c r="P15" s="9"/>
    </row>
    <row r="16" spans="1:133">
      <c r="A16" s="12"/>
      <c r="B16" s="44">
        <v>522</v>
      </c>
      <c r="C16" s="20" t="s">
        <v>28</v>
      </c>
      <c r="D16" s="46">
        <v>1209497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1209497</v>
      </c>
      <c r="O16" s="47">
        <f t="shared" si="1"/>
        <v>21.73634174394364</v>
      </c>
      <c r="P16" s="9"/>
    </row>
    <row r="17" spans="1:16">
      <c r="A17" s="12"/>
      <c r="B17" s="44">
        <v>524</v>
      </c>
      <c r="C17" s="20" t="s">
        <v>29</v>
      </c>
      <c r="D17" s="46">
        <v>1208864</v>
      </c>
      <c r="E17" s="46">
        <v>2619002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3827866</v>
      </c>
      <c r="O17" s="47">
        <f t="shared" si="1"/>
        <v>68.792071022931495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3392760</v>
      </c>
      <c r="E18" s="31">
        <f t="shared" si="5"/>
        <v>1002946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39862611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44258317</v>
      </c>
      <c r="O18" s="43">
        <f t="shared" si="1"/>
        <v>795.3834555387823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10042121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10042121</v>
      </c>
      <c r="O19" s="47">
        <f t="shared" si="1"/>
        <v>180.47086837754296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29820490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29820490</v>
      </c>
      <c r="O20" s="47">
        <f t="shared" si="1"/>
        <v>535.91564229746245</v>
      </c>
      <c r="P20" s="9"/>
    </row>
    <row r="21" spans="1:16">
      <c r="A21" s="12"/>
      <c r="B21" s="44">
        <v>539</v>
      </c>
      <c r="C21" s="20" t="s">
        <v>34</v>
      </c>
      <c r="D21" s="46">
        <v>3392760</v>
      </c>
      <c r="E21" s="46">
        <v>1002946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4395706</v>
      </c>
      <c r="O21" s="47">
        <f t="shared" si="1"/>
        <v>78.996944863776861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4537783</v>
      </c>
      <c r="E22" s="31">
        <f t="shared" si="6"/>
        <v>4294232</v>
      </c>
      <c r="F22" s="31">
        <f t="shared" si="6"/>
        <v>0</v>
      </c>
      <c r="G22" s="31">
        <f t="shared" si="6"/>
        <v>76970</v>
      </c>
      <c r="H22" s="31">
        <f t="shared" si="6"/>
        <v>0</v>
      </c>
      <c r="I22" s="31">
        <f t="shared" si="6"/>
        <v>765339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739811</v>
      </c>
      <c r="N22" s="31">
        <f t="shared" ref="N22:N27" si="7">SUM(D22:M22)</f>
        <v>10414135</v>
      </c>
      <c r="O22" s="43">
        <f t="shared" si="1"/>
        <v>187.15647688879304</v>
      </c>
      <c r="P22" s="10"/>
    </row>
    <row r="23" spans="1:16">
      <c r="A23" s="12"/>
      <c r="B23" s="44">
        <v>541</v>
      </c>
      <c r="C23" s="20" t="s">
        <v>36</v>
      </c>
      <c r="D23" s="46">
        <v>4537783</v>
      </c>
      <c r="E23" s="46">
        <v>4294232</v>
      </c>
      <c r="F23" s="46">
        <v>0</v>
      </c>
      <c r="G23" s="46">
        <v>76970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739811</v>
      </c>
      <c r="N23" s="46">
        <f t="shared" si="7"/>
        <v>9648796</v>
      </c>
      <c r="O23" s="47">
        <f t="shared" si="1"/>
        <v>173.40227158363885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765339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765339</v>
      </c>
      <c r="O24" s="47">
        <f t="shared" si="1"/>
        <v>13.754205305154194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9023125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146709</v>
      </c>
      <c r="N25" s="31">
        <f t="shared" si="7"/>
        <v>9169834</v>
      </c>
      <c r="O25" s="43">
        <f t="shared" si="1"/>
        <v>164.79465890302637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8723252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8723252</v>
      </c>
      <c r="O26" s="47">
        <f t="shared" si="1"/>
        <v>156.76895981597298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299873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146709</v>
      </c>
      <c r="N27" s="46">
        <f t="shared" si="7"/>
        <v>446582</v>
      </c>
      <c r="O27" s="47">
        <f t="shared" si="1"/>
        <v>8.0256990870534111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532180</v>
      </c>
      <c r="E28" s="31">
        <f t="shared" si="9"/>
        <v>8638334</v>
      </c>
      <c r="F28" s="31">
        <f t="shared" si="9"/>
        <v>0</v>
      </c>
      <c r="G28" s="31">
        <f t="shared" si="9"/>
        <v>204100</v>
      </c>
      <c r="H28" s="31">
        <f t="shared" si="9"/>
        <v>0</v>
      </c>
      <c r="I28" s="31">
        <f t="shared" si="9"/>
        <v>16481725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1377</v>
      </c>
      <c r="N28" s="31">
        <f t="shared" ref="N28:N33" si="10">SUM(D28:M28)</f>
        <v>25857716</v>
      </c>
      <c r="O28" s="43">
        <f t="shared" si="1"/>
        <v>464.69908705341095</v>
      </c>
      <c r="P28" s="9"/>
    </row>
    <row r="29" spans="1:16">
      <c r="A29" s="12"/>
      <c r="B29" s="44">
        <v>572</v>
      </c>
      <c r="C29" s="20" t="s">
        <v>42</v>
      </c>
      <c r="D29" s="46">
        <v>98491</v>
      </c>
      <c r="E29" s="46">
        <v>8638334</v>
      </c>
      <c r="F29" s="46">
        <v>0</v>
      </c>
      <c r="G29" s="46">
        <v>204100</v>
      </c>
      <c r="H29" s="46">
        <v>0</v>
      </c>
      <c r="I29" s="46">
        <v>2949369</v>
      </c>
      <c r="J29" s="46">
        <v>0</v>
      </c>
      <c r="K29" s="46">
        <v>0</v>
      </c>
      <c r="L29" s="46">
        <v>0</v>
      </c>
      <c r="M29" s="46">
        <v>1377</v>
      </c>
      <c r="N29" s="46">
        <f t="shared" si="10"/>
        <v>11891671</v>
      </c>
      <c r="O29" s="47">
        <f t="shared" si="1"/>
        <v>213.70985191575014</v>
      </c>
      <c r="P29" s="9"/>
    </row>
    <row r="30" spans="1:16">
      <c r="A30" s="12"/>
      <c r="B30" s="44">
        <v>575</v>
      </c>
      <c r="C30" s="20" t="s">
        <v>43</v>
      </c>
      <c r="D30" s="46">
        <v>433689</v>
      </c>
      <c r="E30" s="46">
        <v>0</v>
      </c>
      <c r="F30" s="46">
        <v>0</v>
      </c>
      <c r="G30" s="46">
        <v>0</v>
      </c>
      <c r="H30" s="46">
        <v>0</v>
      </c>
      <c r="I30" s="46">
        <v>13532356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13966045</v>
      </c>
      <c r="O30" s="47">
        <f t="shared" si="1"/>
        <v>250.98923513766084</v>
      </c>
      <c r="P30" s="9"/>
    </row>
    <row r="31" spans="1:16" ht="15.75">
      <c r="A31" s="28" t="s">
        <v>46</v>
      </c>
      <c r="B31" s="29"/>
      <c r="C31" s="30"/>
      <c r="D31" s="31">
        <f t="shared" ref="D31:M31" si="11">SUM(D32:D32)</f>
        <v>2819478</v>
      </c>
      <c r="E31" s="31">
        <f t="shared" si="11"/>
        <v>13332195</v>
      </c>
      <c r="F31" s="31">
        <f t="shared" si="11"/>
        <v>0</v>
      </c>
      <c r="G31" s="31">
        <f t="shared" si="11"/>
        <v>25955</v>
      </c>
      <c r="H31" s="31">
        <f t="shared" si="11"/>
        <v>0</v>
      </c>
      <c r="I31" s="31">
        <f t="shared" si="11"/>
        <v>393023</v>
      </c>
      <c r="J31" s="31">
        <f t="shared" si="11"/>
        <v>2063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16572714</v>
      </c>
      <c r="O31" s="43">
        <f t="shared" si="1"/>
        <v>297.83469915893897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2819478</v>
      </c>
      <c r="E32" s="46">
        <v>13332195</v>
      </c>
      <c r="F32" s="46">
        <v>0</v>
      </c>
      <c r="G32" s="46">
        <v>25955</v>
      </c>
      <c r="H32" s="46">
        <v>0</v>
      </c>
      <c r="I32" s="46">
        <v>393023</v>
      </c>
      <c r="J32" s="46">
        <v>2063</v>
      </c>
      <c r="K32" s="46">
        <v>0</v>
      </c>
      <c r="L32" s="46">
        <v>0</v>
      </c>
      <c r="M32" s="46">
        <v>0</v>
      </c>
      <c r="N32" s="46">
        <f t="shared" si="10"/>
        <v>16572714</v>
      </c>
      <c r="O32" s="47">
        <f t="shared" si="1"/>
        <v>297.83469915893897</v>
      </c>
      <c r="P32" s="9"/>
    </row>
    <row r="33" spans="1:119" ht="16.5" thickBot="1">
      <c r="A33" s="14" t="s">
        <v>10</v>
      </c>
      <c r="B33" s="23"/>
      <c r="C33" s="22"/>
      <c r="D33" s="15">
        <f>SUM(D5,D14,D18,D22,D25,D28,D31)</f>
        <v>58262284</v>
      </c>
      <c r="E33" s="15">
        <f t="shared" ref="E33:M33" si="12">SUM(E5,E14,E18,E22,E25,E28,E31)</f>
        <v>40246332</v>
      </c>
      <c r="F33" s="15">
        <f t="shared" si="12"/>
        <v>6446689</v>
      </c>
      <c r="G33" s="15">
        <f t="shared" si="12"/>
        <v>3952014</v>
      </c>
      <c r="H33" s="15">
        <f t="shared" si="12"/>
        <v>0</v>
      </c>
      <c r="I33" s="15">
        <f t="shared" si="12"/>
        <v>57502698</v>
      </c>
      <c r="J33" s="15">
        <f t="shared" si="12"/>
        <v>18186182</v>
      </c>
      <c r="K33" s="15">
        <f t="shared" si="12"/>
        <v>27004178</v>
      </c>
      <c r="L33" s="15">
        <f t="shared" si="12"/>
        <v>0</v>
      </c>
      <c r="M33" s="15">
        <f t="shared" si="12"/>
        <v>1175599</v>
      </c>
      <c r="N33" s="15">
        <f t="shared" si="10"/>
        <v>212775976</v>
      </c>
      <c r="O33" s="37">
        <f t="shared" si="1"/>
        <v>3823.8799511178204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75</v>
      </c>
      <c r="M35" s="163"/>
      <c r="N35" s="163"/>
      <c r="O35" s="41">
        <v>55644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19111666</v>
      </c>
      <c r="E5" s="26">
        <f t="shared" si="0"/>
        <v>2674390</v>
      </c>
      <c r="F5" s="26">
        <f t="shared" si="0"/>
        <v>4666686</v>
      </c>
      <c r="G5" s="26">
        <f t="shared" si="0"/>
        <v>778042</v>
      </c>
      <c r="H5" s="26">
        <f t="shared" si="0"/>
        <v>0</v>
      </c>
      <c r="I5" s="26">
        <f t="shared" si="0"/>
        <v>0</v>
      </c>
      <c r="J5" s="26">
        <f t="shared" si="0"/>
        <v>23305708</v>
      </c>
      <c r="K5" s="26">
        <f t="shared" si="0"/>
        <v>56998836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107535328</v>
      </c>
      <c r="P5" s="32">
        <f t="shared" ref="P5:P37" si="1">(O5/P$39)</f>
        <v>1903.4822813042092</v>
      </c>
      <c r="Q5" s="6"/>
    </row>
    <row r="6" spans="1:134">
      <c r="A6" s="12"/>
      <c r="B6" s="44">
        <v>511</v>
      </c>
      <c r="C6" s="20" t="s">
        <v>19</v>
      </c>
      <c r="D6" s="46">
        <v>400810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400810</v>
      </c>
      <c r="P6" s="47">
        <f t="shared" si="1"/>
        <v>7.0947357241476974</v>
      </c>
      <c r="Q6" s="9"/>
    </row>
    <row r="7" spans="1:134">
      <c r="A7" s="12"/>
      <c r="B7" s="44">
        <v>512</v>
      </c>
      <c r="C7" s="20" t="s">
        <v>20</v>
      </c>
      <c r="D7" s="46">
        <v>1299453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1299453</v>
      </c>
      <c r="P7" s="47">
        <f t="shared" si="1"/>
        <v>23.001610790526428</v>
      </c>
      <c r="Q7" s="9"/>
    </row>
    <row r="8" spans="1:134">
      <c r="A8" s="12"/>
      <c r="B8" s="44">
        <v>513</v>
      </c>
      <c r="C8" s="20" t="s">
        <v>21</v>
      </c>
      <c r="D8" s="46">
        <v>6576409</v>
      </c>
      <c r="E8" s="46">
        <v>7161</v>
      </c>
      <c r="F8" s="46">
        <v>0</v>
      </c>
      <c r="G8" s="46">
        <v>370113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6953683</v>
      </c>
      <c r="P8" s="47">
        <f t="shared" si="1"/>
        <v>123.08710659539067</v>
      </c>
      <c r="Q8" s="9"/>
    </row>
    <row r="9" spans="1:134">
      <c r="A9" s="12"/>
      <c r="B9" s="44">
        <v>514</v>
      </c>
      <c r="C9" s="20" t="s">
        <v>22</v>
      </c>
      <c r="D9" s="46">
        <v>1554194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1554194</v>
      </c>
      <c r="P9" s="47">
        <f t="shared" si="1"/>
        <v>27.510779905830709</v>
      </c>
      <c r="Q9" s="9"/>
    </row>
    <row r="10" spans="1:134">
      <c r="A10" s="12"/>
      <c r="B10" s="44">
        <v>515</v>
      </c>
      <c r="C10" s="20" t="s">
        <v>57</v>
      </c>
      <c r="D10" s="46">
        <v>1844987</v>
      </c>
      <c r="E10" s="46">
        <v>327172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2172159</v>
      </c>
      <c r="P10" s="47">
        <f t="shared" si="1"/>
        <v>38.449375154883704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4666686</v>
      </c>
      <c r="G11" s="46">
        <v>407929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5074615</v>
      </c>
      <c r="P11" s="47">
        <f t="shared" si="1"/>
        <v>89.825733706234288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56998836</v>
      </c>
      <c r="L12" s="46">
        <v>0</v>
      </c>
      <c r="M12" s="46">
        <v>0</v>
      </c>
      <c r="N12" s="46">
        <v>0</v>
      </c>
      <c r="O12" s="46">
        <f t="shared" si="2"/>
        <v>56998836</v>
      </c>
      <c r="P12" s="47">
        <f t="shared" si="1"/>
        <v>1008.9360994087867</v>
      </c>
      <c r="Q12" s="9"/>
    </row>
    <row r="13" spans="1:134">
      <c r="A13" s="12"/>
      <c r="B13" s="44">
        <v>519</v>
      </c>
      <c r="C13" s="20" t="s">
        <v>25</v>
      </c>
      <c r="D13" s="46">
        <v>7435813</v>
      </c>
      <c r="E13" s="46">
        <v>2340057</v>
      </c>
      <c r="F13" s="46">
        <v>0</v>
      </c>
      <c r="G13" s="46">
        <v>0</v>
      </c>
      <c r="H13" s="46">
        <v>0</v>
      </c>
      <c r="I13" s="46">
        <v>0</v>
      </c>
      <c r="J13" s="46">
        <v>23305708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33081578</v>
      </c>
      <c r="P13" s="47">
        <f t="shared" si="1"/>
        <v>585.57684001840903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40277625</v>
      </c>
      <c r="E14" s="31">
        <f t="shared" si="3"/>
        <v>7973891</v>
      </c>
      <c r="F14" s="31">
        <f t="shared" si="3"/>
        <v>0</v>
      </c>
      <c r="G14" s="31">
        <f t="shared" si="3"/>
        <v>1462472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49713988</v>
      </c>
      <c r="P14" s="43">
        <f t="shared" si="1"/>
        <v>879.98704287180942</v>
      </c>
      <c r="Q14" s="10"/>
    </row>
    <row r="15" spans="1:134">
      <c r="A15" s="12"/>
      <c r="B15" s="44">
        <v>521</v>
      </c>
      <c r="C15" s="20" t="s">
        <v>27</v>
      </c>
      <c r="D15" s="46">
        <v>37886645</v>
      </c>
      <c r="E15" s="46">
        <v>491212</v>
      </c>
      <c r="F15" s="46">
        <v>0</v>
      </c>
      <c r="G15" s="46">
        <v>1456848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39834705</v>
      </c>
      <c r="P15" s="47">
        <f t="shared" si="1"/>
        <v>705.11390590151166</v>
      </c>
      <c r="Q15" s="9"/>
    </row>
    <row r="16" spans="1:134">
      <c r="A16" s="12"/>
      <c r="B16" s="44">
        <v>522</v>
      </c>
      <c r="C16" s="20" t="s">
        <v>28</v>
      </c>
      <c r="D16" s="46">
        <v>1595727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1595727</v>
      </c>
      <c r="P16" s="47">
        <f t="shared" si="1"/>
        <v>28.245955322689134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7145147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7145147</v>
      </c>
      <c r="P17" s="47">
        <f t="shared" si="1"/>
        <v>126.4762098629943</v>
      </c>
      <c r="Q17" s="9"/>
    </row>
    <row r="18" spans="1:17">
      <c r="A18" s="12"/>
      <c r="B18" s="44">
        <v>529</v>
      </c>
      <c r="C18" s="20" t="s">
        <v>83</v>
      </c>
      <c r="D18" s="46">
        <v>795253</v>
      </c>
      <c r="E18" s="46">
        <v>337532</v>
      </c>
      <c r="F18" s="46">
        <v>0</v>
      </c>
      <c r="G18" s="46">
        <v>5624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1138409</v>
      </c>
      <c r="P18" s="47">
        <f t="shared" si="1"/>
        <v>20.150971784614296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SUM(D20:D22)</f>
        <v>2167746</v>
      </c>
      <c r="E19" s="31">
        <f t="shared" si="5"/>
        <v>288363</v>
      </c>
      <c r="F19" s="31">
        <f t="shared" si="5"/>
        <v>0</v>
      </c>
      <c r="G19" s="31">
        <f t="shared" si="5"/>
        <v>1726442</v>
      </c>
      <c r="H19" s="31">
        <f t="shared" si="5"/>
        <v>0</v>
      </c>
      <c r="I19" s="31">
        <f t="shared" si="5"/>
        <v>54377222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58559773</v>
      </c>
      <c r="P19" s="43">
        <f t="shared" si="1"/>
        <v>1036.5662371225262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13483917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3" si="6">SUM(D20:N20)</f>
        <v>13483917</v>
      </c>
      <c r="P20" s="47">
        <f t="shared" si="1"/>
        <v>238.67874464544909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40893305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40893305</v>
      </c>
      <c r="P21" s="47">
        <f t="shared" si="1"/>
        <v>723.85217899245936</v>
      </c>
      <c r="Q21" s="9"/>
    </row>
    <row r="22" spans="1:17">
      <c r="A22" s="12"/>
      <c r="B22" s="44">
        <v>539</v>
      </c>
      <c r="C22" s="20" t="s">
        <v>34</v>
      </c>
      <c r="D22" s="46">
        <v>2167746</v>
      </c>
      <c r="E22" s="46">
        <v>288363</v>
      </c>
      <c r="F22" s="46">
        <v>0</v>
      </c>
      <c r="G22" s="46">
        <v>1726442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4182551</v>
      </c>
      <c r="P22" s="47">
        <f t="shared" si="1"/>
        <v>74.035313484617831</v>
      </c>
      <c r="Q22" s="9"/>
    </row>
    <row r="23" spans="1:17" ht="15.75">
      <c r="A23" s="28" t="s">
        <v>35</v>
      </c>
      <c r="B23" s="29"/>
      <c r="C23" s="30"/>
      <c r="D23" s="31">
        <f t="shared" ref="D23:N23" si="7">SUM(D24:D25)</f>
        <v>4697452</v>
      </c>
      <c r="E23" s="31">
        <f t="shared" si="7"/>
        <v>3494187</v>
      </c>
      <c r="F23" s="31">
        <f t="shared" si="7"/>
        <v>0</v>
      </c>
      <c r="G23" s="31">
        <f t="shared" si="7"/>
        <v>5283714</v>
      </c>
      <c r="H23" s="31">
        <f t="shared" si="7"/>
        <v>0</v>
      </c>
      <c r="I23" s="31">
        <f t="shared" si="7"/>
        <v>4816630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18291983</v>
      </c>
      <c r="P23" s="43">
        <f t="shared" si="1"/>
        <v>323.78629588982903</v>
      </c>
      <c r="Q23" s="10"/>
    </row>
    <row r="24" spans="1:17">
      <c r="A24" s="12"/>
      <c r="B24" s="44">
        <v>541</v>
      </c>
      <c r="C24" s="20" t="s">
        <v>36</v>
      </c>
      <c r="D24" s="46">
        <v>4697452</v>
      </c>
      <c r="E24" s="46">
        <v>3494187</v>
      </c>
      <c r="F24" s="46">
        <v>0</v>
      </c>
      <c r="G24" s="46">
        <v>5283714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13475353</v>
      </c>
      <c r="P24" s="47">
        <f t="shared" si="1"/>
        <v>238.52715332601693</v>
      </c>
      <c r="Q24" s="9"/>
    </row>
    <row r="25" spans="1:17">
      <c r="A25" s="12"/>
      <c r="B25" s="44">
        <v>545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4816630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4816630</v>
      </c>
      <c r="P25" s="47">
        <f t="shared" si="1"/>
        <v>85.259142563812091</v>
      </c>
      <c r="Q25" s="9"/>
    </row>
    <row r="26" spans="1:17" ht="15.75">
      <c r="A26" s="28" t="s">
        <v>38</v>
      </c>
      <c r="B26" s="29"/>
      <c r="C26" s="30"/>
      <c r="D26" s="31">
        <f t="shared" ref="D26:N26" si="8">SUM(D27:D28)</f>
        <v>0</v>
      </c>
      <c r="E26" s="31">
        <f t="shared" si="8"/>
        <v>5970802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1383510</v>
      </c>
      <c r="O26" s="31">
        <f t="shared" si="6"/>
        <v>7354312</v>
      </c>
      <c r="P26" s="43">
        <f t="shared" si="1"/>
        <v>130.1786384394803</v>
      </c>
      <c r="Q26" s="10"/>
    </row>
    <row r="27" spans="1:17">
      <c r="A27" s="13"/>
      <c r="B27" s="45">
        <v>554</v>
      </c>
      <c r="C27" s="21" t="s">
        <v>39</v>
      </c>
      <c r="D27" s="46">
        <v>0</v>
      </c>
      <c r="E27" s="46">
        <v>5099993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5099993</v>
      </c>
      <c r="P27" s="47">
        <f t="shared" si="1"/>
        <v>90.274949552164827</v>
      </c>
      <c r="Q27" s="9"/>
    </row>
    <row r="28" spans="1:17">
      <c r="A28" s="13"/>
      <c r="B28" s="45">
        <v>559</v>
      </c>
      <c r="C28" s="21" t="s">
        <v>40</v>
      </c>
      <c r="D28" s="46">
        <v>0</v>
      </c>
      <c r="E28" s="46">
        <v>870809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1383510</v>
      </c>
      <c r="O28" s="46">
        <f t="shared" si="6"/>
        <v>2254319</v>
      </c>
      <c r="P28" s="47">
        <f t="shared" si="1"/>
        <v>39.903688887315468</v>
      </c>
      <c r="Q28" s="9"/>
    </row>
    <row r="29" spans="1:17" ht="15.75">
      <c r="A29" s="28" t="s">
        <v>84</v>
      </c>
      <c r="B29" s="29"/>
      <c r="C29" s="30"/>
      <c r="D29" s="31">
        <f t="shared" ref="D29:N29" si="9">SUM(D30:D30)</f>
        <v>949224</v>
      </c>
      <c r="E29" s="31">
        <f t="shared" si="9"/>
        <v>39900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6"/>
        <v>989124</v>
      </c>
      <c r="P29" s="43">
        <f t="shared" si="1"/>
        <v>17.508478776507239</v>
      </c>
      <c r="Q29" s="10"/>
    </row>
    <row r="30" spans="1:17">
      <c r="A30" s="12"/>
      <c r="B30" s="44">
        <v>564</v>
      </c>
      <c r="C30" s="20" t="s">
        <v>93</v>
      </c>
      <c r="D30" s="46">
        <v>949224</v>
      </c>
      <c r="E30" s="46">
        <v>39900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989124</v>
      </c>
      <c r="P30" s="47">
        <f t="shared" si="1"/>
        <v>17.508478776507239</v>
      </c>
      <c r="Q30" s="9"/>
    </row>
    <row r="31" spans="1:17" ht="15.75">
      <c r="A31" s="28" t="s">
        <v>41</v>
      </c>
      <c r="B31" s="29"/>
      <c r="C31" s="30"/>
      <c r="D31" s="31">
        <f t="shared" ref="D31:N31" si="10">SUM(D32:D33)</f>
        <v>8991951</v>
      </c>
      <c r="E31" s="31">
        <f t="shared" si="10"/>
        <v>15419</v>
      </c>
      <c r="F31" s="31">
        <f t="shared" si="10"/>
        <v>0</v>
      </c>
      <c r="G31" s="31">
        <f t="shared" si="10"/>
        <v>617637</v>
      </c>
      <c r="H31" s="31">
        <f t="shared" si="10"/>
        <v>0</v>
      </c>
      <c r="I31" s="31">
        <f t="shared" si="10"/>
        <v>12567585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22192592</v>
      </c>
      <c r="P31" s="43">
        <f t="shared" si="1"/>
        <v>392.83095549969909</v>
      </c>
      <c r="Q31" s="9"/>
    </row>
    <row r="32" spans="1:17">
      <c r="A32" s="12"/>
      <c r="B32" s="44">
        <v>572</v>
      </c>
      <c r="C32" s="20" t="s">
        <v>42</v>
      </c>
      <c r="D32" s="46">
        <v>8991951</v>
      </c>
      <c r="E32" s="46">
        <v>15419</v>
      </c>
      <c r="F32" s="46">
        <v>0</v>
      </c>
      <c r="G32" s="46">
        <v>617637</v>
      </c>
      <c r="H32" s="46">
        <v>0</v>
      </c>
      <c r="I32" s="46">
        <v>466939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10091946</v>
      </c>
      <c r="P32" s="47">
        <f t="shared" si="1"/>
        <v>178.63748362657981</v>
      </c>
      <c r="Q32" s="9"/>
    </row>
    <row r="33" spans="1:120">
      <c r="A33" s="12"/>
      <c r="B33" s="44">
        <v>575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12100646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12100646</v>
      </c>
      <c r="P33" s="47">
        <f t="shared" si="1"/>
        <v>214.19347187311928</v>
      </c>
      <c r="Q33" s="9"/>
    </row>
    <row r="34" spans="1:120" ht="15.75">
      <c r="A34" s="28" t="s">
        <v>46</v>
      </c>
      <c r="B34" s="29"/>
      <c r="C34" s="30"/>
      <c r="D34" s="31">
        <f t="shared" ref="D34:N34" si="11">SUM(D35:D36)</f>
        <v>7994661</v>
      </c>
      <c r="E34" s="31">
        <f t="shared" si="11"/>
        <v>8718850</v>
      </c>
      <c r="F34" s="31">
        <f t="shared" si="11"/>
        <v>0</v>
      </c>
      <c r="G34" s="31">
        <f t="shared" si="11"/>
        <v>1830997</v>
      </c>
      <c r="H34" s="31">
        <f t="shared" si="11"/>
        <v>0</v>
      </c>
      <c r="I34" s="31">
        <f t="shared" si="11"/>
        <v>380977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1607325</v>
      </c>
      <c r="N34" s="31">
        <f t="shared" si="11"/>
        <v>0</v>
      </c>
      <c r="O34" s="31">
        <f>SUM(D34:N34)</f>
        <v>20532810</v>
      </c>
      <c r="P34" s="43">
        <f t="shared" si="1"/>
        <v>363.45116295535809</v>
      </c>
      <c r="Q34" s="9"/>
    </row>
    <row r="35" spans="1:120">
      <c r="A35" s="12"/>
      <c r="B35" s="44">
        <v>581</v>
      </c>
      <c r="C35" s="20" t="s">
        <v>94</v>
      </c>
      <c r="D35" s="46">
        <v>7994661</v>
      </c>
      <c r="E35" s="46">
        <v>8718850</v>
      </c>
      <c r="F35" s="46">
        <v>0</v>
      </c>
      <c r="G35" s="46">
        <v>1830997</v>
      </c>
      <c r="H35" s="46">
        <v>0</v>
      </c>
      <c r="I35" s="46">
        <v>380977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18925485</v>
      </c>
      <c r="P35" s="47">
        <f t="shared" si="1"/>
        <v>334.99991149502603</v>
      </c>
      <c r="Q35" s="9"/>
    </row>
    <row r="36" spans="1:120" ht="15.75" thickBot="1">
      <c r="A36" s="12"/>
      <c r="B36" s="44">
        <v>590</v>
      </c>
      <c r="C36" s="20" t="s">
        <v>95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1607325</v>
      </c>
      <c r="N36" s="46">
        <v>0</v>
      </c>
      <c r="O36" s="46">
        <f t="shared" ref="O36" si="12">SUM(D36:N36)</f>
        <v>1607325</v>
      </c>
      <c r="P36" s="47">
        <f t="shared" si="1"/>
        <v>28.45125146033207</v>
      </c>
      <c r="Q36" s="9"/>
    </row>
    <row r="37" spans="1:120" ht="16.5" thickBot="1">
      <c r="A37" s="14" t="s">
        <v>10</v>
      </c>
      <c r="B37" s="23"/>
      <c r="C37" s="22"/>
      <c r="D37" s="15">
        <f>SUM(D5,D14,D19,D23,D26,D29,D31,D34)</f>
        <v>84190325</v>
      </c>
      <c r="E37" s="15">
        <f t="shared" ref="E37:N37" si="13">SUM(E5,E14,E19,E23,E26,E29,E31,E34)</f>
        <v>29175802</v>
      </c>
      <c r="F37" s="15">
        <f t="shared" si="13"/>
        <v>4666686</v>
      </c>
      <c r="G37" s="15">
        <f t="shared" si="13"/>
        <v>11699304</v>
      </c>
      <c r="H37" s="15">
        <f t="shared" si="13"/>
        <v>0</v>
      </c>
      <c r="I37" s="15">
        <f t="shared" si="13"/>
        <v>72142414</v>
      </c>
      <c r="J37" s="15">
        <f t="shared" si="13"/>
        <v>23305708</v>
      </c>
      <c r="K37" s="15">
        <f t="shared" si="13"/>
        <v>56998836</v>
      </c>
      <c r="L37" s="15">
        <f t="shared" si="13"/>
        <v>0</v>
      </c>
      <c r="M37" s="15">
        <f t="shared" si="13"/>
        <v>1607325</v>
      </c>
      <c r="N37" s="15">
        <f t="shared" si="13"/>
        <v>1383510</v>
      </c>
      <c r="O37" s="15">
        <f>SUM(D37:N37)</f>
        <v>285169910</v>
      </c>
      <c r="P37" s="37">
        <f t="shared" si="1"/>
        <v>5047.7910928594183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99</v>
      </c>
      <c r="N39" s="163"/>
      <c r="O39" s="163"/>
      <c r="P39" s="41">
        <v>56494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51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17774007</v>
      </c>
      <c r="E5" s="26">
        <f t="shared" si="0"/>
        <v>280385</v>
      </c>
      <c r="F5" s="26">
        <f t="shared" si="0"/>
        <v>11954253</v>
      </c>
      <c r="G5" s="26">
        <f t="shared" si="0"/>
        <v>2223409</v>
      </c>
      <c r="H5" s="26">
        <f t="shared" si="0"/>
        <v>0</v>
      </c>
      <c r="I5" s="26">
        <f t="shared" si="0"/>
        <v>0</v>
      </c>
      <c r="J5" s="26">
        <f t="shared" si="0"/>
        <v>22510127</v>
      </c>
      <c r="K5" s="26">
        <f t="shared" si="0"/>
        <v>56041354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110783535</v>
      </c>
      <c r="P5" s="32">
        <f t="shared" ref="P5:P38" si="1">(O5/P$40)</f>
        <v>2000.2082656266928</v>
      </c>
      <c r="Q5" s="6"/>
    </row>
    <row r="6" spans="1:134">
      <c r="A6" s="12"/>
      <c r="B6" s="44">
        <v>511</v>
      </c>
      <c r="C6" s="20" t="s">
        <v>19</v>
      </c>
      <c r="D6" s="46">
        <v>383229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383229</v>
      </c>
      <c r="P6" s="47">
        <f t="shared" si="1"/>
        <v>6.9192395190120246</v>
      </c>
      <c r="Q6" s="9"/>
    </row>
    <row r="7" spans="1:134">
      <c r="A7" s="12"/>
      <c r="B7" s="44">
        <v>512</v>
      </c>
      <c r="C7" s="20" t="s">
        <v>20</v>
      </c>
      <c r="D7" s="46">
        <v>1443105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1443105</v>
      </c>
      <c r="P7" s="47">
        <f t="shared" si="1"/>
        <v>26.055411114722133</v>
      </c>
      <c r="Q7" s="9"/>
    </row>
    <row r="8" spans="1:134">
      <c r="A8" s="12"/>
      <c r="B8" s="44">
        <v>513</v>
      </c>
      <c r="C8" s="20" t="s">
        <v>21</v>
      </c>
      <c r="D8" s="46">
        <v>5166002</v>
      </c>
      <c r="E8" s="46">
        <v>7118</v>
      </c>
      <c r="F8" s="46">
        <v>0</v>
      </c>
      <c r="G8" s="46">
        <v>346496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5519616</v>
      </c>
      <c r="P8" s="47">
        <f t="shared" si="1"/>
        <v>99.657241902285776</v>
      </c>
      <c r="Q8" s="9"/>
    </row>
    <row r="9" spans="1:134">
      <c r="A9" s="12"/>
      <c r="B9" s="44">
        <v>514</v>
      </c>
      <c r="C9" s="20" t="s">
        <v>22</v>
      </c>
      <c r="D9" s="46">
        <v>1673888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1673888</v>
      </c>
      <c r="P9" s="47">
        <f t="shared" si="1"/>
        <v>30.222222222222221</v>
      </c>
      <c r="Q9" s="9"/>
    </row>
    <row r="10" spans="1:134">
      <c r="A10" s="12"/>
      <c r="B10" s="44">
        <v>515</v>
      </c>
      <c r="C10" s="20" t="s">
        <v>57</v>
      </c>
      <c r="D10" s="46">
        <v>1540670</v>
      </c>
      <c r="E10" s="46">
        <v>248076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1788746</v>
      </c>
      <c r="P10" s="47">
        <f t="shared" si="1"/>
        <v>32.295995377893334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11954253</v>
      </c>
      <c r="G11" s="46">
        <v>1876913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13831166</v>
      </c>
      <c r="P11" s="47">
        <f t="shared" si="1"/>
        <v>249.72314303253529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56041354</v>
      </c>
      <c r="L12" s="46">
        <v>0</v>
      </c>
      <c r="M12" s="46">
        <v>0</v>
      </c>
      <c r="N12" s="46">
        <v>0</v>
      </c>
      <c r="O12" s="46">
        <f t="shared" si="2"/>
        <v>56041354</v>
      </c>
      <c r="P12" s="47">
        <f t="shared" si="1"/>
        <v>1011.832484743437</v>
      </c>
      <c r="Q12" s="9"/>
    </row>
    <row r="13" spans="1:134">
      <c r="A13" s="12"/>
      <c r="B13" s="44">
        <v>519</v>
      </c>
      <c r="C13" s="20" t="s">
        <v>25</v>
      </c>
      <c r="D13" s="46">
        <v>7567113</v>
      </c>
      <c r="E13" s="46">
        <v>25191</v>
      </c>
      <c r="F13" s="46">
        <v>0</v>
      </c>
      <c r="G13" s="46">
        <v>0</v>
      </c>
      <c r="H13" s="46">
        <v>0</v>
      </c>
      <c r="I13" s="46">
        <v>0</v>
      </c>
      <c r="J13" s="46">
        <v>22510127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30102431</v>
      </c>
      <c r="P13" s="47">
        <f t="shared" si="1"/>
        <v>543.50252771458486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40522608</v>
      </c>
      <c r="E14" s="31">
        <f t="shared" si="3"/>
        <v>6616554</v>
      </c>
      <c r="F14" s="31">
        <f t="shared" si="3"/>
        <v>0</v>
      </c>
      <c r="G14" s="31">
        <f t="shared" si="3"/>
        <v>75925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47215087</v>
      </c>
      <c r="P14" s="43">
        <f t="shared" si="1"/>
        <v>852.473314556025</v>
      </c>
      <c r="Q14" s="10"/>
    </row>
    <row r="15" spans="1:134">
      <c r="A15" s="12"/>
      <c r="B15" s="44">
        <v>521</v>
      </c>
      <c r="C15" s="20" t="s">
        <v>27</v>
      </c>
      <c r="D15" s="46">
        <v>36684255</v>
      </c>
      <c r="E15" s="46">
        <v>544903</v>
      </c>
      <c r="F15" s="46">
        <v>0</v>
      </c>
      <c r="G15" s="46">
        <v>75925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37305083</v>
      </c>
      <c r="P15" s="47">
        <f t="shared" si="1"/>
        <v>673.54715993211278</v>
      </c>
      <c r="Q15" s="9"/>
    </row>
    <row r="16" spans="1:134">
      <c r="A16" s="12"/>
      <c r="B16" s="44">
        <v>522</v>
      </c>
      <c r="C16" s="20" t="s">
        <v>28</v>
      </c>
      <c r="D16" s="46">
        <v>3148569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3148569</v>
      </c>
      <c r="P16" s="47">
        <f t="shared" si="1"/>
        <v>56.847741306467341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5873629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5873629</v>
      </c>
      <c r="P17" s="47">
        <f t="shared" si="1"/>
        <v>106.04898349763478</v>
      </c>
      <c r="Q17" s="9"/>
    </row>
    <row r="18" spans="1:17">
      <c r="A18" s="12"/>
      <c r="B18" s="44">
        <v>529</v>
      </c>
      <c r="C18" s="20" t="s">
        <v>83</v>
      </c>
      <c r="D18" s="46">
        <v>689784</v>
      </c>
      <c r="E18" s="46">
        <v>198022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887806</v>
      </c>
      <c r="P18" s="47">
        <f t="shared" si="1"/>
        <v>16.029429819810062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SUM(D20:D22)</f>
        <v>1895570</v>
      </c>
      <c r="E19" s="31">
        <f t="shared" si="5"/>
        <v>1286877</v>
      </c>
      <c r="F19" s="31">
        <f t="shared" si="5"/>
        <v>0</v>
      </c>
      <c r="G19" s="31">
        <f t="shared" si="5"/>
        <v>3908919</v>
      </c>
      <c r="H19" s="31">
        <f t="shared" si="5"/>
        <v>0</v>
      </c>
      <c r="I19" s="31">
        <f t="shared" si="5"/>
        <v>54712835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61804201</v>
      </c>
      <c r="P19" s="43">
        <f t="shared" si="1"/>
        <v>1115.8812876900299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13994106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13994106</v>
      </c>
      <c r="P20" s="47">
        <f t="shared" si="1"/>
        <v>252.66504170729064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40718729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40718729</v>
      </c>
      <c r="P21" s="47">
        <f t="shared" si="1"/>
        <v>735.18089408875892</v>
      </c>
      <c r="Q21" s="9"/>
    </row>
    <row r="22" spans="1:17">
      <c r="A22" s="12"/>
      <c r="B22" s="44">
        <v>539</v>
      </c>
      <c r="C22" s="20" t="s">
        <v>34</v>
      </c>
      <c r="D22" s="46">
        <v>1895570</v>
      </c>
      <c r="E22" s="46">
        <v>1286877</v>
      </c>
      <c r="F22" s="46">
        <v>0</v>
      </c>
      <c r="G22" s="46">
        <v>3908919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7091366</v>
      </c>
      <c r="P22" s="47">
        <f t="shared" si="1"/>
        <v>128.03535189398042</v>
      </c>
      <c r="Q22" s="9"/>
    </row>
    <row r="23" spans="1:17" ht="15.75">
      <c r="A23" s="28" t="s">
        <v>35</v>
      </c>
      <c r="B23" s="29"/>
      <c r="C23" s="30"/>
      <c r="D23" s="31">
        <f t="shared" ref="D23:N23" si="6">SUM(D24:D25)</f>
        <v>4334404</v>
      </c>
      <c r="E23" s="31">
        <f t="shared" si="6"/>
        <v>3910165</v>
      </c>
      <c r="F23" s="31">
        <f t="shared" si="6"/>
        <v>0</v>
      </c>
      <c r="G23" s="31">
        <f t="shared" si="6"/>
        <v>4221728</v>
      </c>
      <c r="H23" s="31">
        <f t="shared" si="6"/>
        <v>0</v>
      </c>
      <c r="I23" s="31">
        <f t="shared" si="6"/>
        <v>4661649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ref="O23:O29" si="7">SUM(D23:N23)</f>
        <v>17127946</v>
      </c>
      <c r="P23" s="43">
        <f t="shared" si="1"/>
        <v>309.24684938432097</v>
      </c>
      <c r="Q23" s="10"/>
    </row>
    <row r="24" spans="1:17">
      <c r="A24" s="12"/>
      <c r="B24" s="44">
        <v>541</v>
      </c>
      <c r="C24" s="20" t="s">
        <v>36</v>
      </c>
      <c r="D24" s="46">
        <v>4334404</v>
      </c>
      <c r="E24" s="46">
        <v>3910165</v>
      </c>
      <c r="F24" s="46">
        <v>0</v>
      </c>
      <c r="G24" s="46">
        <v>4221728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12466297</v>
      </c>
      <c r="P24" s="47">
        <f t="shared" si="1"/>
        <v>225.08029104827935</v>
      </c>
      <c r="Q24" s="9"/>
    </row>
    <row r="25" spans="1:17">
      <c r="A25" s="12"/>
      <c r="B25" s="44">
        <v>545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4661649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4661649</v>
      </c>
      <c r="P25" s="47">
        <f t="shared" si="1"/>
        <v>84.166558336041604</v>
      </c>
      <c r="Q25" s="9"/>
    </row>
    <row r="26" spans="1:17" ht="15.75">
      <c r="A26" s="28" t="s">
        <v>38</v>
      </c>
      <c r="B26" s="29"/>
      <c r="C26" s="30"/>
      <c r="D26" s="31">
        <f t="shared" ref="D26:N26" si="8">SUM(D27:D28)</f>
        <v>259033</v>
      </c>
      <c r="E26" s="31">
        <f t="shared" si="8"/>
        <v>3463464</v>
      </c>
      <c r="F26" s="31">
        <f t="shared" si="8"/>
        <v>0</v>
      </c>
      <c r="G26" s="31">
        <f t="shared" si="8"/>
        <v>2523602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1305846</v>
      </c>
      <c r="O26" s="31">
        <f t="shared" si="7"/>
        <v>7551945</v>
      </c>
      <c r="P26" s="43">
        <f t="shared" si="1"/>
        <v>136.35115372115698</v>
      </c>
      <c r="Q26" s="10"/>
    </row>
    <row r="27" spans="1:17">
      <c r="A27" s="13"/>
      <c r="B27" s="45">
        <v>554</v>
      </c>
      <c r="C27" s="21" t="s">
        <v>39</v>
      </c>
      <c r="D27" s="46">
        <v>259033</v>
      </c>
      <c r="E27" s="46">
        <v>3371510</v>
      </c>
      <c r="F27" s="46">
        <v>0</v>
      </c>
      <c r="G27" s="46">
        <v>2523602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6154145</v>
      </c>
      <c r="P27" s="47">
        <f t="shared" si="1"/>
        <v>111.11372910121692</v>
      </c>
      <c r="Q27" s="9"/>
    </row>
    <row r="28" spans="1:17">
      <c r="A28" s="13"/>
      <c r="B28" s="45">
        <v>559</v>
      </c>
      <c r="C28" s="21" t="s">
        <v>40</v>
      </c>
      <c r="D28" s="46">
        <v>0</v>
      </c>
      <c r="E28" s="46">
        <v>91954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1305846</v>
      </c>
      <c r="O28" s="46">
        <f t="shared" si="7"/>
        <v>1397800</v>
      </c>
      <c r="P28" s="47">
        <f t="shared" si="1"/>
        <v>25.237424619940057</v>
      </c>
      <c r="Q28" s="9"/>
    </row>
    <row r="29" spans="1:17" ht="15.75">
      <c r="A29" s="28" t="s">
        <v>84</v>
      </c>
      <c r="B29" s="29"/>
      <c r="C29" s="30"/>
      <c r="D29" s="31">
        <f t="shared" ref="D29:N29" si="9">SUM(D30:D30)</f>
        <v>780202</v>
      </c>
      <c r="E29" s="31">
        <f t="shared" si="9"/>
        <v>40000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820202</v>
      </c>
      <c r="P29" s="43">
        <f t="shared" si="1"/>
        <v>14.808832556963853</v>
      </c>
      <c r="Q29" s="10"/>
    </row>
    <row r="30" spans="1:17">
      <c r="A30" s="12"/>
      <c r="B30" s="44">
        <v>564</v>
      </c>
      <c r="C30" s="20" t="s">
        <v>93</v>
      </c>
      <c r="D30" s="46">
        <v>780202</v>
      </c>
      <c r="E30" s="46">
        <v>40000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8" si="10">SUM(D30:N30)</f>
        <v>820202</v>
      </c>
      <c r="P30" s="47">
        <f t="shared" si="1"/>
        <v>14.808832556963853</v>
      </c>
      <c r="Q30" s="9"/>
    </row>
    <row r="31" spans="1:17" ht="15.75">
      <c r="A31" s="28" t="s">
        <v>41</v>
      </c>
      <c r="B31" s="29"/>
      <c r="C31" s="30"/>
      <c r="D31" s="31">
        <f t="shared" ref="D31:N31" si="11">SUM(D32:D33)</f>
        <v>8368087</v>
      </c>
      <c r="E31" s="31">
        <f t="shared" si="11"/>
        <v>625381</v>
      </c>
      <c r="F31" s="31">
        <f t="shared" si="11"/>
        <v>0</v>
      </c>
      <c r="G31" s="31">
        <f t="shared" si="11"/>
        <v>608720</v>
      </c>
      <c r="H31" s="31">
        <f t="shared" si="11"/>
        <v>0</v>
      </c>
      <c r="I31" s="31">
        <f t="shared" si="11"/>
        <v>5293644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 t="shared" si="10"/>
        <v>14895832</v>
      </c>
      <c r="P31" s="43">
        <f t="shared" si="1"/>
        <v>268.94579857725779</v>
      </c>
      <c r="Q31" s="9"/>
    </row>
    <row r="32" spans="1:17">
      <c r="A32" s="12"/>
      <c r="B32" s="44">
        <v>572</v>
      </c>
      <c r="C32" s="20" t="s">
        <v>42</v>
      </c>
      <c r="D32" s="46">
        <v>8368087</v>
      </c>
      <c r="E32" s="46">
        <v>625381</v>
      </c>
      <c r="F32" s="46">
        <v>0</v>
      </c>
      <c r="G32" s="46">
        <v>608720</v>
      </c>
      <c r="H32" s="46">
        <v>0</v>
      </c>
      <c r="I32" s="46">
        <v>166340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9768528</v>
      </c>
      <c r="P32" s="47">
        <f t="shared" si="1"/>
        <v>176.37179070523237</v>
      </c>
      <c r="Q32" s="9"/>
    </row>
    <row r="33" spans="1:120">
      <c r="A33" s="12"/>
      <c r="B33" s="44">
        <v>575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5127304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5127304</v>
      </c>
      <c r="P33" s="47">
        <f t="shared" si="1"/>
        <v>92.574007872025419</v>
      </c>
      <c r="Q33" s="9"/>
    </row>
    <row r="34" spans="1:120" ht="15.75">
      <c r="A34" s="28" t="s">
        <v>46</v>
      </c>
      <c r="B34" s="29"/>
      <c r="C34" s="30"/>
      <c r="D34" s="31">
        <f t="shared" ref="D34:N34" si="12">SUM(D35:D37)</f>
        <v>2942202</v>
      </c>
      <c r="E34" s="31">
        <f t="shared" si="12"/>
        <v>2535070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113535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1870197</v>
      </c>
      <c r="N34" s="31">
        <f t="shared" si="12"/>
        <v>0</v>
      </c>
      <c r="O34" s="31">
        <f t="shared" si="10"/>
        <v>7461004</v>
      </c>
      <c r="P34" s="43">
        <f t="shared" si="1"/>
        <v>134.70920449210993</v>
      </c>
      <c r="Q34" s="9"/>
    </row>
    <row r="35" spans="1:120">
      <c r="A35" s="12"/>
      <c r="B35" s="44">
        <v>581</v>
      </c>
      <c r="C35" s="20" t="s">
        <v>94</v>
      </c>
      <c r="D35" s="46">
        <v>2942202</v>
      </c>
      <c r="E35" s="46">
        <v>2535070</v>
      </c>
      <c r="F35" s="46">
        <v>0</v>
      </c>
      <c r="G35" s="46">
        <v>0</v>
      </c>
      <c r="H35" s="46">
        <v>0</v>
      </c>
      <c r="I35" s="46">
        <v>113535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5590807</v>
      </c>
      <c r="P35" s="47">
        <f t="shared" si="1"/>
        <v>100.94260282381829</v>
      </c>
      <c r="Q35" s="9"/>
    </row>
    <row r="36" spans="1:120">
      <c r="A36" s="12"/>
      <c r="B36" s="44">
        <v>590</v>
      </c>
      <c r="C36" s="20" t="s">
        <v>95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1845539</v>
      </c>
      <c r="N36" s="46">
        <v>0</v>
      </c>
      <c r="O36" s="46">
        <f t="shared" si="10"/>
        <v>1845539</v>
      </c>
      <c r="P36" s="47">
        <f t="shared" si="1"/>
        <v>33.321398909471711</v>
      </c>
      <c r="Q36" s="9"/>
    </row>
    <row r="37" spans="1:120" ht="15.75" thickBot="1">
      <c r="A37" s="12"/>
      <c r="B37" s="44">
        <v>591</v>
      </c>
      <c r="C37" s="20" t="s">
        <v>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24658</v>
      </c>
      <c r="N37" s="46">
        <v>0</v>
      </c>
      <c r="O37" s="46">
        <f t="shared" si="10"/>
        <v>24658</v>
      </c>
      <c r="P37" s="47">
        <f t="shared" si="1"/>
        <v>0.44520275881991839</v>
      </c>
      <c r="Q37" s="9"/>
    </row>
    <row r="38" spans="1:120" ht="16.5" thickBot="1">
      <c r="A38" s="14" t="s">
        <v>10</v>
      </c>
      <c r="B38" s="23"/>
      <c r="C38" s="22"/>
      <c r="D38" s="15">
        <f>SUM(D5,D14,D19,D23,D26,D29,D31,D34)</f>
        <v>76876113</v>
      </c>
      <c r="E38" s="15">
        <f t="shared" ref="E38:N38" si="13">SUM(E5,E14,E19,E23,E26,E29,E31,E34)</f>
        <v>18757896</v>
      </c>
      <c r="F38" s="15">
        <f t="shared" si="13"/>
        <v>11954253</v>
      </c>
      <c r="G38" s="15">
        <f t="shared" si="13"/>
        <v>13562303</v>
      </c>
      <c r="H38" s="15">
        <f t="shared" si="13"/>
        <v>0</v>
      </c>
      <c r="I38" s="15">
        <f t="shared" si="13"/>
        <v>64781663</v>
      </c>
      <c r="J38" s="15">
        <f t="shared" si="13"/>
        <v>22510127</v>
      </c>
      <c r="K38" s="15">
        <f t="shared" si="13"/>
        <v>56041354</v>
      </c>
      <c r="L38" s="15">
        <f t="shared" si="13"/>
        <v>0</v>
      </c>
      <c r="M38" s="15">
        <f t="shared" si="13"/>
        <v>1870197</v>
      </c>
      <c r="N38" s="15">
        <f t="shared" si="13"/>
        <v>1305846</v>
      </c>
      <c r="O38" s="15">
        <f t="shared" si="10"/>
        <v>267659752</v>
      </c>
      <c r="P38" s="37">
        <f t="shared" si="1"/>
        <v>4832.6247066045571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97</v>
      </c>
      <c r="N40" s="163"/>
      <c r="O40" s="163"/>
      <c r="P40" s="41">
        <v>55386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51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18903527</v>
      </c>
      <c r="E5" s="26">
        <f t="shared" si="0"/>
        <v>286711</v>
      </c>
      <c r="F5" s="26">
        <f t="shared" si="0"/>
        <v>4650297</v>
      </c>
      <c r="G5" s="26">
        <f t="shared" si="0"/>
        <v>153091</v>
      </c>
      <c r="H5" s="26">
        <f t="shared" si="0"/>
        <v>0</v>
      </c>
      <c r="I5" s="26">
        <f t="shared" si="0"/>
        <v>0</v>
      </c>
      <c r="J5" s="26">
        <f t="shared" si="0"/>
        <v>20038889</v>
      </c>
      <c r="K5" s="26">
        <f t="shared" si="0"/>
        <v>53186850</v>
      </c>
      <c r="L5" s="26">
        <f t="shared" si="0"/>
        <v>0</v>
      </c>
      <c r="M5" s="26">
        <f t="shared" si="0"/>
        <v>0</v>
      </c>
      <c r="N5" s="27">
        <f>SUM(D5:M5)</f>
        <v>97219365</v>
      </c>
      <c r="O5" s="32">
        <f t="shared" ref="O5:O36" si="1">(N5/O$38)</f>
        <v>1685.4075724216841</v>
      </c>
      <c r="P5" s="6"/>
    </row>
    <row r="6" spans="1:133">
      <c r="A6" s="12"/>
      <c r="B6" s="44">
        <v>511</v>
      </c>
      <c r="C6" s="20" t="s">
        <v>19</v>
      </c>
      <c r="D6" s="46">
        <v>421604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421604</v>
      </c>
      <c r="O6" s="47">
        <f t="shared" si="1"/>
        <v>7.3089818490716505</v>
      </c>
      <c r="P6" s="9"/>
    </row>
    <row r="7" spans="1:133">
      <c r="A7" s="12"/>
      <c r="B7" s="44">
        <v>512</v>
      </c>
      <c r="C7" s="20" t="s">
        <v>20</v>
      </c>
      <c r="D7" s="46">
        <v>1637100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1637100</v>
      </c>
      <c r="O7" s="47">
        <f t="shared" si="1"/>
        <v>28.380978797912729</v>
      </c>
      <c r="P7" s="9"/>
    </row>
    <row r="8" spans="1:133">
      <c r="A8" s="12"/>
      <c r="B8" s="44">
        <v>513</v>
      </c>
      <c r="C8" s="20" t="s">
        <v>21</v>
      </c>
      <c r="D8" s="46">
        <v>5646235</v>
      </c>
      <c r="E8" s="46">
        <v>10403</v>
      </c>
      <c r="F8" s="46">
        <v>0</v>
      </c>
      <c r="G8" s="46">
        <v>153091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5809729</v>
      </c>
      <c r="O8" s="47">
        <f t="shared" si="1"/>
        <v>100.71821853925766</v>
      </c>
      <c r="P8" s="9"/>
    </row>
    <row r="9" spans="1:133">
      <c r="A9" s="12"/>
      <c r="B9" s="44">
        <v>514</v>
      </c>
      <c r="C9" s="20" t="s">
        <v>22</v>
      </c>
      <c r="D9" s="46">
        <v>1837777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1837777</v>
      </c>
      <c r="O9" s="47">
        <f t="shared" si="1"/>
        <v>31.859941403879827</v>
      </c>
      <c r="P9" s="9"/>
    </row>
    <row r="10" spans="1:133">
      <c r="A10" s="12"/>
      <c r="B10" s="44">
        <v>515</v>
      </c>
      <c r="C10" s="20" t="s">
        <v>57</v>
      </c>
      <c r="D10" s="46">
        <v>1898106</v>
      </c>
      <c r="E10" s="46">
        <v>273754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2171860</v>
      </c>
      <c r="O10" s="47">
        <f t="shared" si="1"/>
        <v>37.651647799178271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4650297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4650297</v>
      </c>
      <c r="O11" s="47">
        <f t="shared" si="1"/>
        <v>80.618154395575814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53186850</v>
      </c>
      <c r="L12" s="46">
        <v>0</v>
      </c>
      <c r="M12" s="46">
        <v>0</v>
      </c>
      <c r="N12" s="46">
        <f t="shared" si="2"/>
        <v>53186850</v>
      </c>
      <c r="O12" s="47">
        <f t="shared" si="1"/>
        <v>922.05415807083546</v>
      </c>
      <c r="P12" s="9"/>
    </row>
    <row r="13" spans="1:133">
      <c r="A13" s="12"/>
      <c r="B13" s="44">
        <v>519</v>
      </c>
      <c r="C13" s="20" t="s">
        <v>62</v>
      </c>
      <c r="D13" s="46">
        <v>7462705</v>
      </c>
      <c r="E13" s="46">
        <v>2554</v>
      </c>
      <c r="F13" s="46">
        <v>0</v>
      </c>
      <c r="G13" s="46">
        <v>0</v>
      </c>
      <c r="H13" s="46">
        <v>0</v>
      </c>
      <c r="I13" s="46">
        <v>0</v>
      </c>
      <c r="J13" s="46">
        <v>20038889</v>
      </c>
      <c r="K13" s="46">
        <v>0</v>
      </c>
      <c r="L13" s="46">
        <v>0</v>
      </c>
      <c r="M13" s="46">
        <v>0</v>
      </c>
      <c r="N13" s="46">
        <f t="shared" si="2"/>
        <v>27504148</v>
      </c>
      <c r="O13" s="47">
        <f t="shared" si="1"/>
        <v>476.81549156597265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41200459</v>
      </c>
      <c r="E14" s="31">
        <f t="shared" si="3"/>
        <v>7942347</v>
      </c>
      <c r="F14" s="31">
        <f t="shared" si="3"/>
        <v>0</v>
      </c>
      <c r="G14" s="31">
        <f t="shared" si="3"/>
        <v>1280995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50423801</v>
      </c>
      <c r="O14" s="43">
        <f t="shared" si="1"/>
        <v>874.15358077769883</v>
      </c>
      <c r="P14" s="10"/>
    </row>
    <row r="15" spans="1:133">
      <c r="A15" s="12"/>
      <c r="B15" s="44">
        <v>521</v>
      </c>
      <c r="C15" s="20" t="s">
        <v>27</v>
      </c>
      <c r="D15" s="46">
        <v>36997552</v>
      </c>
      <c r="E15" s="46">
        <v>363786</v>
      </c>
      <c r="F15" s="46">
        <v>0</v>
      </c>
      <c r="G15" s="46">
        <v>1279098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38640436</v>
      </c>
      <c r="O15" s="47">
        <f t="shared" si="1"/>
        <v>669.87563060173704</v>
      </c>
      <c r="P15" s="9"/>
    </row>
    <row r="16" spans="1:133">
      <c r="A16" s="12"/>
      <c r="B16" s="44">
        <v>522</v>
      </c>
      <c r="C16" s="20" t="s">
        <v>28</v>
      </c>
      <c r="D16" s="46">
        <v>3383047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3383047</v>
      </c>
      <c r="O16" s="47">
        <f t="shared" si="1"/>
        <v>58.648943362862539</v>
      </c>
      <c r="P16" s="9"/>
    </row>
    <row r="17" spans="1:16">
      <c r="A17" s="12"/>
      <c r="B17" s="44">
        <v>524</v>
      </c>
      <c r="C17" s="20" t="s">
        <v>29</v>
      </c>
      <c r="D17" s="46">
        <v>0</v>
      </c>
      <c r="E17" s="46">
        <v>6949397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6949397</v>
      </c>
      <c r="O17" s="47">
        <f t="shared" si="1"/>
        <v>120.47565140509336</v>
      </c>
      <c r="P17" s="9"/>
    </row>
    <row r="18" spans="1:16">
      <c r="A18" s="12"/>
      <c r="B18" s="44">
        <v>529</v>
      </c>
      <c r="C18" s="20" t="s">
        <v>83</v>
      </c>
      <c r="D18" s="46">
        <v>819860</v>
      </c>
      <c r="E18" s="46">
        <v>629164</v>
      </c>
      <c r="F18" s="46">
        <v>0</v>
      </c>
      <c r="G18" s="46">
        <v>1897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1450921</v>
      </c>
      <c r="O18" s="47">
        <f t="shared" si="1"/>
        <v>25.153355408005826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SUM(D20:D22)</f>
        <v>2171172</v>
      </c>
      <c r="E19" s="31">
        <f t="shared" si="5"/>
        <v>309086</v>
      </c>
      <c r="F19" s="31">
        <f t="shared" si="5"/>
        <v>0</v>
      </c>
      <c r="G19" s="31">
        <f t="shared" si="5"/>
        <v>2015876</v>
      </c>
      <c r="H19" s="31">
        <f t="shared" si="5"/>
        <v>0</v>
      </c>
      <c r="I19" s="31">
        <f t="shared" si="5"/>
        <v>53775301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58271435</v>
      </c>
      <c r="O19" s="43">
        <f t="shared" si="1"/>
        <v>1010.2011857913077</v>
      </c>
      <c r="P19" s="10"/>
    </row>
    <row r="20" spans="1:16">
      <c r="A20" s="12"/>
      <c r="B20" s="44">
        <v>534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13362371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13362371</v>
      </c>
      <c r="O20" s="47">
        <f t="shared" si="1"/>
        <v>231.65180382435034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40412930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40412930</v>
      </c>
      <c r="O21" s="47">
        <f t="shared" si="1"/>
        <v>700.60381741587639</v>
      </c>
      <c r="P21" s="9"/>
    </row>
    <row r="22" spans="1:16">
      <c r="A22" s="12"/>
      <c r="B22" s="44">
        <v>539</v>
      </c>
      <c r="C22" s="20" t="s">
        <v>34</v>
      </c>
      <c r="D22" s="46">
        <v>2171172</v>
      </c>
      <c r="E22" s="46">
        <v>309086</v>
      </c>
      <c r="F22" s="46">
        <v>0</v>
      </c>
      <c r="G22" s="46">
        <v>2015876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4496134</v>
      </c>
      <c r="O22" s="47">
        <f t="shared" si="1"/>
        <v>77.945564551080906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4547462</v>
      </c>
      <c r="E23" s="31">
        <f t="shared" si="6"/>
        <v>11586272</v>
      </c>
      <c r="F23" s="31">
        <f t="shared" si="6"/>
        <v>0</v>
      </c>
      <c r="G23" s="31">
        <f t="shared" si="6"/>
        <v>3039249</v>
      </c>
      <c r="H23" s="31">
        <f t="shared" si="6"/>
        <v>0</v>
      </c>
      <c r="I23" s="31">
        <f t="shared" si="6"/>
        <v>4508990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23681973</v>
      </c>
      <c r="O23" s="43">
        <f t="shared" si="1"/>
        <v>410.55376800790526</v>
      </c>
      <c r="P23" s="10"/>
    </row>
    <row r="24" spans="1:16">
      <c r="A24" s="12"/>
      <c r="B24" s="44">
        <v>541</v>
      </c>
      <c r="C24" s="20" t="s">
        <v>65</v>
      </c>
      <c r="D24" s="46">
        <v>4547462</v>
      </c>
      <c r="E24" s="46">
        <v>11586272</v>
      </c>
      <c r="F24" s="46">
        <v>0</v>
      </c>
      <c r="G24" s="46">
        <v>3039249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19172983</v>
      </c>
      <c r="O24" s="47">
        <f t="shared" si="1"/>
        <v>332.38533016660023</v>
      </c>
      <c r="P24" s="9"/>
    </row>
    <row r="25" spans="1:16">
      <c r="A25" s="12"/>
      <c r="B25" s="44">
        <v>545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4508990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4508990</v>
      </c>
      <c r="O25" s="47">
        <f t="shared" si="1"/>
        <v>78.168437841305064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SUM(D27:D28)</f>
        <v>511901</v>
      </c>
      <c r="E26" s="31">
        <f t="shared" si="8"/>
        <v>4319866</v>
      </c>
      <c r="F26" s="31">
        <f t="shared" si="8"/>
        <v>0</v>
      </c>
      <c r="G26" s="31">
        <f t="shared" si="8"/>
        <v>1042435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939387</v>
      </c>
      <c r="N26" s="31">
        <f t="shared" si="7"/>
        <v>6813589</v>
      </c>
      <c r="O26" s="43">
        <f t="shared" si="1"/>
        <v>118.12126623095193</v>
      </c>
      <c r="P26" s="10"/>
    </row>
    <row r="27" spans="1:16">
      <c r="A27" s="13"/>
      <c r="B27" s="45">
        <v>554</v>
      </c>
      <c r="C27" s="21" t="s">
        <v>39</v>
      </c>
      <c r="D27" s="46">
        <v>511901</v>
      </c>
      <c r="E27" s="46">
        <v>3113659</v>
      </c>
      <c r="F27" s="46">
        <v>0</v>
      </c>
      <c r="G27" s="46">
        <v>1042435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4667995</v>
      </c>
      <c r="O27" s="47">
        <f t="shared" si="1"/>
        <v>80.924969228368838</v>
      </c>
      <c r="P27" s="9"/>
    </row>
    <row r="28" spans="1:16">
      <c r="A28" s="13"/>
      <c r="B28" s="45">
        <v>559</v>
      </c>
      <c r="C28" s="21" t="s">
        <v>40</v>
      </c>
      <c r="D28" s="46">
        <v>0</v>
      </c>
      <c r="E28" s="46">
        <v>1206207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939387</v>
      </c>
      <c r="N28" s="46">
        <f t="shared" si="7"/>
        <v>2145594</v>
      </c>
      <c r="O28" s="47">
        <f t="shared" si="1"/>
        <v>37.19629700258308</v>
      </c>
      <c r="P28" s="9"/>
    </row>
    <row r="29" spans="1:16" ht="15.75">
      <c r="A29" s="28" t="s">
        <v>84</v>
      </c>
      <c r="B29" s="29"/>
      <c r="C29" s="30"/>
      <c r="D29" s="31">
        <f t="shared" ref="D29:M29" si="9">SUM(D30:D30)</f>
        <v>769455</v>
      </c>
      <c r="E29" s="31">
        <f t="shared" si="9"/>
        <v>40000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809455</v>
      </c>
      <c r="O29" s="43">
        <f t="shared" si="1"/>
        <v>14.032817294523516</v>
      </c>
      <c r="P29" s="10"/>
    </row>
    <row r="30" spans="1:16">
      <c r="A30" s="12"/>
      <c r="B30" s="44">
        <v>564</v>
      </c>
      <c r="C30" s="20" t="s">
        <v>85</v>
      </c>
      <c r="D30" s="46">
        <v>769455</v>
      </c>
      <c r="E30" s="46">
        <v>40000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809455</v>
      </c>
      <c r="O30" s="47">
        <f t="shared" si="1"/>
        <v>14.032817294523516</v>
      </c>
      <c r="P30" s="9"/>
    </row>
    <row r="31" spans="1:16" ht="15.75">
      <c r="A31" s="28" t="s">
        <v>41</v>
      </c>
      <c r="B31" s="29"/>
      <c r="C31" s="30"/>
      <c r="D31" s="31">
        <f t="shared" ref="D31:M31" si="11">SUM(D32:D33)</f>
        <v>8030496</v>
      </c>
      <c r="E31" s="31">
        <f t="shared" si="11"/>
        <v>647248</v>
      </c>
      <c r="F31" s="31">
        <f t="shared" si="11"/>
        <v>0</v>
      </c>
      <c r="G31" s="31">
        <f t="shared" si="11"/>
        <v>966080</v>
      </c>
      <c r="H31" s="31">
        <f t="shared" si="11"/>
        <v>0</v>
      </c>
      <c r="I31" s="31">
        <f t="shared" si="11"/>
        <v>14753808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24397632</v>
      </c>
      <c r="O31" s="43">
        <f t="shared" si="1"/>
        <v>422.96052563146856</v>
      </c>
      <c r="P31" s="9"/>
    </row>
    <row r="32" spans="1:16">
      <c r="A32" s="12"/>
      <c r="B32" s="44">
        <v>572</v>
      </c>
      <c r="C32" s="20" t="s">
        <v>66</v>
      </c>
      <c r="D32" s="46">
        <v>7822511</v>
      </c>
      <c r="E32" s="46">
        <v>647248</v>
      </c>
      <c r="F32" s="46">
        <v>0</v>
      </c>
      <c r="G32" s="46">
        <v>966080</v>
      </c>
      <c r="H32" s="46">
        <v>0</v>
      </c>
      <c r="I32" s="46">
        <v>1910562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11346401</v>
      </c>
      <c r="O32" s="47">
        <f t="shared" si="1"/>
        <v>196.70268536657247</v>
      </c>
      <c r="P32" s="9"/>
    </row>
    <row r="33" spans="1:119">
      <c r="A33" s="12"/>
      <c r="B33" s="44">
        <v>575</v>
      </c>
      <c r="C33" s="20" t="s">
        <v>67</v>
      </c>
      <c r="D33" s="46">
        <v>207985</v>
      </c>
      <c r="E33" s="46">
        <v>0</v>
      </c>
      <c r="F33" s="46">
        <v>0</v>
      </c>
      <c r="G33" s="46">
        <v>0</v>
      </c>
      <c r="H33" s="46">
        <v>0</v>
      </c>
      <c r="I33" s="46">
        <v>12843246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13051231</v>
      </c>
      <c r="O33" s="47">
        <f t="shared" si="1"/>
        <v>226.25784026489606</v>
      </c>
      <c r="P33" s="9"/>
    </row>
    <row r="34" spans="1:119" ht="15.75">
      <c r="A34" s="28" t="s">
        <v>68</v>
      </c>
      <c r="B34" s="29"/>
      <c r="C34" s="30"/>
      <c r="D34" s="31">
        <f t="shared" ref="D34:M34" si="12">SUM(D35:D35)</f>
        <v>615076</v>
      </c>
      <c r="E34" s="31">
        <f t="shared" si="12"/>
        <v>3038766</v>
      </c>
      <c r="F34" s="31">
        <f t="shared" si="12"/>
        <v>0</v>
      </c>
      <c r="G34" s="31">
        <f t="shared" si="12"/>
        <v>1397476</v>
      </c>
      <c r="H34" s="31">
        <f t="shared" si="12"/>
        <v>0</v>
      </c>
      <c r="I34" s="31">
        <f t="shared" si="12"/>
        <v>0</v>
      </c>
      <c r="J34" s="31">
        <f t="shared" si="12"/>
        <v>6645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5057963</v>
      </c>
      <c r="O34" s="43">
        <f t="shared" si="1"/>
        <v>87.68550526151553</v>
      </c>
      <c r="P34" s="9"/>
    </row>
    <row r="35" spans="1:119" ht="15.75" thickBot="1">
      <c r="A35" s="12"/>
      <c r="B35" s="44">
        <v>581</v>
      </c>
      <c r="C35" s="20" t="s">
        <v>69</v>
      </c>
      <c r="D35" s="46">
        <v>615076</v>
      </c>
      <c r="E35" s="46">
        <v>3038766</v>
      </c>
      <c r="F35" s="46">
        <v>0</v>
      </c>
      <c r="G35" s="46">
        <v>1397476</v>
      </c>
      <c r="H35" s="46">
        <v>0</v>
      </c>
      <c r="I35" s="46">
        <v>0</v>
      </c>
      <c r="J35" s="46">
        <v>6645</v>
      </c>
      <c r="K35" s="46">
        <v>0</v>
      </c>
      <c r="L35" s="46">
        <v>0</v>
      </c>
      <c r="M35" s="46">
        <v>0</v>
      </c>
      <c r="N35" s="46">
        <f t="shared" si="10"/>
        <v>5057963</v>
      </c>
      <c r="O35" s="47">
        <f t="shared" si="1"/>
        <v>87.68550526151553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SUM(D5,D14,D19,D23,D26,D29,D31,D34)</f>
        <v>76749548</v>
      </c>
      <c r="E36" s="15">
        <f t="shared" si="13"/>
        <v>28170296</v>
      </c>
      <c r="F36" s="15">
        <f t="shared" si="13"/>
        <v>4650297</v>
      </c>
      <c r="G36" s="15">
        <f t="shared" si="13"/>
        <v>9895202</v>
      </c>
      <c r="H36" s="15">
        <f t="shared" si="13"/>
        <v>0</v>
      </c>
      <c r="I36" s="15">
        <f t="shared" si="13"/>
        <v>73038099</v>
      </c>
      <c r="J36" s="15">
        <f t="shared" si="13"/>
        <v>20045534</v>
      </c>
      <c r="K36" s="15">
        <f t="shared" si="13"/>
        <v>53186850</v>
      </c>
      <c r="L36" s="15">
        <f t="shared" si="13"/>
        <v>0</v>
      </c>
      <c r="M36" s="15">
        <f t="shared" si="13"/>
        <v>939387</v>
      </c>
      <c r="N36" s="15">
        <f t="shared" si="10"/>
        <v>266675213</v>
      </c>
      <c r="O36" s="37">
        <f t="shared" si="1"/>
        <v>4623.1162214170554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88</v>
      </c>
      <c r="M38" s="163"/>
      <c r="N38" s="163"/>
      <c r="O38" s="41">
        <v>57683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51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17303877</v>
      </c>
      <c r="E5" s="26">
        <f t="shared" si="0"/>
        <v>617529</v>
      </c>
      <c r="F5" s="26">
        <f t="shared" si="0"/>
        <v>4635296</v>
      </c>
      <c r="G5" s="26">
        <f t="shared" si="0"/>
        <v>1777775</v>
      </c>
      <c r="H5" s="26">
        <f t="shared" si="0"/>
        <v>0</v>
      </c>
      <c r="I5" s="26">
        <f t="shared" si="0"/>
        <v>0</v>
      </c>
      <c r="J5" s="26">
        <f t="shared" si="0"/>
        <v>21985465</v>
      </c>
      <c r="K5" s="26">
        <f t="shared" si="0"/>
        <v>54886306</v>
      </c>
      <c r="L5" s="26">
        <f t="shared" si="0"/>
        <v>0</v>
      </c>
      <c r="M5" s="26">
        <f t="shared" si="0"/>
        <v>0</v>
      </c>
      <c r="N5" s="27">
        <f>SUM(D5:M5)</f>
        <v>101206248</v>
      </c>
      <c r="O5" s="32">
        <f t="shared" ref="O5:O36" si="1">(N5/O$38)</f>
        <v>1785.1945248006773</v>
      </c>
      <c r="P5" s="6"/>
    </row>
    <row r="6" spans="1:133">
      <c r="A6" s="12"/>
      <c r="B6" s="44">
        <v>511</v>
      </c>
      <c r="C6" s="20" t="s">
        <v>19</v>
      </c>
      <c r="D6" s="46">
        <v>374509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374509</v>
      </c>
      <c r="O6" s="47">
        <f t="shared" si="1"/>
        <v>6.6060290693572288</v>
      </c>
      <c r="P6" s="9"/>
    </row>
    <row r="7" spans="1:133">
      <c r="A7" s="12"/>
      <c r="B7" s="44">
        <v>512</v>
      </c>
      <c r="C7" s="20" t="s">
        <v>20</v>
      </c>
      <c r="D7" s="46">
        <v>1465563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1465563</v>
      </c>
      <c r="O7" s="47">
        <f t="shared" si="1"/>
        <v>25.851319410146051</v>
      </c>
      <c r="P7" s="9"/>
    </row>
    <row r="8" spans="1:133">
      <c r="A8" s="12"/>
      <c r="B8" s="44">
        <v>513</v>
      </c>
      <c r="C8" s="20" t="s">
        <v>21</v>
      </c>
      <c r="D8" s="46">
        <v>5389752</v>
      </c>
      <c r="E8" s="46">
        <v>9138</v>
      </c>
      <c r="F8" s="46">
        <v>0</v>
      </c>
      <c r="G8" s="46">
        <v>1192765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6591655</v>
      </c>
      <c r="O8" s="47">
        <f t="shared" si="1"/>
        <v>116.27134339942144</v>
      </c>
      <c r="P8" s="9"/>
    </row>
    <row r="9" spans="1:133">
      <c r="A9" s="12"/>
      <c r="B9" s="44">
        <v>514</v>
      </c>
      <c r="C9" s="20" t="s">
        <v>22</v>
      </c>
      <c r="D9" s="46">
        <v>1860813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1860813</v>
      </c>
      <c r="O9" s="47">
        <f t="shared" si="1"/>
        <v>32.823202568263596</v>
      </c>
      <c r="P9" s="9"/>
    </row>
    <row r="10" spans="1:133">
      <c r="A10" s="12"/>
      <c r="B10" s="44">
        <v>515</v>
      </c>
      <c r="C10" s="20" t="s">
        <v>57</v>
      </c>
      <c r="D10" s="46">
        <v>1696724</v>
      </c>
      <c r="E10" s="46">
        <v>167052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1863776</v>
      </c>
      <c r="O10" s="47">
        <f t="shared" si="1"/>
        <v>32.875467438086503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4635296</v>
      </c>
      <c r="G11" s="46">
        <v>585010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5220306</v>
      </c>
      <c r="O11" s="47">
        <f t="shared" si="1"/>
        <v>92.081881041416779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54886306</v>
      </c>
      <c r="L12" s="46">
        <v>0</v>
      </c>
      <c r="M12" s="46">
        <v>0</v>
      </c>
      <c r="N12" s="46">
        <f t="shared" si="2"/>
        <v>54886306</v>
      </c>
      <c r="O12" s="47">
        <f t="shared" si="1"/>
        <v>968.14905101248848</v>
      </c>
      <c r="P12" s="9"/>
    </row>
    <row r="13" spans="1:133">
      <c r="A13" s="12"/>
      <c r="B13" s="44">
        <v>519</v>
      </c>
      <c r="C13" s="20" t="s">
        <v>62</v>
      </c>
      <c r="D13" s="46">
        <v>6516516</v>
      </c>
      <c r="E13" s="46">
        <v>441339</v>
      </c>
      <c r="F13" s="46">
        <v>0</v>
      </c>
      <c r="G13" s="46">
        <v>0</v>
      </c>
      <c r="H13" s="46">
        <v>0</v>
      </c>
      <c r="I13" s="46">
        <v>0</v>
      </c>
      <c r="J13" s="46">
        <v>21985465</v>
      </c>
      <c r="K13" s="46">
        <v>0</v>
      </c>
      <c r="L13" s="46">
        <v>0</v>
      </c>
      <c r="M13" s="46">
        <v>0</v>
      </c>
      <c r="N13" s="46">
        <f t="shared" si="2"/>
        <v>28943320</v>
      </c>
      <c r="O13" s="47">
        <f t="shared" si="1"/>
        <v>510.53623086149719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37883580</v>
      </c>
      <c r="E14" s="31">
        <f t="shared" si="3"/>
        <v>5896729</v>
      </c>
      <c r="F14" s="31">
        <f t="shared" si="3"/>
        <v>0</v>
      </c>
      <c r="G14" s="31">
        <f t="shared" si="3"/>
        <v>1396403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45176712</v>
      </c>
      <c r="O14" s="43">
        <f t="shared" si="1"/>
        <v>796.87984195300919</v>
      </c>
      <c r="P14" s="10"/>
    </row>
    <row r="15" spans="1:133">
      <c r="A15" s="12"/>
      <c r="B15" s="44">
        <v>521</v>
      </c>
      <c r="C15" s="20" t="s">
        <v>27</v>
      </c>
      <c r="D15" s="46">
        <v>33874779</v>
      </c>
      <c r="E15" s="46">
        <v>364641</v>
      </c>
      <c r="F15" s="46">
        <v>0</v>
      </c>
      <c r="G15" s="46">
        <v>1386328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35625748</v>
      </c>
      <c r="O15" s="47">
        <f t="shared" si="1"/>
        <v>628.40873491850698</v>
      </c>
      <c r="P15" s="9"/>
    </row>
    <row r="16" spans="1:133">
      <c r="A16" s="12"/>
      <c r="B16" s="44">
        <v>522</v>
      </c>
      <c r="C16" s="20" t="s">
        <v>28</v>
      </c>
      <c r="D16" s="46">
        <v>3231926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3231926</v>
      </c>
      <c r="O16" s="47">
        <f t="shared" si="1"/>
        <v>57.008502081422421</v>
      </c>
      <c r="P16" s="9"/>
    </row>
    <row r="17" spans="1:16">
      <c r="A17" s="12"/>
      <c r="B17" s="44">
        <v>524</v>
      </c>
      <c r="C17" s="20" t="s">
        <v>29</v>
      </c>
      <c r="D17" s="46">
        <v>0</v>
      </c>
      <c r="E17" s="46">
        <v>5469365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5469365</v>
      </c>
      <c r="O17" s="47">
        <f t="shared" si="1"/>
        <v>96.47507584844422</v>
      </c>
      <c r="P17" s="9"/>
    </row>
    <row r="18" spans="1:16">
      <c r="A18" s="12"/>
      <c r="B18" s="44">
        <v>529</v>
      </c>
      <c r="C18" s="20" t="s">
        <v>83</v>
      </c>
      <c r="D18" s="46">
        <v>776875</v>
      </c>
      <c r="E18" s="46">
        <v>62723</v>
      </c>
      <c r="F18" s="46">
        <v>0</v>
      </c>
      <c r="G18" s="46">
        <v>10075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849673</v>
      </c>
      <c r="O18" s="47">
        <f t="shared" si="1"/>
        <v>14.987529104635575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SUM(D20:D22)</f>
        <v>4859216</v>
      </c>
      <c r="E19" s="31">
        <f t="shared" si="5"/>
        <v>10883073</v>
      </c>
      <c r="F19" s="31">
        <f t="shared" si="5"/>
        <v>0</v>
      </c>
      <c r="G19" s="31">
        <f t="shared" si="5"/>
        <v>2117406</v>
      </c>
      <c r="H19" s="31">
        <f t="shared" si="5"/>
        <v>0</v>
      </c>
      <c r="I19" s="31">
        <f t="shared" si="5"/>
        <v>60756764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78616459</v>
      </c>
      <c r="O19" s="43">
        <f t="shared" si="1"/>
        <v>1386.7293268891553</v>
      </c>
      <c r="P19" s="10"/>
    </row>
    <row r="20" spans="1:16">
      <c r="A20" s="12"/>
      <c r="B20" s="44">
        <v>534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13140277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13140277</v>
      </c>
      <c r="O20" s="47">
        <f t="shared" si="1"/>
        <v>231.78362026388203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47616487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47616487</v>
      </c>
      <c r="O21" s="47">
        <f t="shared" si="1"/>
        <v>839.91545544344876</v>
      </c>
      <c r="P21" s="9"/>
    </row>
    <row r="22" spans="1:16">
      <c r="A22" s="12"/>
      <c r="B22" s="44">
        <v>539</v>
      </c>
      <c r="C22" s="20" t="s">
        <v>34</v>
      </c>
      <c r="D22" s="46">
        <v>4859216</v>
      </c>
      <c r="E22" s="46">
        <v>10883073</v>
      </c>
      <c r="F22" s="46">
        <v>0</v>
      </c>
      <c r="G22" s="46">
        <v>2117406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17859695</v>
      </c>
      <c r="O22" s="47">
        <f t="shared" si="1"/>
        <v>315.03025118182461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4495081</v>
      </c>
      <c r="E23" s="31">
        <f t="shared" si="6"/>
        <v>4822424</v>
      </c>
      <c r="F23" s="31">
        <f t="shared" si="6"/>
        <v>0</v>
      </c>
      <c r="G23" s="31">
        <f t="shared" si="6"/>
        <v>3368296</v>
      </c>
      <c r="H23" s="31">
        <f t="shared" si="6"/>
        <v>0</v>
      </c>
      <c r="I23" s="31">
        <f t="shared" si="6"/>
        <v>4508458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17194259</v>
      </c>
      <c r="O23" s="43">
        <f t="shared" si="1"/>
        <v>303.2925104071121</v>
      </c>
      <c r="P23" s="10"/>
    </row>
    <row r="24" spans="1:16">
      <c r="A24" s="12"/>
      <c r="B24" s="44">
        <v>541</v>
      </c>
      <c r="C24" s="20" t="s">
        <v>65</v>
      </c>
      <c r="D24" s="46">
        <v>4495081</v>
      </c>
      <c r="E24" s="46">
        <v>4822424</v>
      </c>
      <c r="F24" s="46">
        <v>0</v>
      </c>
      <c r="G24" s="46">
        <v>3368296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12685801</v>
      </c>
      <c r="O24" s="47">
        <f t="shared" si="1"/>
        <v>223.767039441191</v>
      </c>
      <c r="P24" s="9"/>
    </row>
    <row r="25" spans="1:16">
      <c r="A25" s="12"/>
      <c r="B25" s="44">
        <v>545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4508458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4508458</v>
      </c>
      <c r="O25" s="47">
        <f t="shared" si="1"/>
        <v>79.525470965921116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SUM(D27:D28)</f>
        <v>545721</v>
      </c>
      <c r="E26" s="31">
        <f t="shared" si="8"/>
        <v>5246112</v>
      </c>
      <c r="F26" s="31">
        <f t="shared" si="8"/>
        <v>0</v>
      </c>
      <c r="G26" s="31">
        <f t="shared" si="8"/>
        <v>16746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732094</v>
      </c>
      <c r="N26" s="31">
        <f t="shared" si="7"/>
        <v>6540673</v>
      </c>
      <c r="O26" s="43">
        <f t="shared" si="1"/>
        <v>115.37206307768292</v>
      </c>
      <c r="P26" s="10"/>
    </row>
    <row r="27" spans="1:16">
      <c r="A27" s="13"/>
      <c r="B27" s="45">
        <v>554</v>
      </c>
      <c r="C27" s="21" t="s">
        <v>39</v>
      </c>
      <c r="D27" s="46">
        <v>545721</v>
      </c>
      <c r="E27" s="46">
        <v>5106279</v>
      </c>
      <c r="F27" s="46">
        <v>0</v>
      </c>
      <c r="G27" s="46">
        <v>16746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5668746</v>
      </c>
      <c r="O27" s="47">
        <f t="shared" si="1"/>
        <v>99.991991815423688</v>
      </c>
      <c r="P27" s="9"/>
    </row>
    <row r="28" spans="1:16">
      <c r="A28" s="13"/>
      <c r="B28" s="45">
        <v>559</v>
      </c>
      <c r="C28" s="21" t="s">
        <v>40</v>
      </c>
      <c r="D28" s="46">
        <v>0</v>
      </c>
      <c r="E28" s="46">
        <v>139833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732094</v>
      </c>
      <c r="N28" s="46">
        <f t="shared" si="7"/>
        <v>871927</v>
      </c>
      <c r="O28" s="47">
        <f t="shared" si="1"/>
        <v>15.380071262259225</v>
      </c>
      <c r="P28" s="9"/>
    </row>
    <row r="29" spans="1:16" ht="15.75">
      <c r="A29" s="28" t="s">
        <v>84</v>
      </c>
      <c r="B29" s="29"/>
      <c r="C29" s="30"/>
      <c r="D29" s="31">
        <f t="shared" ref="D29:M29" si="9">SUM(D30:D30)</f>
        <v>898906</v>
      </c>
      <c r="E29" s="31">
        <f t="shared" si="9"/>
        <v>40000</v>
      </c>
      <c r="F29" s="31">
        <f t="shared" si="9"/>
        <v>0</v>
      </c>
      <c r="G29" s="31">
        <f t="shared" si="9"/>
        <v>18259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957165</v>
      </c>
      <c r="O29" s="43">
        <f t="shared" si="1"/>
        <v>16.883599096874338</v>
      </c>
      <c r="P29" s="10"/>
    </row>
    <row r="30" spans="1:16">
      <c r="A30" s="12"/>
      <c r="B30" s="44">
        <v>564</v>
      </c>
      <c r="C30" s="20" t="s">
        <v>85</v>
      </c>
      <c r="D30" s="46">
        <v>898906</v>
      </c>
      <c r="E30" s="46">
        <v>40000</v>
      </c>
      <c r="F30" s="46">
        <v>0</v>
      </c>
      <c r="G30" s="46">
        <v>18259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957165</v>
      </c>
      <c r="O30" s="47">
        <f t="shared" si="1"/>
        <v>16.883599096874338</v>
      </c>
      <c r="P30" s="9"/>
    </row>
    <row r="31" spans="1:16" ht="15.75">
      <c r="A31" s="28" t="s">
        <v>41</v>
      </c>
      <c r="B31" s="29"/>
      <c r="C31" s="30"/>
      <c r="D31" s="31">
        <f t="shared" ref="D31:M31" si="11">SUM(D32:D33)</f>
        <v>4254973</v>
      </c>
      <c r="E31" s="31">
        <f t="shared" si="11"/>
        <v>316294</v>
      </c>
      <c r="F31" s="31">
        <f t="shared" si="11"/>
        <v>0</v>
      </c>
      <c r="G31" s="31">
        <f t="shared" si="11"/>
        <v>840397</v>
      </c>
      <c r="H31" s="31">
        <f t="shared" si="11"/>
        <v>0</v>
      </c>
      <c r="I31" s="31">
        <f t="shared" si="11"/>
        <v>18969148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24380812</v>
      </c>
      <c r="O31" s="43">
        <f t="shared" si="1"/>
        <v>430.05736259084176</v>
      </c>
      <c r="P31" s="9"/>
    </row>
    <row r="32" spans="1:16">
      <c r="A32" s="12"/>
      <c r="B32" s="44">
        <v>572</v>
      </c>
      <c r="C32" s="20" t="s">
        <v>66</v>
      </c>
      <c r="D32" s="46">
        <v>2380060</v>
      </c>
      <c r="E32" s="46">
        <v>316294</v>
      </c>
      <c r="F32" s="46">
        <v>0</v>
      </c>
      <c r="G32" s="46">
        <v>840397</v>
      </c>
      <c r="H32" s="46">
        <v>0</v>
      </c>
      <c r="I32" s="46">
        <v>2970407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6507158</v>
      </c>
      <c r="O32" s="47">
        <f t="shared" si="1"/>
        <v>114.78088619205532</v>
      </c>
      <c r="P32" s="9"/>
    </row>
    <row r="33" spans="1:119">
      <c r="A33" s="12"/>
      <c r="B33" s="44">
        <v>575</v>
      </c>
      <c r="C33" s="20" t="s">
        <v>67</v>
      </c>
      <c r="D33" s="46">
        <v>1874913</v>
      </c>
      <c r="E33" s="46">
        <v>0</v>
      </c>
      <c r="F33" s="46">
        <v>0</v>
      </c>
      <c r="G33" s="46">
        <v>0</v>
      </c>
      <c r="H33" s="46">
        <v>0</v>
      </c>
      <c r="I33" s="46">
        <v>15998741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17873654</v>
      </c>
      <c r="O33" s="47">
        <f t="shared" si="1"/>
        <v>315.27647639878643</v>
      </c>
      <c r="P33" s="9"/>
    </row>
    <row r="34" spans="1:119" ht="15.75">
      <c r="A34" s="28" t="s">
        <v>68</v>
      </c>
      <c r="B34" s="29"/>
      <c r="C34" s="30"/>
      <c r="D34" s="31">
        <f t="shared" ref="D34:M34" si="12">SUM(D35:D35)</f>
        <v>4277175</v>
      </c>
      <c r="E34" s="31">
        <f t="shared" si="12"/>
        <v>3190320</v>
      </c>
      <c r="F34" s="31">
        <f t="shared" si="12"/>
        <v>0</v>
      </c>
      <c r="G34" s="31">
        <f t="shared" si="12"/>
        <v>1329818</v>
      </c>
      <c r="H34" s="31">
        <f t="shared" si="12"/>
        <v>0</v>
      </c>
      <c r="I34" s="31">
        <f t="shared" si="12"/>
        <v>200000</v>
      </c>
      <c r="J34" s="31">
        <f t="shared" si="12"/>
        <v>140939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9138252</v>
      </c>
      <c r="O34" s="43">
        <f t="shared" si="1"/>
        <v>161.19120863613915</v>
      </c>
      <c r="P34" s="9"/>
    </row>
    <row r="35" spans="1:119" ht="15.75" thickBot="1">
      <c r="A35" s="12"/>
      <c r="B35" s="44">
        <v>581</v>
      </c>
      <c r="C35" s="20" t="s">
        <v>69</v>
      </c>
      <c r="D35" s="46">
        <v>4277175</v>
      </c>
      <c r="E35" s="46">
        <v>3190320</v>
      </c>
      <c r="F35" s="46">
        <v>0</v>
      </c>
      <c r="G35" s="46">
        <v>1329818</v>
      </c>
      <c r="H35" s="46">
        <v>0</v>
      </c>
      <c r="I35" s="46">
        <v>200000</v>
      </c>
      <c r="J35" s="46">
        <v>140939</v>
      </c>
      <c r="K35" s="46">
        <v>0</v>
      </c>
      <c r="L35" s="46">
        <v>0</v>
      </c>
      <c r="M35" s="46">
        <v>0</v>
      </c>
      <c r="N35" s="46">
        <f t="shared" si="10"/>
        <v>9138252</v>
      </c>
      <c r="O35" s="47">
        <f t="shared" si="1"/>
        <v>161.19120863613915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SUM(D5,D14,D19,D23,D26,D29,D31,D34)</f>
        <v>74518529</v>
      </c>
      <c r="E36" s="15">
        <f t="shared" si="13"/>
        <v>31012481</v>
      </c>
      <c r="F36" s="15">
        <f t="shared" si="13"/>
        <v>4635296</v>
      </c>
      <c r="G36" s="15">
        <f t="shared" si="13"/>
        <v>10865100</v>
      </c>
      <c r="H36" s="15">
        <f t="shared" si="13"/>
        <v>0</v>
      </c>
      <c r="I36" s="15">
        <f t="shared" si="13"/>
        <v>84434370</v>
      </c>
      <c r="J36" s="15">
        <f t="shared" si="13"/>
        <v>22126404</v>
      </c>
      <c r="K36" s="15">
        <f t="shared" si="13"/>
        <v>54886306</v>
      </c>
      <c r="L36" s="15">
        <f t="shared" si="13"/>
        <v>0</v>
      </c>
      <c r="M36" s="15">
        <f t="shared" si="13"/>
        <v>732094</v>
      </c>
      <c r="N36" s="15">
        <f t="shared" si="10"/>
        <v>283210580</v>
      </c>
      <c r="O36" s="37">
        <f t="shared" si="1"/>
        <v>4995.6004374514923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86</v>
      </c>
      <c r="M38" s="163"/>
      <c r="N38" s="163"/>
      <c r="O38" s="41">
        <v>56692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51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17098801</v>
      </c>
      <c r="E5" s="26">
        <f t="shared" si="0"/>
        <v>288675</v>
      </c>
      <c r="F5" s="26">
        <f t="shared" si="0"/>
        <v>4611462</v>
      </c>
      <c r="G5" s="26">
        <f t="shared" si="0"/>
        <v>1587226</v>
      </c>
      <c r="H5" s="26">
        <f t="shared" si="0"/>
        <v>0</v>
      </c>
      <c r="I5" s="26">
        <f t="shared" si="0"/>
        <v>0</v>
      </c>
      <c r="J5" s="26">
        <f t="shared" si="0"/>
        <v>20431549</v>
      </c>
      <c r="K5" s="26">
        <f t="shared" si="0"/>
        <v>50945706</v>
      </c>
      <c r="L5" s="26">
        <f t="shared" si="0"/>
        <v>0</v>
      </c>
      <c r="M5" s="26">
        <f t="shared" si="0"/>
        <v>0</v>
      </c>
      <c r="N5" s="27">
        <f>SUM(D5:M5)</f>
        <v>94963419</v>
      </c>
      <c r="O5" s="32">
        <f t="shared" ref="O5:O33" si="1">(N5/O$35)</f>
        <v>1700.8779732053304</v>
      </c>
      <c r="P5" s="6"/>
    </row>
    <row r="6" spans="1:133">
      <c r="A6" s="12"/>
      <c r="B6" s="44">
        <v>511</v>
      </c>
      <c r="C6" s="20" t="s">
        <v>19</v>
      </c>
      <c r="D6" s="46">
        <v>367069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367069</v>
      </c>
      <c r="O6" s="47">
        <f t="shared" si="1"/>
        <v>6.5745271528872333</v>
      </c>
      <c r="P6" s="9"/>
    </row>
    <row r="7" spans="1:133">
      <c r="A7" s="12"/>
      <c r="B7" s="44">
        <v>512</v>
      </c>
      <c r="C7" s="20" t="s">
        <v>20</v>
      </c>
      <c r="D7" s="46">
        <v>1171567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1171567</v>
      </c>
      <c r="O7" s="47">
        <f t="shared" si="1"/>
        <v>20.983790657687347</v>
      </c>
      <c r="P7" s="9"/>
    </row>
    <row r="8" spans="1:133">
      <c r="A8" s="12"/>
      <c r="B8" s="44">
        <v>513</v>
      </c>
      <c r="C8" s="20" t="s">
        <v>21</v>
      </c>
      <c r="D8" s="46">
        <v>5284939</v>
      </c>
      <c r="E8" s="46">
        <v>0</v>
      </c>
      <c r="F8" s="46">
        <v>0</v>
      </c>
      <c r="G8" s="46">
        <v>1002615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6287554</v>
      </c>
      <c r="O8" s="47">
        <f t="shared" si="1"/>
        <v>112.61559679037111</v>
      </c>
      <c r="P8" s="9"/>
    </row>
    <row r="9" spans="1:133">
      <c r="A9" s="12"/>
      <c r="B9" s="44">
        <v>514</v>
      </c>
      <c r="C9" s="20" t="s">
        <v>22</v>
      </c>
      <c r="D9" s="46">
        <v>2023549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2023549</v>
      </c>
      <c r="O9" s="47">
        <f t="shared" si="1"/>
        <v>36.243534173950422</v>
      </c>
      <c r="P9" s="9"/>
    </row>
    <row r="10" spans="1:133">
      <c r="A10" s="12"/>
      <c r="B10" s="44">
        <v>515</v>
      </c>
      <c r="C10" s="20" t="s">
        <v>57</v>
      </c>
      <c r="D10" s="46">
        <v>1489891</v>
      </c>
      <c r="E10" s="46">
        <v>192795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1682686</v>
      </c>
      <c r="O10" s="47">
        <f t="shared" si="1"/>
        <v>30.138379423986244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4611462</v>
      </c>
      <c r="G11" s="46">
        <v>584611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5196073</v>
      </c>
      <c r="O11" s="47">
        <f t="shared" si="1"/>
        <v>93.06621650666284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50945706</v>
      </c>
      <c r="L12" s="46">
        <v>0</v>
      </c>
      <c r="M12" s="46">
        <v>0</v>
      </c>
      <c r="N12" s="46">
        <f t="shared" si="2"/>
        <v>50945706</v>
      </c>
      <c r="O12" s="47">
        <f t="shared" si="1"/>
        <v>912.48219658976927</v>
      </c>
      <c r="P12" s="9"/>
    </row>
    <row r="13" spans="1:133">
      <c r="A13" s="12"/>
      <c r="B13" s="44">
        <v>519</v>
      </c>
      <c r="C13" s="20" t="s">
        <v>62</v>
      </c>
      <c r="D13" s="46">
        <v>6761786</v>
      </c>
      <c r="E13" s="46">
        <v>95880</v>
      </c>
      <c r="F13" s="46">
        <v>0</v>
      </c>
      <c r="G13" s="46">
        <v>0</v>
      </c>
      <c r="H13" s="46">
        <v>0</v>
      </c>
      <c r="I13" s="46">
        <v>0</v>
      </c>
      <c r="J13" s="46">
        <v>20431549</v>
      </c>
      <c r="K13" s="46">
        <v>0</v>
      </c>
      <c r="L13" s="46">
        <v>0</v>
      </c>
      <c r="M13" s="46">
        <v>0</v>
      </c>
      <c r="N13" s="46">
        <f t="shared" si="2"/>
        <v>27289215</v>
      </c>
      <c r="O13" s="47">
        <f t="shared" si="1"/>
        <v>488.77373191001578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37264862</v>
      </c>
      <c r="E14" s="31">
        <f t="shared" si="3"/>
        <v>5592542</v>
      </c>
      <c r="F14" s="31">
        <f t="shared" si="3"/>
        <v>0</v>
      </c>
      <c r="G14" s="31">
        <f t="shared" si="3"/>
        <v>27039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42884443</v>
      </c>
      <c r="O14" s="43">
        <f t="shared" si="1"/>
        <v>768.09791875626877</v>
      </c>
      <c r="P14" s="10"/>
    </row>
    <row r="15" spans="1:133">
      <c r="A15" s="12"/>
      <c r="B15" s="44">
        <v>521</v>
      </c>
      <c r="C15" s="20" t="s">
        <v>27</v>
      </c>
      <c r="D15" s="46">
        <v>32963550</v>
      </c>
      <c r="E15" s="46">
        <v>490619</v>
      </c>
      <c r="F15" s="46">
        <v>0</v>
      </c>
      <c r="G15" s="46">
        <v>27039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33481208</v>
      </c>
      <c r="O15" s="47">
        <f t="shared" si="1"/>
        <v>599.67774752829916</v>
      </c>
      <c r="P15" s="9"/>
    </row>
    <row r="16" spans="1:133">
      <c r="A16" s="12"/>
      <c r="B16" s="44">
        <v>522</v>
      </c>
      <c r="C16" s="20" t="s">
        <v>28</v>
      </c>
      <c r="D16" s="46">
        <v>3108661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3108661</v>
      </c>
      <c r="O16" s="47">
        <f t="shared" si="1"/>
        <v>55.678840091703684</v>
      </c>
      <c r="P16" s="9"/>
    </row>
    <row r="17" spans="1:16">
      <c r="A17" s="12"/>
      <c r="B17" s="44">
        <v>524</v>
      </c>
      <c r="C17" s="20" t="s">
        <v>29</v>
      </c>
      <c r="D17" s="46">
        <v>1192651</v>
      </c>
      <c r="E17" s="46">
        <v>5101923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6294574</v>
      </c>
      <c r="O17" s="47">
        <f t="shared" si="1"/>
        <v>112.74133113626594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4524709</v>
      </c>
      <c r="E18" s="31">
        <f t="shared" si="5"/>
        <v>880849</v>
      </c>
      <c r="F18" s="31">
        <f t="shared" si="5"/>
        <v>0</v>
      </c>
      <c r="G18" s="31">
        <f t="shared" si="5"/>
        <v>1791626</v>
      </c>
      <c r="H18" s="31">
        <f t="shared" si="5"/>
        <v>0</v>
      </c>
      <c r="I18" s="31">
        <f t="shared" si="5"/>
        <v>53424324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60621508</v>
      </c>
      <c r="O18" s="43">
        <f t="shared" si="1"/>
        <v>1085.7842814156757</v>
      </c>
      <c r="P18" s="10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11711681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11711681</v>
      </c>
      <c r="O19" s="47">
        <f t="shared" si="1"/>
        <v>209.76646009456942</v>
      </c>
      <c r="P19" s="9"/>
    </row>
    <row r="20" spans="1:16">
      <c r="A20" s="12"/>
      <c r="B20" s="44">
        <v>536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41712643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41712643</v>
      </c>
      <c r="O20" s="47">
        <f t="shared" si="1"/>
        <v>747.10995486459376</v>
      </c>
      <c r="P20" s="9"/>
    </row>
    <row r="21" spans="1:16">
      <c r="A21" s="12"/>
      <c r="B21" s="44">
        <v>539</v>
      </c>
      <c r="C21" s="20" t="s">
        <v>34</v>
      </c>
      <c r="D21" s="46">
        <v>4524709</v>
      </c>
      <c r="E21" s="46">
        <v>880849</v>
      </c>
      <c r="F21" s="46">
        <v>0</v>
      </c>
      <c r="G21" s="46">
        <v>1791626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7197184</v>
      </c>
      <c r="O21" s="47">
        <f t="shared" si="1"/>
        <v>128.90786645651238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4330277</v>
      </c>
      <c r="E22" s="31">
        <f t="shared" si="6"/>
        <v>3659047</v>
      </c>
      <c r="F22" s="31">
        <f t="shared" si="6"/>
        <v>0</v>
      </c>
      <c r="G22" s="31">
        <f t="shared" si="6"/>
        <v>4081645</v>
      </c>
      <c r="H22" s="31">
        <f t="shared" si="6"/>
        <v>0</v>
      </c>
      <c r="I22" s="31">
        <f t="shared" si="6"/>
        <v>2921038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14992007</v>
      </c>
      <c r="O22" s="43">
        <f t="shared" si="1"/>
        <v>268.51997062616419</v>
      </c>
      <c r="P22" s="10"/>
    </row>
    <row r="23" spans="1:16">
      <c r="A23" s="12"/>
      <c r="B23" s="44">
        <v>541</v>
      </c>
      <c r="C23" s="20" t="s">
        <v>65</v>
      </c>
      <c r="D23" s="46">
        <v>4330277</v>
      </c>
      <c r="E23" s="46">
        <v>3659047</v>
      </c>
      <c r="F23" s="46">
        <v>0</v>
      </c>
      <c r="G23" s="46">
        <v>4081645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12070969</v>
      </c>
      <c r="O23" s="47">
        <f t="shared" si="1"/>
        <v>216.20162272531883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2921038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2921038</v>
      </c>
      <c r="O24" s="47">
        <f t="shared" si="1"/>
        <v>52.318347900845396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1155791</v>
      </c>
      <c r="E25" s="31">
        <f t="shared" si="8"/>
        <v>4135887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621587</v>
      </c>
      <c r="N25" s="31">
        <f t="shared" si="7"/>
        <v>5913265</v>
      </c>
      <c r="O25" s="43">
        <f t="shared" si="1"/>
        <v>105.91175311649233</v>
      </c>
      <c r="P25" s="10"/>
    </row>
    <row r="26" spans="1:16">
      <c r="A26" s="13"/>
      <c r="B26" s="45">
        <v>554</v>
      </c>
      <c r="C26" s="21" t="s">
        <v>39</v>
      </c>
      <c r="D26" s="46">
        <v>1155791</v>
      </c>
      <c r="E26" s="46">
        <v>3477334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4633125</v>
      </c>
      <c r="O26" s="47">
        <f t="shared" si="1"/>
        <v>82.98332497492477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658553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621587</v>
      </c>
      <c r="N27" s="46">
        <f t="shared" si="7"/>
        <v>1280140</v>
      </c>
      <c r="O27" s="47">
        <f t="shared" si="1"/>
        <v>22.928428141567561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2244354</v>
      </c>
      <c r="E28" s="31">
        <f t="shared" si="9"/>
        <v>1201643</v>
      </c>
      <c r="F28" s="31">
        <f t="shared" si="9"/>
        <v>0</v>
      </c>
      <c r="G28" s="31">
        <f t="shared" si="9"/>
        <v>659450</v>
      </c>
      <c r="H28" s="31">
        <f t="shared" si="9"/>
        <v>0</v>
      </c>
      <c r="I28" s="31">
        <f t="shared" si="9"/>
        <v>15317989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19423436</v>
      </c>
      <c r="O28" s="43">
        <f t="shared" si="1"/>
        <v>347.89074365955008</v>
      </c>
      <c r="P28" s="9"/>
    </row>
    <row r="29" spans="1:16">
      <c r="A29" s="12"/>
      <c r="B29" s="44">
        <v>572</v>
      </c>
      <c r="C29" s="20" t="s">
        <v>66</v>
      </c>
      <c r="D29" s="46">
        <v>547481</v>
      </c>
      <c r="E29" s="46">
        <v>1201643</v>
      </c>
      <c r="F29" s="46">
        <v>0</v>
      </c>
      <c r="G29" s="46">
        <v>659450</v>
      </c>
      <c r="H29" s="46">
        <v>0</v>
      </c>
      <c r="I29" s="46">
        <v>2773258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5181832</v>
      </c>
      <c r="O29" s="47">
        <f t="shared" si="1"/>
        <v>92.811147728900991</v>
      </c>
      <c r="P29" s="9"/>
    </row>
    <row r="30" spans="1:16">
      <c r="A30" s="12"/>
      <c r="B30" s="44">
        <v>575</v>
      </c>
      <c r="C30" s="20" t="s">
        <v>67</v>
      </c>
      <c r="D30" s="46">
        <v>1696873</v>
      </c>
      <c r="E30" s="46">
        <v>0</v>
      </c>
      <c r="F30" s="46">
        <v>0</v>
      </c>
      <c r="G30" s="46">
        <v>0</v>
      </c>
      <c r="H30" s="46">
        <v>0</v>
      </c>
      <c r="I30" s="46">
        <v>12544731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14241604</v>
      </c>
      <c r="O30" s="47">
        <f t="shared" si="1"/>
        <v>255.07959593064908</v>
      </c>
      <c r="P30" s="9"/>
    </row>
    <row r="31" spans="1:16" ht="15.75">
      <c r="A31" s="28" t="s">
        <v>68</v>
      </c>
      <c r="B31" s="29"/>
      <c r="C31" s="30"/>
      <c r="D31" s="31">
        <f t="shared" ref="D31:M31" si="11">SUM(D32:D32)</f>
        <v>1772481</v>
      </c>
      <c r="E31" s="31">
        <f t="shared" si="11"/>
        <v>2236811</v>
      </c>
      <c r="F31" s="31">
        <f t="shared" si="11"/>
        <v>0</v>
      </c>
      <c r="G31" s="31">
        <f t="shared" si="11"/>
        <v>1577685</v>
      </c>
      <c r="H31" s="31">
        <f t="shared" si="11"/>
        <v>0</v>
      </c>
      <c r="I31" s="31">
        <f t="shared" si="11"/>
        <v>200000</v>
      </c>
      <c r="J31" s="31">
        <f t="shared" si="11"/>
        <v>12703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5799680</v>
      </c>
      <c r="O31" s="43">
        <f t="shared" si="1"/>
        <v>103.87734632468835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1772481</v>
      </c>
      <c r="E32" s="46">
        <v>2236811</v>
      </c>
      <c r="F32" s="46">
        <v>0</v>
      </c>
      <c r="G32" s="46">
        <v>1577685</v>
      </c>
      <c r="H32" s="46">
        <v>0</v>
      </c>
      <c r="I32" s="46">
        <v>200000</v>
      </c>
      <c r="J32" s="46">
        <v>12703</v>
      </c>
      <c r="K32" s="46">
        <v>0</v>
      </c>
      <c r="L32" s="46">
        <v>0</v>
      </c>
      <c r="M32" s="46">
        <v>0</v>
      </c>
      <c r="N32" s="46">
        <f t="shared" si="10"/>
        <v>5799680</v>
      </c>
      <c r="O32" s="47">
        <f t="shared" si="1"/>
        <v>103.87734632468835</v>
      </c>
      <c r="P32" s="9"/>
    </row>
    <row r="33" spans="1:119" ht="16.5" thickBot="1">
      <c r="A33" s="14" t="s">
        <v>10</v>
      </c>
      <c r="B33" s="23"/>
      <c r="C33" s="22"/>
      <c r="D33" s="15">
        <f>SUM(D5,D14,D18,D22,D25,D28,D31)</f>
        <v>68391275</v>
      </c>
      <c r="E33" s="15">
        <f t="shared" ref="E33:M33" si="12">SUM(E5,E14,E18,E22,E25,E28,E31)</f>
        <v>17995454</v>
      </c>
      <c r="F33" s="15">
        <f t="shared" si="12"/>
        <v>4611462</v>
      </c>
      <c r="G33" s="15">
        <f t="shared" si="12"/>
        <v>9724671</v>
      </c>
      <c r="H33" s="15">
        <f t="shared" si="12"/>
        <v>0</v>
      </c>
      <c r="I33" s="15">
        <f t="shared" si="12"/>
        <v>71863351</v>
      </c>
      <c r="J33" s="15">
        <f t="shared" si="12"/>
        <v>20444252</v>
      </c>
      <c r="K33" s="15">
        <f t="shared" si="12"/>
        <v>50945706</v>
      </c>
      <c r="L33" s="15">
        <f t="shared" si="12"/>
        <v>0</v>
      </c>
      <c r="M33" s="15">
        <f t="shared" si="12"/>
        <v>621587</v>
      </c>
      <c r="N33" s="15">
        <f t="shared" si="10"/>
        <v>244597758</v>
      </c>
      <c r="O33" s="37">
        <f t="shared" si="1"/>
        <v>4380.9599871041701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81</v>
      </c>
      <c r="M35" s="163"/>
      <c r="N35" s="163"/>
      <c r="O35" s="41">
        <v>55832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13360323</v>
      </c>
      <c r="E5" s="26">
        <f t="shared" si="0"/>
        <v>179369</v>
      </c>
      <c r="F5" s="26">
        <f t="shared" si="0"/>
        <v>8343540</v>
      </c>
      <c r="G5" s="26">
        <f t="shared" si="0"/>
        <v>1949082</v>
      </c>
      <c r="H5" s="26">
        <f t="shared" si="0"/>
        <v>0</v>
      </c>
      <c r="I5" s="26">
        <f t="shared" si="0"/>
        <v>0</v>
      </c>
      <c r="J5" s="26">
        <f t="shared" si="0"/>
        <v>18404622</v>
      </c>
      <c r="K5" s="26">
        <f t="shared" si="0"/>
        <v>48619456</v>
      </c>
      <c r="L5" s="26">
        <f t="shared" si="0"/>
        <v>0</v>
      </c>
      <c r="M5" s="26">
        <f t="shared" si="0"/>
        <v>0</v>
      </c>
      <c r="N5" s="27">
        <f>SUM(D5:M5)</f>
        <v>90856392</v>
      </c>
      <c r="O5" s="32">
        <f t="shared" ref="O5:O33" si="1">(N5/O$35)</f>
        <v>1662.7878699145331</v>
      </c>
      <c r="P5" s="6"/>
    </row>
    <row r="6" spans="1:133">
      <c r="A6" s="12"/>
      <c r="B6" s="44">
        <v>511</v>
      </c>
      <c r="C6" s="20" t="s">
        <v>19</v>
      </c>
      <c r="D6" s="46">
        <v>345189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345189</v>
      </c>
      <c r="O6" s="47">
        <f t="shared" si="1"/>
        <v>6.317399022711883</v>
      </c>
      <c r="P6" s="9"/>
    </row>
    <row r="7" spans="1:133">
      <c r="A7" s="12"/>
      <c r="B7" s="44">
        <v>512</v>
      </c>
      <c r="C7" s="20" t="s">
        <v>20</v>
      </c>
      <c r="D7" s="46">
        <v>956433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956433</v>
      </c>
      <c r="O7" s="47">
        <f t="shared" si="1"/>
        <v>17.503943924891566</v>
      </c>
      <c r="P7" s="9"/>
    </row>
    <row r="8" spans="1:133">
      <c r="A8" s="12"/>
      <c r="B8" s="44">
        <v>513</v>
      </c>
      <c r="C8" s="20" t="s">
        <v>21</v>
      </c>
      <c r="D8" s="46">
        <v>5075716</v>
      </c>
      <c r="E8" s="46">
        <v>0</v>
      </c>
      <c r="F8" s="46">
        <v>0</v>
      </c>
      <c r="G8" s="46">
        <v>1364072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6439788</v>
      </c>
      <c r="O8" s="47">
        <f t="shared" si="1"/>
        <v>117.85633498654856</v>
      </c>
      <c r="P8" s="9"/>
    </row>
    <row r="9" spans="1:133">
      <c r="A9" s="12"/>
      <c r="B9" s="44">
        <v>514</v>
      </c>
      <c r="C9" s="20" t="s">
        <v>22</v>
      </c>
      <c r="D9" s="46">
        <v>1704612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1704612</v>
      </c>
      <c r="O9" s="47">
        <f t="shared" si="1"/>
        <v>31.196574001207885</v>
      </c>
      <c r="P9" s="9"/>
    </row>
    <row r="10" spans="1:133">
      <c r="A10" s="12"/>
      <c r="B10" s="44">
        <v>515</v>
      </c>
      <c r="C10" s="20" t="s">
        <v>57</v>
      </c>
      <c r="D10" s="46">
        <v>223557</v>
      </c>
      <c r="E10" s="46">
        <v>179369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402926</v>
      </c>
      <c r="O10" s="47">
        <f t="shared" si="1"/>
        <v>7.3740597719661061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8343540</v>
      </c>
      <c r="G11" s="46">
        <v>585010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8928550</v>
      </c>
      <c r="O11" s="47">
        <f t="shared" si="1"/>
        <v>163.40385424864112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48619456</v>
      </c>
      <c r="L12" s="46">
        <v>0</v>
      </c>
      <c r="M12" s="46">
        <v>0</v>
      </c>
      <c r="N12" s="46">
        <f t="shared" si="2"/>
        <v>48619456</v>
      </c>
      <c r="O12" s="47">
        <f t="shared" si="1"/>
        <v>889.79806372504163</v>
      </c>
      <c r="P12" s="9"/>
    </row>
    <row r="13" spans="1:133">
      <c r="A13" s="12"/>
      <c r="B13" s="44">
        <v>519</v>
      </c>
      <c r="C13" s="20" t="s">
        <v>62</v>
      </c>
      <c r="D13" s="46">
        <v>5054816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18404622</v>
      </c>
      <c r="K13" s="46">
        <v>0</v>
      </c>
      <c r="L13" s="46">
        <v>0</v>
      </c>
      <c r="M13" s="46">
        <v>0</v>
      </c>
      <c r="N13" s="46">
        <f t="shared" si="2"/>
        <v>23459438</v>
      </c>
      <c r="O13" s="47">
        <f t="shared" si="1"/>
        <v>429.33764023352427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39618022</v>
      </c>
      <c r="E14" s="31">
        <f t="shared" si="3"/>
        <v>5126133</v>
      </c>
      <c r="F14" s="31">
        <f t="shared" si="3"/>
        <v>0</v>
      </c>
      <c r="G14" s="31">
        <f t="shared" si="3"/>
        <v>60588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44804743</v>
      </c>
      <c r="O14" s="43">
        <f t="shared" si="1"/>
        <v>819.98394978129977</v>
      </c>
      <c r="P14" s="10"/>
    </row>
    <row r="15" spans="1:133">
      <c r="A15" s="12"/>
      <c r="B15" s="44">
        <v>521</v>
      </c>
      <c r="C15" s="20" t="s">
        <v>27</v>
      </c>
      <c r="D15" s="46">
        <v>34373067</v>
      </c>
      <c r="E15" s="46">
        <v>551230</v>
      </c>
      <c r="F15" s="46">
        <v>0</v>
      </c>
      <c r="G15" s="46">
        <v>60588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34984885</v>
      </c>
      <c r="O15" s="47">
        <f t="shared" si="1"/>
        <v>640.26802218114608</v>
      </c>
      <c r="P15" s="9"/>
    </row>
    <row r="16" spans="1:133">
      <c r="A16" s="12"/>
      <c r="B16" s="44">
        <v>522</v>
      </c>
      <c r="C16" s="20" t="s">
        <v>28</v>
      </c>
      <c r="D16" s="46">
        <v>2477168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2477168</v>
      </c>
      <c r="O16" s="47">
        <f t="shared" si="1"/>
        <v>45.335334272798811</v>
      </c>
      <c r="P16" s="9"/>
    </row>
    <row r="17" spans="1:16">
      <c r="A17" s="12"/>
      <c r="B17" s="44">
        <v>524</v>
      </c>
      <c r="C17" s="20" t="s">
        <v>29</v>
      </c>
      <c r="D17" s="46">
        <v>2767787</v>
      </c>
      <c r="E17" s="46">
        <v>4574903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7342690</v>
      </c>
      <c r="O17" s="47">
        <f t="shared" si="1"/>
        <v>134.38059332735492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3806432</v>
      </c>
      <c r="E18" s="31">
        <f t="shared" si="5"/>
        <v>1575064</v>
      </c>
      <c r="F18" s="31">
        <f t="shared" si="5"/>
        <v>0</v>
      </c>
      <c r="G18" s="31">
        <f t="shared" si="5"/>
        <v>441099</v>
      </c>
      <c r="H18" s="31">
        <f t="shared" si="5"/>
        <v>0</v>
      </c>
      <c r="I18" s="31">
        <f t="shared" si="5"/>
        <v>48572658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54395253</v>
      </c>
      <c r="O18" s="43">
        <f t="shared" si="1"/>
        <v>995.5025164253949</v>
      </c>
      <c r="P18" s="10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10463659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10463659</v>
      </c>
      <c r="O19" s="47">
        <f t="shared" si="1"/>
        <v>191.49830713200711</v>
      </c>
      <c r="P19" s="9"/>
    </row>
    <row r="20" spans="1:16">
      <c r="A20" s="12"/>
      <c r="B20" s="44">
        <v>536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38108999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38108999</v>
      </c>
      <c r="O20" s="47">
        <f t="shared" si="1"/>
        <v>697.44329349755674</v>
      </c>
      <c r="P20" s="9"/>
    </row>
    <row r="21" spans="1:16">
      <c r="A21" s="12"/>
      <c r="B21" s="44">
        <v>539</v>
      </c>
      <c r="C21" s="20" t="s">
        <v>34</v>
      </c>
      <c r="D21" s="46">
        <v>3806432</v>
      </c>
      <c r="E21" s="46">
        <v>1575064</v>
      </c>
      <c r="F21" s="46">
        <v>0</v>
      </c>
      <c r="G21" s="46">
        <v>441099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5822595</v>
      </c>
      <c r="O21" s="47">
        <f t="shared" si="1"/>
        <v>106.56091579583097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3539839</v>
      </c>
      <c r="E22" s="31">
        <f t="shared" si="6"/>
        <v>3856727</v>
      </c>
      <c r="F22" s="31">
        <f t="shared" si="6"/>
        <v>0</v>
      </c>
      <c r="G22" s="31">
        <f t="shared" si="6"/>
        <v>3112589</v>
      </c>
      <c r="H22" s="31">
        <f t="shared" si="6"/>
        <v>0</v>
      </c>
      <c r="I22" s="31">
        <f t="shared" si="6"/>
        <v>2092231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12601386</v>
      </c>
      <c r="O22" s="43">
        <f t="shared" si="1"/>
        <v>230.62143811423655</v>
      </c>
      <c r="P22" s="10"/>
    </row>
    <row r="23" spans="1:16">
      <c r="A23" s="12"/>
      <c r="B23" s="44">
        <v>541</v>
      </c>
      <c r="C23" s="20" t="s">
        <v>65</v>
      </c>
      <c r="D23" s="46">
        <v>3539839</v>
      </c>
      <c r="E23" s="46">
        <v>3856727</v>
      </c>
      <c r="F23" s="46">
        <v>0</v>
      </c>
      <c r="G23" s="46">
        <v>3112589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10509155</v>
      </c>
      <c r="O23" s="47">
        <f t="shared" si="1"/>
        <v>192.33094196665508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2092231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2092231</v>
      </c>
      <c r="O24" s="47">
        <f t="shared" si="1"/>
        <v>38.290496147581486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113013</v>
      </c>
      <c r="E25" s="31">
        <f t="shared" si="8"/>
        <v>4873774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563727</v>
      </c>
      <c r="N25" s="31">
        <f t="shared" si="7"/>
        <v>5550514</v>
      </c>
      <c r="O25" s="43">
        <f t="shared" si="1"/>
        <v>101.58148642960414</v>
      </c>
      <c r="P25" s="10"/>
    </row>
    <row r="26" spans="1:16">
      <c r="A26" s="13"/>
      <c r="B26" s="45">
        <v>554</v>
      </c>
      <c r="C26" s="21" t="s">
        <v>39</v>
      </c>
      <c r="D26" s="46">
        <v>113013</v>
      </c>
      <c r="E26" s="46">
        <v>4455826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4568839</v>
      </c>
      <c r="O26" s="47">
        <f t="shared" si="1"/>
        <v>83.615581706044907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417948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563727</v>
      </c>
      <c r="N27" s="46">
        <f t="shared" si="7"/>
        <v>981675</v>
      </c>
      <c r="O27" s="47">
        <f t="shared" si="1"/>
        <v>17.96590472355923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1922791</v>
      </c>
      <c r="E28" s="31">
        <f t="shared" si="9"/>
        <v>483184</v>
      </c>
      <c r="F28" s="31">
        <f t="shared" si="9"/>
        <v>0</v>
      </c>
      <c r="G28" s="31">
        <f t="shared" si="9"/>
        <v>817331</v>
      </c>
      <c r="H28" s="31">
        <f t="shared" si="9"/>
        <v>0</v>
      </c>
      <c r="I28" s="31">
        <f t="shared" si="9"/>
        <v>16040602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19263908</v>
      </c>
      <c r="O28" s="43">
        <f t="shared" si="1"/>
        <v>352.5540894200326</v>
      </c>
      <c r="P28" s="9"/>
    </row>
    <row r="29" spans="1:16">
      <c r="A29" s="12"/>
      <c r="B29" s="44">
        <v>572</v>
      </c>
      <c r="C29" s="20" t="s">
        <v>66</v>
      </c>
      <c r="D29" s="46">
        <v>416816</v>
      </c>
      <c r="E29" s="46">
        <v>483184</v>
      </c>
      <c r="F29" s="46">
        <v>0</v>
      </c>
      <c r="G29" s="46">
        <v>817331</v>
      </c>
      <c r="H29" s="46">
        <v>0</v>
      </c>
      <c r="I29" s="46">
        <v>2904204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4621535</v>
      </c>
      <c r="O29" s="47">
        <f t="shared" si="1"/>
        <v>84.579985725005031</v>
      </c>
      <c r="P29" s="9"/>
    </row>
    <row r="30" spans="1:16" ht="14.25" customHeight="1">
      <c r="A30" s="12"/>
      <c r="B30" s="44">
        <v>575</v>
      </c>
      <c r="C30" s="20" t="s">
        <v>67</v>
      </c>
      <c r="D30" s="46">
        <v>1505975</v>
      </c>
      <c r="E30" s="46">
        <v>0</v>
      </c>
      <c r="F30" s="46">
        <v>0</v>
      </c>
      <c r="G30" s="46">
        <v>0</v>
      </c>
      <c r="H30" s="46">
        <v>0</v>
      </c>
      <c r="I30" s="46">
        <v>13136398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14642373</v>
      </c>
      <c r="O30" s="47">
        <f t="shared" si="1"/>
        <v>267.97410369502757</v>
      </c>
      <c r="P30" s="9"/>
    </row>
    <row r="31" spans="1:16" ht="15.75">
      <c r="A31" s="28" t="s">
        <v>68</v>
      </c>
      <c r="B31" s="29"/>
      <c r="C31" s="30"/>
      <c r="D31" s="31">
        <f t="shared" ref="D31:M31" si="11">SUM(D32:D32)</f>
        <v>957733</v>
      </c>
      <c r="E31" s="31">
        <f t="shared" si="11"/>
        <v>5475382</v>
      </c>
      <c r="F31" s="31">
        <f t="shared" si="11"/>
        <v>15005</v>
      </c>
      <c r="G31" s="31">
        <f t="shared" si="11"/>
        <v>1674289</v>
      </c>
      <c r="H31" s="31">
        <f t="shared" si="11"/>
        <v>0</v>
      </c>
      <c r="I31" s="31">
        <f t="shared" si="11"/>
        <v>661692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8784101</v>
      </c>
      <c r="O31" s="43">
        <f t="shared" si="1"/>
        <v>160.76025328965429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957733</v>
      </c>
      <c r="E32" s="46">
        <v>5475382</v>
      </c>
      <c r="F32" s="46">
        <v>15005</v>
      </c>
      <c r="G32" s="46">
        <v>1674289</v>
      </c>
      <c r="H32" s="46">
        <v>0</v>
      </c>
      <c r="I32" s="46">
        <v>661692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8784101</v>
      </c>
      <c r="O32" s="47">
        <f t="shared" si="1"/>
        <v>160.76025328965429</v>
      </c>
      <c r="P32" s="9"/>
    </row>
    <row r="33" spans="1:119" ht="16.5" thickBot="1">
      <c r="A33" s="14" t="s">
        <v>10</v>
      </c>
      <c r="B33" s="23"/>
      <c r="C33" s="22"/>
      <c r="D33" s="15">
        <f>SUM(D5,D14,D18,D22,D25,D28,D31)</f>
        <v>63318153</v>
      </c>
      <c r="E33" s="15">
        <f t="shared" ref="E33:M33" si="12">SUM(E5,E14,E18,E22,E25,E28,E31)</f>
        <v>21569633</v>
      </c>
      <c r="F33" s="15">
        <f t="shared" si="12"/>
        <v>8358545</v>
      </c>
      <c r="G33" s="15">
        <f t="shared" si="12"/>
        <v>8054978</v>
      </c>
      <c r="H33" s="15">
        <f t="shared" si="12"/>
        <v>0</v>
      </c>
      <c r="I33" s="15">
        <f t="shared" si="12"/>
        <v>67367183</v>
      </c>
      <c r="J33" s="15">
        <f t="shared" si="12"/>
        <v>18404622</v>
      </c>
      <c r="K33" s="15">
        <f t="shared" si="12"/>
        <v>48619456</v>
      </c>
      <c r="L33" s="15">
        <f t="shared" si="12"/>
        <v>0</v>
      </c>
      <c r="M33" s="15">
        <f t="shared" si="12"/>
        <v>563727</v>
      </c>
      <c r="N33" s="15">
        <f t="shared" si="10"/>
        <v>236256297</v>
      </c>
      <c r="O33" s="37">
        <f t="shared" si="1"/>
        <v>4323.7916033747551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79</v>
      </c>
      <c r="M35" s="163"/>
      <c r="N35" s="163"/>
      <c r="O35" s="41">
        <v>54641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11897094</v>
      </c>
      <c r="E5" s="26">
        <f t="shared" si="0"/>
        <v>174304</v>
      </c>
      <c r="F5" s="26">
        <f t="shared" si="0"/>
        <v>9310410</v>
      </c>
      <c r="G5" s="26">
        <f t="shared" si="0"/>
        <v>717675</v>
      </c>
      <c r="H5" s="26">
        <f t="shared" si="0"/>
        <v>0</v>
      </c>
      <c r="I5" s="26">
        <f t="shared" si="0"/>
        <v>0</v>
      </c>
      <c r="J5" s="26">
        <f t="shared" si="0"/>
        <v>16925745</v>
      </c>
      <c r="K5" s="26">
        <f t="shared" si="0"/>
        <v>48212230</v>
      </c>
      <c r="L5" s="26">
        <f t="shared" si="0"/>
        <v>0</v>
      </c>
      <c r="M5" s="26">
        <f t="shared" si="0"/>
        <v>0</v>
      </c>
      <c r="N5" s="27">
        <f>SUM(D5:M5)</f>
        <v>87237458</v>
      </c>
      <c r="O5" s="32">
        <f t="shared" ref="O5:O34" si="1">(N5/O$36)</f>
        <v>1619.5573749187784</v>
      </c>
      <c r="P5" s="6"/>
    </row>
    <row r="6" spans="1:133">
      <c r="A6" s="12"/>
      <c r="B6" s="44">
        <v>511</v>
      </c>
      <c r="C6" s="20" t="s">
        <v>19</v>
      </c>
      <c r="D6" s="46">
        <v>333148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333148</v>
      </c>
      <c r="O6" s="47">
        <f t="shared" si="1"/>
        <v>6.1848695813608092</v>
      </c>
      <c r="P6" s="9"/>
    </row>
    <row r="7" spans="1:133">
      <c r="A7" s="12"/>
      <c r="B7" s="44">
        <v>512</v>
      </c>
      <c r="C7" s="20" t="s">
        <v>20</v>
      </c>
      <c r="D7" s="46">
        <v>734345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734345</v>
      </c>
      <c r="O7" s="47">
        <f t="shared" si="1"/>
        <v>13.633064141836071</v>
      </c>
      <c r="P7" s="9"/>
    </row>
    <row r="8" spans="1:133">
      <c r="A8" s="12"/>
      <c r="B8" s="44">
        <v>513</v>
      </c>
      <c r="C8" s="20" t="s">
        <v>21</v>
      </c>
      <c r="D8" s="46">
        <v>4849876</v>
      </c>
      <c r="E8" s="46">
        <v>0</v>
      </c>
      <c r="F8" s="46">
        <v>0</v>
      </c>
      <c r="G8" s="46">
        <v>717675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5567551</v>
      </c>
      <c r="O8" s="47">
        <f t="shared" si="1"/>
        <v>103.36119929453263</v>
      </c>
      <c r="P8" s="9"/>
    </row>
    <row r="9" spans="1:133">
      <c r="A9" s="12"/>
      <c r="B9" s="44">
        <v>514</v>
      </c>
      <c r="C9" s="20" t="s">
        <v>22</v>
      </c>
      <c r="D9" s="46">
        <v>1485210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1485210</v>
      </c>
      <c r="O9" s="47">
        <f t="shared" si="1"/>
        <v>27.572820941241993</v>
      </c>
      <c r="P9" s="9"/>
    </row>
    <row r="10" spans="1:133">
      <c r="A10" s="12"/>
      <c r="B10" s="44">
        <v>515</v>
      </c>
      <c r="C10" s="20" t="s">
        <v>57</v>
      </c>
      <c r="D10" s="46">
        <v>212889</v>
      </c>
      <c r="E10" s="46">
        <v>174304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387193</v>
      </c>
      <c r="O10" s="47">
        <f t="shared" si="1"/>
        <v>7.1882112689130233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9310410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9310410</v>
      </c>
      <c r="O11" s="47">
        <f t="shared" si="1"/>
        <v>172.84711779448622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48212230</v>
      </c>
      <c r="L12" s="46">
        <v>0</v>
      </c>
      <c r="M12" s="46">
        <v>0</v>
      </c>
      <c r="N12" s="46">
        <f t="shared" si="2"/>
        <v>48212230</v>
      </c>
      <c r="O12" s="47">
        <f t="shared" si="1"/>
        <v>895.05671586373342</v>
      </c>
      <c r="P12" s="9"/>
    </row>
    <row r="13" spans="1:133">
      <c r="A13" s="12"/>
      <c r="B13" s="44">
        <v>519</v>
      </c>
      <c r="C13" s="20" t="s">
        <v>62</v>
      </c>
      <c r="D13" s="46">
        <v>4281626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16925745</v>
      </c>
      <c r="K13" s="46">
        <v>0</v>
      </c>
      <c r="L13" s="46">
        <v>0</v>
      </c>
      <c r="M13" s="46">
        <v>0</v>
      </c>
      <c r="N13" s="46">
        <f t="shared" si="2"/>
        <v>21207371</v>
      </c>
      <c r="O13" s="47">
        <f t="shared" si="1"/>
        <v>393.71337603267426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36563278</v>
      </c>
      <c r="E14" s="31">
        <f t="shared" si="3"/>
        <v>4007417</v>
      </c>
      <c r="F14" s="31">
        <f t="shared" si="3"/>
        <v>0</v>
      </c>
      <c r="G14" s="31">
        <f t="shared" si="3"/>
        <v>2397316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42968011</v>
      </c>
      <c r="O14" s="43">
        <f t="shared" si="1"/>
        <v>797.69815278938086</v>
      </c>
      <c r="P14" s="10"/>
    </row>
    <row r="15" spans="1:133">
      <c r="A15" s="12"/>
      <c r="B15" s="44">
        <v>521</v>
      </c>
      <c r="C15" s="20" t="s">
        <v>27</v>
      </c>
      <c r="D15" s="46">
        <v>31835497</v>
      </c>
      <c r="E15" s="46">
        <v>657504</v>
      </c>
      <c r="F15" s="46">
        <v>0</v>
      </c>
      <c r="G15" s="46">
        <v>2397316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34890317</v>
      </c>
      <c r="O15" s="47">
        <f t="shared" si="1"/>
        <v>647.73632228719953</v>
      </c>
      <c r="P15" s="9"/>
    </row>
    <row r="16" spans="1:133">
      <c r="A16" s="12"/>
      <c r="B16" s="44">
        <v>522</v>
      </c>
      <c r="C16" s="20" t="s">
        <v>28</v>
      </c>
      <c r="D16" s="46">
        <v>2239242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2239242</v>
      </c>
      <c r="O16" s="47">
        <f t="shared" si="1"/>
        <v>41.571372876636033</v>
      </c>
      <c r="P16" s="9"/>
    </row>
    <row r="17" spans="1:16">
      <c r="A17" s="12"/>
      <c r="B17" s="44">
        <v>524</v>
      </c>
      <c r="C17" s="20" t="s">
        <v>29</v>
      </c>
      <c r="D17" s="46">
        <v>2488539</v>
      </c>
      <c r="E17" s="46">
        <v>3349913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5838452</v>
      </c>
      <c r="O17" s="47">
        <f t="shared" si="1"/>
        <v>108.39045762554534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3515316</v>
      </c>
      <c r="E18" s="31">
        <f t="shared" si="5"/>
        <v>331571</v>
      </c>
      <c r="F18" s="31">
        <f t="shared" si="5"/>
        <v>0</v>
      </c>
      <c r="G18" s="31">
        <f t="shared" si="5"/>
        <v>473942</v>
      </c>
      <c r="H18" s="31">
        <f t="shared" si="5"/>
        <v>0</v>
      </c>
      <c r="I18" s="31">
        <f t="shared" si="5"/>
        <v>47504167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51824996</v>
      </c>
      <c r="O18" s="43">
        <f t="shared" si="1"/>
        <v>962.12746681518615</v>
      </c>
      <c r="P18" s="10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9748633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9748633</v>
      </c>
      <c r="O19" s="47">
        <f t="shared" si="1"/>
        <v>180.98269748445188</v>
      </c>
      <c r="P19" s="9"/>
    </row>
    <row r="20" spans="1:16">
      <c r="A20" s="12"/>
      <c r="B20" s="44">
        <v>536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37755534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37755534</v>
      </c>
      <c r="O20" s="47">
        <f t="shared" si="1"/>
        <v>700.92887774993039</v>
      </c>
      <c r="P20" s="9"/>
    </row>
    <row r="21" spans="1:16">
      <c r="A21" s="12"/>
      <c r="B21" s="44">
        <v>539</v>
      </c>
      <c r="C21" s="20" t="s">
        <v>34</v>
      </c>
      <c r="D21" s="46">
        <v>3515316</v>
      </c>
      <c r="E21" s="46">
        <v>331571</v>
      </c>
      <c r="F21" s="46">
        <v>0</v>
      </c>
      <c r="G21" s="46">
        <v>473942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4320829</v>
      </c>
      <c r="O21" s="47">
        <f t="shared" si="1"/>
        <v>80.215891580803856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3345429</v>
      </c>
      <c r="E22" s="31">
        <f t="shared" si="6"/>
        <v>9293418</v>
      </c>
      <c r="F22" s="31">
        <f t="shared" si="6"/>
        <v>0</v>
      </c>
      <c r="G22" s="31">
        <f t="shared" si="6"/>
        <v>2144188</v>
      </c>
      <c r="H22" s="31">
        <f t="shared" si="6"/>
        <v>0</v>
      </c>
      <c r="I22" s="31">
        <f t="shared" si="6"/>
        <v>1866884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16649919</v>
      </c>
      <c r="O22" s="43">
        <f t="shared" si="1"/>
        <v>309.10459482038431</v>
      </c>
      <c r="P22" s="10"/>
    </row>
    <row r="23" spans="1:16">
      <c r="A23" s="12"/>
      <c r="B23" s="44">
        <v>541</v>
      </c>
      <c r="C23" s="20" t="s">
        <v>65</v>
      </c>
      <c r="D23" s="46">
        <v>3345429</v>
      </c>
      <c r="E23" s="46">
        <v>9293418</v>
      </c>
      <c r="F23" s="46">
        <v>0</v>
      </c>
      <c r="G23" s="46">
        <v>2144188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14783035</v>
      </c>
      <c r="O23" s="47">
        <f t="shared" si="1"/>
        <v>274.44602246356635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1866884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1866884</v>
      </c>
      <c r="O24" s="47">
        <f t="shared" si="1"/>
        <v>34.65857235681797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145408</v>
      </c>
      <c r="E25" s="31">
        <f t="shared" si="8"/>
        <v>5022959</v>
      </c>
      <c r="F25" s="31">
        <f t="shared" si="8"/>
        <v>0</v>
      </c>
      <c r="G25" s="31">
        <f t="shared" si="8"/>
        <v>33900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470186</v>
      </c>
      <c r="N25" s="31">
        <f t="shared" si="7"/>
        <v>5672453</v>
      </c>
      <c r="O25" s="43">
        <f t="shared" si="1"/>
        <v>105.30869767010118</v>
      </c>
      <c r="P25" s="10"/>
    </row>
    <row r="26" spans="1:16">
      <c r="A26" s="13"/>
      <c r="B26" s="45">
        <v>554</v>
      </c>
      <c r="C26" s="21" t="s">
        <v>39</v>
      </c>
      <c r="D26" s="46">
        <v>145408</v>
      </c>
      <c r="E26" s="46">
        <v>3980992</v>
      </c>
      <c r="F26" s="46">
        <v>0</v>
      </c>
      <c r="G26" s="46">
        <v>33900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4160300</v>
      </c>
      <c r="O26" s="47">
        <f t="shared" si="1"/>
        <v>77.235681797085306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1041967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470186</v>
      </c>
      <c r="N27" s="46">
        <f t="shared" si="7"/>
        <v>1512153</v>
      </c>
      <c r="O27" s="47">
        <f t="shared" si="1"/>
        <v>28.073015873015873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1813765</v>
      </c>
      <c r="E28" s="31">
        <f t="shared" si="9"/>
        <v>937251</v>
      </c>
      <c r="F28" s="31">
        <f t="shared" si="9"/>
        <v>0</v>
      </c>
      <c r="G28" s="31">
        <f t="shared" si="9"/>
        <v>2159016</v>
      </c>
      <c r="H28" s="31">
        <f t="shared" si="9"/>
        <v>0</v>
      </c>
      <c r="I28" s="31">
        <f t="shared" si="9"/>
        <v>15191299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20101331</v>
      </c>
      <c r="O28" s="43">
        <f t="shared" si="1"/>
        <v>373.17981992017081</v>
      </c>
      <c r="P28" s="9"/>
    </row>
    <row r="29" spans="1:16">
      <c r="A29" s="12"/>
      <c r="B29" s="44">
        <v>572</v>
      </c>
      <c r="C29" s="20" t="s">
        <v>66</v>
      </c>
      <c r="D29" s="46">
        <v>332268</v>
      </c>
      <c r="E29" s="46">
        <v>937251</v>
      </c>
      <c r="F29" s="46">
        <v>0</v>
      </c>
      <c r="G29" s="46">
        <v>1297640</v>
      </c>
      <c r="H29" s="46">
        <v>0</v>
      </c>
      <c r="I29" s="46">
        <v>2955312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5522471</v>
      </c>
      <c r="O29" s="47">
        <f t="shared" si="1"/>
        <v>102.52429221201152</v>
      </c>
      <c r="P29" s="9"/>
    </row>
    <row r="30" spans="1:16">
      <c r="A30" s="12"/>
      <c r="B30" s="44">
        <v>575</v>
      </c>
      <c r="C30" s="20" t="s">
        <v>67</v>
      </c>
      <c r="D30" s="46">
        <v>1481497</v>
      </c>
      <c r="E30" s="46">
        <v>0</v>
      </c>
      <c r="F30" s="46">
        <v>0</v>
      </c>
      <c r="G30" s="46">
        <v>861376</v>
      </c>
      <c r="H30" s="46">
        <v>0</v>
      </c>
      <c r="I30" s="46">
        <v>12235987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14578860</v>
      </c>
      <c r="O30" s="47">
        <f t="shared" si="1"/>
        <v>270.6555277081593</v>
      </c>
      <c r="P30" s="9"/>
    </row>
    <row r="31" spans="1:16" ht="15.75">
      <c r="A31" s="28" t="s">
        <v>68</v>
      </c>
      <c r="B31" s="29"/>
      <c r="C31" s="30"/>
      <c r="D31" s="31">
        <f t="shared" ref="D31:M31" si="11">SUM(D32:D33)</f>
        <v>1314912</v>
      </c>
      <c r="E31" s="31">
        <f t="shared" si="11"/>
        <v>7255352</v>
      </c>
      <c r="F31" s="31">
        <f t="shared" si="11"/>
        <v>2942308</v>
      </c>
      <c r="G31" s="31">
        <f t="shared" si="11"/>
        <v>2164232</v>
      </c>
      <c r="H31" s="31">
        <f t="shared" si="11"/>
        <v>0</v>
      </c>
      <c r="I31" s="31">
        <f t="shared" si="11"/>
        <v>618955</v>
      </c>
      <c r="J31" s="31">
        <f t="shared" si="11"/>
        <v>53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14295812</v>
      </c>
      <c r="O31" s="43">
        <f t="shared" si="1"/>
        <v>265.40076116216466</v>
      </c>
      <c r="P31" s="9"/>
    </row>
    <row r="32" spans="1:16">
      <c r="A32" s="12"/>
      <c r="B32" s="44">
        <v>581</v>
      </c>
      <c r="C32" s="20" t="s">
        <v>69</v>
      </c>
      <c r="D32" s="46">
        <v>1314912</v>
      </c>
      <c r="E32" s="46">
        <v>7255352</v>
      </c>
      <c r="F32" s="46">
        <v>232188</v>
      </c>
      <c r="G32" s="46">
        <v>2164232</v>
      </c>
      <c r="H32" s="46">
        <v>0</v>
      </c>
      <c r="I32" s="46">
        <v>618955</v>
      </c>
      <c r="J32" s="46">
        <v>53</v>
      </c>
      <c r="K32" s="46">
        <v>0</v>
      </c>
      <c r="L32" s="46">
        <v>0</v>
      </c>
      <c r="M32" s="46">
        <v>0</v>
      </c>
      <c r="N32" s="46">
        <f t="shared" si="10"/>
        <v>11585692</v>
      </c>
      <c r="O32" s="47">
        <f t="shared" si="1"/>
        <v>215.08757077879886</v>
      </c>
      <c r="P32" s="9"/>
    </row>
    <row r="33" spans="1:119" ht="15.75" thickBot="1">
      <c r="A33" s="12"/>
      <c r="B33" s="44">
        <v>585</v>
      </c>
      <c r="C33" s="20" t="s">
        <v>72</v>
      </c>
      <c r="D33" s="46">
        <v>0</v>
      </c>
      <c r="E33" s="46">
        <v>0</v>
      </c>
      <c r="F33" s="46">
        <v>2710120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2710120</v>
      </c>
      <c r="O33" s="47">
        <f t="shared" si="1"/>
        <v>50.313190383365821</v>
      </c>
      <c r="P33" s="9"/>
    </row>
    <row r="34" spans="1:119" ht="16.5" thickBot="1">
      <c r="A34" s="14" t="s">
        <v>10</v>
      </c>
      <c r="B34" s="23"/>
      <c r="C34" s="22"/>
      <c r="D34" s="15">
        <f>SUM(D5,D14,D18,D22,D25,D28,D31)</f>
        <v>58595202</v>
      </c>
      <c r="E34" s="15">
        <f t="shared" ref="E34:M34" si="12">SUM(E5,E14,E18,E22,E25,E28,E31)</f>
        <v>27022272</v>
      </c>
      <c r="F34" s="15">
        <f t="shared" si="12"/>
        <v>12252718</v>
      </c>
      <c r="G34" s="15">
        <f t="shared" si="12"/>
        <v>10090269</v>
      </c>
      <c r="H34" s="15">
        <f t="shared" si="12"/>
        <v>0</v>
      </c>
      <c r="I34" s="15">
        <f t="shared" si="12"/>
        <v>65181305</v>
      </c>
      <c r="J34" s="15">
        <f t="shared" si="12"/>
        <v>16925798</v>
      </c>
      <c r="K34" s="15">
        <f t="shared" si="12"/>
        <v>48212230</v>
      </c>
      <c r="L34" s="15">
        <f t="shared" si="12"/>
        <v>0</v>
      </c>
      <c r="M34" s="15">
        <f t="shared" si="12"/>
        <v>470186</v>
      </c>
      <c r="N34" s="15">
        <f t="shared" si="10"/>
        <v>238749980</v>
      </c>
      <c r="O34" s="37">
        <f t="shared" si="1"/>
        <v>4432.3768680961666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77</v>
      </c>
      <c r="M36" s="163"/>
      <c r="N36" s="163"/>
      <c r="O36" s="41">
        <v>53865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12027164</v>
      </c>
      <c r="E5" s="26">
        <f t="shared" si="0"/>
        <v>282750</v>
      </c>
      <c r="F5" s="26">
        <f t="shared" si="0"/>
        <v>9180878</v>
      </c>
      <c r="G5" s="26">
        <f t="shared" si="0"/>
        <v>4000</v>
      </c>
      <c r="H5" s="26">
        <f t="shared" si="0"/>
        <v>0</v>
      </c>
      <c r="I5" s="26">
        <f t="shared" si="0"/>
        <v>0</v>
      </c>
      <c r="J5" s="26">
        <f t="shared" si="0"/>
        <v>16106860</v>
      </c>
      <c r="K5" s="26">
        <f t="shared" si="0"/>
        <v>48348442</v>
      </c>
      <c r="L5" s="26">
        <f t="shared" si="0"/>
        <v>0</v>
      </c>
      <c r="M5" s="26">
        <f t="shared" si="0"/>
        <v>0</v>
      </c>
      <c r="N5" s="27">
        <f>SUM(D5:M5)</f>
        <v>85950094</v>
      </c>
      <c r="O5" s="32">
        <f t="shared" ref="O5:O34" si="1">(N5/O$36)</f>
        <v>1624.6119270390323</v>
      </c>
      <c r="P5" s="6"/>
    </row>
    <row r="6" spans="1:133">
      <c r="A6" s="12"/>
      <c r="B6" s="44">
        <v>511</v>
      </c>
      <c r="C6" s="20" t="s">
        <v>19</v>
      </c>
      <c r="D6" s="46">
        <v>221149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221149</v>
      </c>
      <c r="O6" s="47">
        <f t="shared" si="1"/>
        <v>4.1801153010112468</v>
      </c>
      <c r="P6" s="9"/>
    </row>
    <row r="7" spans="1:133">
      <c r="A7" s="12"/>
      <c r="B7" s="44">
        <v>512</v>
      </c>
      <c r="C7" s="20" t="s">
        <v>20</v>
      </c>
      <c r="D7" s="46">
        <v>594472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594472</v>
      </c>
      <c r="O7" s="47">
        <f t="shared" si="1"/>
        <v>11.236593894716945</v>
      </c>
      <c r="P7" s="9"/>
    </row>
    <row r="8" spans="1:133">
      <c r="A8" s="12"/>
      <c r="B8" s="44">
        <v>513</v>
      </c>
      <c r="C8" s="20" t="s">
        <v>21</v>
      </c>
      <c r="D8" s="46">
        <v>4950306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4950306</v>
      </c>
      <c r="O8" s="47">
        <f t="shared" si="1"/>
        <v>93.569719308193939</v>
      </c>
      <c r="P8" s="9"/>
    </row>
    <row r="9" spans="1:133">
      <c r="A9" s="12"/>
      <c r="B9" s="44">
        <v>514</v>
      </c>
      <c r="C9" s="20" t="s">
        <v>22</v>
      </c>
      <c r="D9" s="46">
        <v>1566552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1566552</v>
      </c>
      <c r="O9" s="47">
        <f t="shared" si="1"/>
        <v>29.610660618089028</v>
      </c>
      <c r="P9" s="9"/>
    </row>
    <row r="10" spans="1:133">
      <c r="A10" s="12"/>
      <c r="B10" s="44">
        <v>515</v>
      </c>
      <c r="C10" s="20" t="s">
        <v>57</v>
      </c>
      <c r="D10" s="46">
        <v>277417</v>
      </c>
      <c r="E10" s="46">
        <v>215193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492610</v>
      </c>
      <c r="O10" s="47">
        <f t="shared" si="1"/>
        <v>9.3112182213401375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67557</v>
      </c>
      <c r="F11" s="46">
        <v>9180878</v>
      </c>
      <c r="G11" s="46">
        <v>4000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9252435</v>
      </c>
      <c r="O11" s="47">
        <f t="shared" si="1"/>
        <v>174.887723277573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48348442</v>
      </c>
      <c r="L12" s="46">
        <v>0</v>
      </c>
      <c r="M12" s="46">
        <v>0</v>
      </c>
      <c r="N12" s="46">
        <f t="shared" si="2"/>
        <v>48348442</v>
      </c>
      <c r="O12" s="47">
        <f t="shared" si="1"/>
        <v>913.87282865513657</v>
      </c>
      <c r="P12" s="9"/>
    </row>
    <row r="13" spans="1:133">
      <c r="A13" s="12"/>
      <c r="B13" s="44">
        <v>519</v>
      </c>
      <c r="C13" s="20" t="s">
        <v>62</v>
      </c>
      <c r="D13" s="46">
        <v>4417268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16106860</v>
      </c>
      <c r="K13" s="46">
        <v>0</v>
      </c>
      <c r="L13" s="46">
        <v>0</v>
      </c>
      <c r="M13" s="46">
        <v>0</v>
      </c>
      <c r="N13" s="46">
        <f t="shared" si="2"/>
        <v>20524128</v>
      </c>
      <c r="O13" s="47">
        <f t="shared" si="1"/>
        <v>387.94306776297134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34803307</v>
      </c>
      <c r="E14" s="31">
        <f t="shared" si="3"/>
        <v>3896040</v>
      </c>
      <c r="F14" s="31">
        <f t="shared" si="3"/>
        <v>0</v>
      </c>
      <c r="G14" s="31">
        <f t="shared" si="3"/>
        <v>598984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39298331</v>
      </c>
      <c r="O14" s="43">
        <f t="shared" si="1"/>
        <v>742.80939419714582</v>
      </c>
      <c r="P14" s="10"/>
    </row>
    <row r="15" spans="1:133">
      <c r="A15" s="12"/>
      <c r="B15" s="44">
        <v>521</v>
      </c>
      <c r="C15" s="20" t="s">
        <v>27</v>
      </c>
      <c r="D15" s="46">
        <v>29710889</v>
      </c>
      <c r="E15" s="46">
        <v>918330</v>
      </c>
      <c r="F15" s="46">
        <v>0</v>
      </c>
      <c r="G15" s="46">
        <v>598984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31228203</v>
      </c>
      <c r="O15" s="47">
        <f t="shared" si="1"/>
        <v>590.26940742840941</v>
      </c>
      <c r="P15" s="9"/>
    </row>
    <row r="16" spans="1:133">
      <c r="A16" s="12"/>
      <c r="B16" s="44">
        <v>522</v>
      </c>
      <c r="C16" s="20" t="s">
        <v>28</v>
      </c>
      <c r="D16" s="46">
        <v>2811820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2811820</v>
      </c>
      <c r="O16" s="47">
        <f t="shared" si="1"/>
        <v>53.148473679236368</v>
      </c>
      <c r="P16" s="9"/>
    </row>
    <row r="17" spans="1:16">
      <c r="A17" s="12"/>
      <c r="B17" s="44">
        <v>524</v>
      </c>
      <c r="C17" s="20" t="s">
        <v>29</v>
      </c>
      <c r="D17" s="46">
        <v>2280598</v>
      </c>
      <c r="E17" s="46">
        <v>2977710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5258308</v>
      </c>
      <c r="O17" s="47">
        <f t="shared" si="1"/>
        <v>99.391513089500052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3320419</v>
      </c>
      <c r="E18" s="31">
        <f t="shared" si="5"/>
        <v>4630612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42524844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50475875</v>
      </c>
      <c r="O18" s="43">
        <f t="shared" si="1"/>
        <v>954.08515263207642</v>
      </c>
      <c r="P18" s="10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9790904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9790904</v>
      </c>
      <c r="O19" s="47">
        <f t="shared" si="1"/>
        <v>185.06575938002078</v>
      </c>
      <c r="P19" s="9"/>
    </row>
    <row r="20" spans="1:16">
      <c r="A20" s="12"/>
      <c r="B20" s="44">
        <v>536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32733940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32733940</v>
      </c>
      <c r="O20" s="47">
        <f t="shared" si="1"/>
        <v>618.73055476798038</v>
      </c>
      <c r="P20" s="9"/>
    </row>
    <row r="21" spans="1:16">
      <c r="A21" s="12"/>
      <c r="B21" s="44">
        <v>539</v>
      </c>
      <c r="C21" s="20" t="s">
        <v>34</v>
      </c>
      <c r="D21" s="46">
        <v>3320419</v>
      </c>
      <c r="E21" s="46">
        <v>4630612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7951031</v>
      </c>
      <c r="O21" s="47">
        <f t="shared" si="1"/>
        <v>150.28883848407523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3281776</v>
      </c>
      <c r="E22" s="31">
        <f t="shared" si="6"/>
        <v>19346825</v>
      </c>
      <c r="F22" s="31">
        <f t="shared" si="6"/>
        <v>0</v>
      </c>
      <c r="G22" s="31">
        <f t="shared" si="6"/>
        <v>335028</v>
      </c>
      <c r="H22" s="31">
        <f t="shared" si="6"/>
        <v>0</v>
      </c>
      <c r="I22" s="31">
        <f t="shared" si="6"/>
        <v>1416980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24380609</v>
      </c>
      <c r="O22" s="43">
        <f t="shared" si="1"/>
        <v>460.83752008316793</v>
      </c>
      <c r="P22" s="10"/>
    </row>
    <row r="23" spans="1:16">
      <c r="A23" s="12"/>
      <c r="B23" s="44">
        <v>541</v>
      </c>
      <c r="C23" s="20" t="s">
        <v>65</v>
      </c>
      <c r="D23" s="46">
        <v>3281776</v>
      </c>
      <c r="E23" s="46">
        <v>19346825</v>
      </c>
      <c r="F23" s="46">
        <v>0</v>
      </c>
      <c r="G23" s="46">
        <v>335028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22963629</v>
      </c>
      <c r="O23" s="47">
        <f t="shared" si="1"/>
        <v>434.05404026084489</v>
      </c>
      <c r="P23" s="9"/>
    </row>
    <row r="24" spans="1:16">
      <c r="A24" s="12"/>
      <c r="B24" s="44">
        <v>545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1416980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1416980</v>
      </c>
      <c r="O24" s="47">
        <f t="shared" si="1"/>
        <v>26.783479822323031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65049</v>
      </c>
      <c r="E25" s="31">
        <f t="shared" si="8"/>
        <v>4373201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534494</v>
      </c>
      <c r="N25" s="31">
        <f t="shared" si="7"/>
        <v>4972744</v>
      </c>
      <c r="O25" s="43">
        <f t="shared" si="1"/>
        <v>93.993838011530102</v>
      </c>
      <c r="P25" s="10"/>
    </row>
    <row r="26" spans="1:16">
      <c r="A26" s="13"/>
      <c r="B26" s="45">
        <v>554</v>
      </c>
      <c r="C26" s="21" t="s">
        <v>39</v>
      </c>
      <c r="D26" s="46">
        <v>65049</v>
      </c>
      <c r="E26" s="46">
        <v>3935610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4000659</v>
      </c>
      <c r="O26" s="47">
        <f t="shared" si="1"/>
        <v>75.619676779132405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437591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534494</v>
      </c>
      <c r="N27" s="46">
        <f t="shared" si="7"/>
        <v>972085</v>
      </c>
      <c r="O27" s="47">
        <f t="shared" si="1"/>
        <v>18.374161232397693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1481746</v>
      </c>
      <c r="E28" s="31">
        <f t="shared" si="9"/>
        <v>840819</v>
      </c>
      <c r="F28" s="31">
        <f t="shared" si="9"/>
        <v>0</v>
      </c>
      <c r="G28" s="31">
        <f t="shared" si="9"/>
        <v>107210</v>
      </c>
      <c r="H28" s="31">
        <f t="shared" si="9"/>
        <v>0</v>
      </c>
      <c r="I28" s="31">
        <f t="shared" si="9"/>
        <v>14435983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16865758</v>
      </c>
      <c r="O28" s="43">
        <f t="shared" si="1"/>
        <v>318.79327095737642</v>
      </c>
      <c r="P28" s="9"/>
    </row>
    <row r="29" spans="1:16">
      <c r="A29" s="12"/>
      <c r="B29" s="44">
        <v>572</v>
      </c>
      <c r="C29" s="20" t="s">
        <v>66</v>
      </c>
      <c r="D29" s="46">
        <v>151390</v>
      </c>
      <c r="E29" s="46">
        <v>840819</v>
      </c>
      <c r="F29" s="46">
        <v>0</v>
      </c>
      <c r="G29" s="46">
        <v>0</v>
      </c>
      <c r="H29" s="46">
        <v>0</v>
      </c>
      <c r="I29" s="46">
        <v>2874348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3866557</v>
      </c>
      <c r="O29" s="47">
        <f t="shared" si="1"/>
        <v>73.084906908609767</v>
      </c>
      <c r="P29" s="9"/>
    </row>
    <row r="30" spans="1:16">
      <c r="A30" s="12"/>
      <c r="B30" s="44">
        <v>575</v>
      </c>
      <c r="C30" s="20" t="s">
        <v>67</v>
      </c>
      <c r="D30" s="46">
        <v>1330356</v>
      </c>
      <c r="E30" s="46">
        <v>0</v>
      </c>
      <c r="F30" s="46">
        <v>0</v>
      </c>
      <c r="G30" s="46">
        <v>107210</v>
      </c>
      <c r="H30" s="46">
        <v>0</v>
      </c>
      <c r="I30" s="46">
        <v>11561635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12999201</v>
      </c>
      <c r="O30" s="47">
        <f t="shared" si="1"/>
        <v>245.70836404876667</v>
      </c>
      <c r="P30" s="9"/>
    </row>
    <row r="31" spans="1:16" ht="15.75">
      <c r="A31" s="28" t="s">
        <v>68</v>
      </c>
      <c r="B31" s="29"/>
      <c r="C31" s="30"/>
      <c r="D31" s="31">
        <f t="shared" ref="D31:M31" si="11">SUM(D32:D33)</f>
        <v>783673</v>
      </c>
      <c r="E31" s="31">
        <f t="shared" si="11"/>
        <v>9337364</v>
      </c>
      <c r="F31" s="31">
        <f t="shared" si="11"/>
        <v>37464073</v>
      </c>
      <c r="G31" s="31">
        <f t="shared" si="11"/>
        <v>1095053</v>
      </c>
      <c r="H31" s="31">
        <f t="shared" si="11"/>
        <v>0</v>
      </c>
      <c r="I31" s="31">
        <f t="shared" si="11"/>
        <v>886260</v>
      </c>
      <c r="J31" s="31">
        <f t="shared" si="11"/>
        <v>4282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49570705</v>
      </c>
      <c r="O31" s="43">
        <f t="shared" si="1"/>
        <v>936.97580568944329</v>
      </c>
      <c r="P31" s="9"/>
    </row>
    <row r="32" spans="1:16">
      <c r="A32" s="12"/>
      <c r="B32" s="44">
        <v>581</v>
      </c>
      <c r="C32" s="20" t="s">
        <v>69</v>
      </c>
      <c r="D32" s="46">
        <v>783673</v>
      </c>
      <c r="E32" s="46">
        <v>9337364</v>
      </c>
      <c r="F32" s="46">
        <v>209462</v>
      </c>
      <c r="G32" s="46">
        <v>3628</v>
      </c>
      <c r="H32" s="46">
        <v>0</v>
      </c>
      <c r="I32" s="46">
        <v>886260</v>
      </c>
      <c r="J32" s="46">
        <v>4282</v>
      </c>
      <c r="K32" s="46">
        <v>0</v>
      </c>
      <c r="L32" s="46">
        <v>0</v>
      </c>
      <c r="M32" s="46">
        <v>0</v>
      </c>
      <c r="N32" s="46">
        <f t="shared" si="10"/>
        <v>11224669</v>
      </c>
      <c r="O32" s="47">
        <f t="shared" si="1"/>
        <v>212.16650600132311</v>
      </c>
      <c r="P32" s="9"/>
    </row>
    <row r="33" spans="1:119" ht="15.75" thickBot="1">
      <c r="A33" s="12"/>
      <c r="B33" s="44">
        <v>585</v>
      </c>
      <c r="C33" s="20" t="s">
        <v>72</v>
      </c>
      <c r="D33" s="46">
        <v>0</v>
      </c>
      <c r="E33" s="46">
        <v>0</v>
      </c>
      <c r="F33" s="46">
        <v>37254611</v>
      </c>
      <c r="G33" s="46">
        <v>1091425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38346036</v>
      </c>
      <c r="O33" s="47">
        <f t="shared" si="1"/>
        <v>724.80929968812018</v>
      </c>
      <c r="P33" s="9"/>
    </row>
    <row r="34" spans="1:119" ht="16.5" thickBot="1">
      <c r="A34" s="14" t="s">
        <v>10</v>
      </c>
      <c r="B34" s="23"/>
      <c r="C34" s="22"/>
      <c r="D34" s="15">
        <f>SUM(D5,D14,D18,D22,D25,D28,D31)</f>
        <v>55763134</v>
      </c>
      <c r="E34" s="15">
        <f t="shared" ref="E34:M34" si="12">SUM(E5,E14,E18,E22,E25,E28,E31)</f>
        <v>42707611</v>
      </c>
      <c r="F34" s="15">
        <f t="shared" si="12"/>
        <v>46644951</v>
      </c>
      <c r="G34" s="15">
        <f t="shared" si="12"/>
        <v>2140275</v>
      </c>
      <c r="H34" s="15">
        <f t="shared" si="12"/>
        <v>0</v>
      </c>
      <c r="I34" s="15">
        <f t="shared" si="12"/>
        <v>59264067</v>
      </c>
      <c r="J34" s="15">
        <f t="shared" si="12"/>
        <v>16111142</v>
      </c>
      <c r="K34" s="15">
        <f t="shared" si="12"/>
        <v>48348442</v>
      </c>
      <c r="L34" s="15">
        <f t="shared" si="12"/>
        <v>0</v>
      </c>
      <c r="M34" s="15">
        <f t="shared" si="12"/>
        <v>534494</v>
      </c>
      <c r="N34" s="15">
        <f t="shared" si="10"/>
        <v>271514116</v>
      </c>
      <c r="O34" s="37">
        <f t="shared" si="1"/>
        <v>5132.1069086097723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73</v>
      </c>
      <c r="M36" s="163"/>
      <c r="N36" s="163"/>
      <c r="O36" s="41">
        <v>52905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2024-12-10T17:03:32Z</cp:lastPrinted>
  <dcterms:created xsi:type="dcterms:W3CDTF">2000-08-31T21:26:31Z</dcterms:created>
  <dcterms:modified xsi:type="dcterms:W3CDTF">2024-12-10T17:03:42Z</dcterms:modified>
</cp:coreProperties>
</file>