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64" documentId="11_B46542AE13DB8685A893CE1C6B93E251B4963F62" xr6:coauthVersionLast="47" xr6:coauthVersionMax="47" xr10:uidLastSave="{D6E29DE3-D3B2-4445-A46C-F605EE06A2D1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'2008'!$A$1:$O$72</definedName>
    <definedName name="_xlnm.Print_Area" localSheetId="14">'2009'!$A$1:$O$71</definedName>
    <definedName name="_xlnm.Print_Area" localSheetId="13">'2010'!$A$1:$O$75</definedName>
    <definedName name="_xlnm.Print_Area" localSheetId="12">'2011'!$A$1:$O$73</definedName>
    <definedName name="_xlnm.Print_Area" localSheetId="11">'2012'!$A$1:$O$75</definedName>
    <definedName name="_xlnm.Print_Area" localSheetId="10">'2013'!$A$1:$O$74</definedName>
    <definedName name="_xlnm.Print_Area" localSheetId="9">'2014'!$A$1:$O$71</definedName>
    <definedName name="_xlnm.Print_Area" localSheetId="8">'2015'!$A$1:$O$74</definedName>
    <definedName name="_xlnm.Print_Area" localSheetId="7">'2016'!$A$1:$O$71</definedName>
    <definedName name="_xlnm.Print_Area" localSheetId="6">'2017'!$A$1:$O$67</definedName>
    <definedName name="_xlnm.Print_Area" localSheetId="5">'2018'!$A$1:$O$67</definedName>
    <definedName name="_xlnm.Print_Area" localSheetId="4">'2019'!$A$1:$O$72</definedName>
    <definedName name="_xlnm.Print_Area" localSheetId="3">'2020'!$A$1:$O$70</definedName>
    <definedName name="_xlnm.Print_Area" localSheetId="2">'2021'!$A$1:$P$67</definedName>
    <definedName name="_xlnm.Print_Area" localSheetId="1">'2022'!$A$1:$P$68</definedName>
    <definedName name="_xlnm.Print_Area" localSheetId="0">'2023'!$A$1:$P$63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8" i="48" l="1"/>
  <c r="P58" i="48" s="1"/>
  <c r="O57" i="48"/>
  <c r="P57" i="48" s="1"/>
  <c r="O56" i="48"/>
  <c r="P56" i="48" s="1"/>
  <c r="N55" i="48"/>
  <c r="M55" i="48"/>
  <c r="L55" i="48"/>
  <c r="K55" i="48"/>
  <c r="J55" i="48"/>
  <c r="I55" i="48"/>
  <c r="H55" i="48"/>
  <c r="G55" i="48"/>
  <c r="F55" i="48"/>
  <c r="E55" i="48"/>
  <c r="D55" i="48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3" i="47"/>
  <c r="P63" i="47" s="1"/>
  <c r="O62" i="47"/>
  <c r="P62" i="47" s="1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" i="48" l="1"/>
  <c r="P5" i="48" s="1"/>
  <c r="O45" i="48"/>
  <c r="P45" i="48" s="1"/>
  <c r="H59" i="48"/>
  <c r="O32" i="48"/>
  <c r="P32" i="48" s="1"/>
  <c r="O18" i="48"/>
  <c r="P18" i="48" s="1"/>
  <c r="F59" i="48"/>
  <c r="G59" i="48"/>
  <c r="I59" i="48"/>
  <c r="O12" i="48"/>
  <c r="P12" i="48" s="1"/>
  <c r="E59" i="48"/>
  <c r="J59" i="48"/>
  <c r="O42" i="48"/>
  <c r="P42" i="48" s="1"/>
  <c r="K59" i="48"/>
  <c r="D59" i="48"/>
  <c r="L59" i="48"/>
  <c r="M59" i="48"/>
  <c r="N59" i="48"/>
  <c r="O55" i="48"/>
  <c r="P55" i="48" s="1"/>
  <c r="O59" i="47"/>
  <c r="P59" i="47" s="1"/>
  <c r="O48" i="47"/>
  <c r="P48" i="47" s="1"/>
  <c r="O44" i="47"/>
  <c r="P44" i="47" s="1"/>
  <c r="O35" i="47"/>
  <c r="P35" i="47" s="1"/>
  <c r="L64" i="47"/>
  <c r="O20" i="47"/>
  <c r="P20" i="47" s="1"/>
  <c r="M64" i="47"/>
  <c r="N64" i="47"/>
  <c r="I64" i="47"/>
  <c r="H64" i="47"/>
  <c r="D64" i="47"/>
  <c r="J64" i="47"/>
  <c r="K64" i="47"/>
  <c r="F64" i="47"/>
  <c r="G64" i="47"/>
  <c r="O5" i="47"/>
  <c r="P5" i="47" s="1"/>
  <c r="O12" i="47"/>
  <c r="P12" i="47" s="1"/>
  <c r="E64" i="47"/>
  <c r="O62" i="46"/>
  <c r="P62" i="46" s="1"/>
  <c r="O61" i="46"/>
  <c r="P61" i="46" s="1"/>
  <c r="O60" i="46"/>
  <c r="P60" i="46" s="1"/>
  <c r="N59" i="46"/>
  <c r="M59" i="46"/>
  <c r="L59" i="46"/>
  <c r="K59" i="46"/>
  <c r="J59" i="46"/>
  <c r="I59" i="46"/>
  <c r="H59" i="46"/>
  <c r="G59" i="46"/>
  <c r="F59" i="46"/>
  <c r="E59" i="46"/>
  <c r="D59" i="46"/>
  <c r="O58" i="46"/>
  <c r="P58" i="46" s="1"/>
  <c r="O57" i="46"/>
  <c r="P57" i="46" s="1"/>
  <c r="O56" i="46"/>
  <c r="P56" i="46"/>
  <c r="O55" i="46"/>
  <c r="P55" i="46" s="1"/>
  <c r="O54" i="46"/>
  <c r="P54" i="46" s="1"/>
  <c r="O53" i="46"/>
  <c r="P53" i="46" s="1"/>
  <c r="O52" i="46"/>
  <c r="P52" i="46" s="1"/>
  <c r="O51" i="46"/>
  <c r="P51" i="46" s="1"/>
  <c r="O50" i="46"/>
  <c r="P50" i="46" s="1"/>
  <c r="O49" i="46"/>
  <c r="P49" i="46" s="1"/>
  <c r="N48" i="46"/>
  <c r="M48" i="46"/>
  <c r="L48" i="46"/>
  <c r="K48" i="46"/>
  <c r="J48" i="46"/>
  <c r="I48" i="46"/>
  <c r="I63" i="46" s="1"/>
  <c r="H48" i="46"/>
  <c r="G48" i="46"/>
  <c r="F48" i="46"/>
  <c r="E48" i="46"/>
  <c r="D48" i="46"/>
  <c r="O47" i="46"/>
  <c r="P47" i="46" s="1"/>
  <c r="O46" i="46"/>
  <c r="P46" i="46" s="1"/>
  <c r="N45" i="46"/>
  <c r="M45" i="46"/>
  <c r="L45" i="46"/>
  <c r="K45" i="46"/>
  <c r="J45" i="46"/>
  <c r="I45" i="46"/>
  <c r="H45" i="46"/>
  <c r="G45" i="46"/>
  <c r="F45" i="46"/>
  <c r="E45" i="46"/>
  <c r="D45" i="46"/>
  <c r="O44" i="46"/>
  <c r="P44" i="46"/>
  <c r="O43" i="46"/>
  <c r="P43" i="46" s="1"/>
  <c r="O42" i="46"/>
  <c r="P42" i="46" s="1"/>
  <c r="O41" i="46"/>
  <c r="P41" i="46"/>
  <c r="O40" i="46"/>
  <c r="P40" i="46" s="1"/>
  <c r="O39" i="46"/>
  <c r="P39" i="46" s="1"/>
  <c r="O38" i="46"/>
  <c r="P38" i="46" s="1"/>
  <c r="O37" i="46"/>
  <c r="P37" i="46" s="1"/>
  <c r="N36" i="46"/>
  <c r="M36" i="46"/>
  <c r="L36" i="46"/>
  <c r="K36" i="46"/>
  <c r="J36" i="46"/>
  <c r="I36" i="46"/>
  <c r="H36" i="46"/>
  <c r="G36" i="46"/>
  <c r="F36" i="46"/>
  <c r="E36" i="46"/>
  <c r="E63" i="46" s="1"/>
  <c r="D36" i="46"/>
  <c r="O35" i="46"/>
  <c r="P35" i="46" s="1"/>
  <c r="O34" i="46"/>
  <c r="P34" i="46"/>
  <c r="O33" i="46"/>
  <c r="P33" i="46" s="1"/>
  <c r="O32" i="46"/>
  <c r="P32" i="46" s="1"/>
  <c r="O31" i="46"/>
  <c r="P31" i="46" s="1"/>
  <c r="O30" i="46"/>
  <c r="P30" i="46"/>
  <c r="O29" i="46"/>
  <c r="P29" i="46" s="1"/>
  <c r="O28" i="46"/>
  <c r="P28" i="46" s="1"/>
  <c r="O27" i="46"/>
  <c r="P27" i="46" s="1"/>
  <c r="O26" i="46"/>
  <c r="P26" i="46" s="1"/>
  <c r="O25" i="46"/>
  <c r="P25" i="46" s="1"/>
  <c r="O24" i="46"/>
  <c r="P24" i="46"/>
  <c r="O23" i="46"/>
  <c r="P23" i="46" s="1"/>
  <c r="O22" i="46"/>
  <c r="P22" i="46"/>
  <c r="O21" i="46"/>
  <c r="P21" i="46" s="1"/>
  <c r="N20" i="46"/>
  <c r="M20" i="46"/>
  <c r="L20" i="46"/>
  <c r="K20" i="46"/>
  <c r="J20" i="46"/>
  <c r="I20" i="46"/>
  <c r="H20" i="46"/>
  <c r="G20" i="46"/>
  <c r="F20" i="46"/>
  <c r="E20" i="46"/>
  <c r="D20" i="46"/>
  <c r="O19" i="46"/>
  <c r="P19" i="46" s="1"/>
  <c r="O18" i="46"/>
  <c r="P18" i="46" s="1"/>
  <c r="O17" i="46"/>
  <c r="P17" i="46" s="1"/>
  <c r="O16" i="46"/>
  <c r="P16" i="46" s="1"/>
  <c r="O15" i="46"/>
  <c r="P15" i="46" s="1"/>
  <c r="O14" i="46"/>
  <c r="P14" i="46" s="1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O10" i="46"/>
  <c r="P10" i="46" s="1"/>
  <c r="O9" i="46"/>
  <c r="P9" i="46"/>
  <c r="O8" i="46"/>
  <c r="P8" i="46" s="1"/>
  <c r="O7" i="46"/>
  <c r="P7" i="46"/>
  <c r="O6" i="46"/>
  <c r="P6" i="46" s="1"/>
  <c r="N5" i="46"/>
  <c r="M5" i="46"/>
  <c r="L5" i="46"/>
  <c r="K5" i="46"/>
  <c r="O5" i="46" s="1"/>
  <c r="P5" i="46" s="1"/>
  <c r="J5" i="46"/>
  <c r="J63" i="46" s="1"/>
  <c r="I5" i="46"/>
  <c r="H5" i="46"/>
  <c r="G5" i="46"/>
  <c r="F5" i="46"/>
  <c r="E5" i="46"/>
  <c r="D5" i="46"/>
  <c r="N65" i="45"/>
  <c r="O65" i="45" s="1"/>
  <c r="N64" i="45"/>
  <c r="O64" i="45" s="1"/>
  <c r="N63" i="45"/>
  <c r="O63" i="45" s="1"/>
  <c r="N62" i="45"/>
  <c r="O62" i="45"/>
  <c r="N61" i="45"/>
  <c r="O61" i="45" s="1"/>
  <c r="M60" i="45"/>
  <c r="L60" i="45"/>
  <c r="K60" i="45"/>
  <c r="J60" i="45"/>
  <c r="I60" i="45"/>
  <c r="H60" i="45"/>
  <c r="G60" i="45"/>
  <c r="G66" i="45" s="1"/>
  <c r="F60" i="45"/>
  <c r="E60" i="45"/>
  <c r="D60" i="45"/>
  <c r="N59" i="45"/>
  <c r="O59" i="45" s="1"/>
  <c r="N58" i="45"/>
  <c r="O58" i="45"/>
  <c r="N57" i="45"/>
  <c r="O57" i="45" s="1"/>
  <c r="N56" i="45"/>
  <c r="O56" i="45" s="1"/>
  <c r="N55" i="45"/>
  <c r="O55" i="45" s="1"/>
  <c r="N54" i="45"/>
  <c r="O54" i="45"/>
  <c r="N53" i="45"/>
  <c r="O53" i="45" s="1"/>
  <c r="N52" i="45"/>
  <c r="O52" i="45"/>
  <c r="N51" i="45"/>
  <c r="O51" i="45" s="1"/>
  <c r="M50" i="45"/>
  <c r="L50" i="45"/>
  <c r="K50" i="45"/>
  <c r="J50" i="45"/>
  <c r="I50" i="45"/>
  <c r="I66" i="45" s="1"/>
  <c r="H50" i="45"/>
  <c r="G50" i="45"/>
  <c r="F50" i="45"/>
  <c r="E50" i="45"/>
  <c r="D50" i="45"/>
  <c r="N49" i="45"/>
  <c r="O49" i="45" s="1"/>
  <c r="N48" i="45"/>
  <c r="O48" i="45" s="1"/>
  <c r="M47" i="45"/>
  <c r="L47" i="45"/>
  <c r="K47" i="45"/>
  <c r="J47" i="45"/>
  <c r="I47" i="45"/>
  <c r="H47" i="45"/>
  <c r="G47" i="45"/>
  <c r="F47" i="45"/>
  <c r="E47" i="45"/>
  <c r="D47" i="45"/>
  <c r="N46" i="45"/>
  <c r="O46" i="45" s="1"/>
  <c r="N45" i="45"/>
  <c r="O45" i="45" s="1"/>
  <c r="N44" i="45"/>
  <c r="O44" i="45" s="1"/>
  <c r="N43" i="45"/>
  <c r="O43" i="45" s="1"/>
  <c r="N42" i="45"/>
  <c r="O42" i="45"/>
  <c r="N41" i="45"/>
  <c r="O41" i="45" s="1"/>
  <c r="N40" i="45"/>
  <c r="O40" i="45" s="1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/>
  <c r="N13" i="45"/>
  <c r="O13" i="45" s="1"/>
  <c r="M12" i="45"/>
  <c r="M66" i="45" s="1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67" i="44"/>
  <c r="O67" i="44"/>
  <c r="N66" i="44"/>
  <c r="O66" i="44" s="1"/>
  <c r="N65" i="44"/>
  <c r="O65" i="44" s="1"/>
  <c r="M64" i="44"/>
  <c r="L64" i="44"/>
  <c r="K64" i="44"/>
  <c r="K68" i="44" s="1"/>
  <c r="J64" i="44"/>
  <c r="I64" i="44"/>
  <c r="H64" i="44"/>
  <c r="G64" i="44"/>
  <c r="F64" i="44"/>
  <c r="E64" i="44"/>
  <c r="E68" i="44" s="1"/>
  <c r="D64" i="44"/>
  <c r="N63" i="44"/>
  <c r="O63" i="44" s="1"/>
  <c r="N62" i="44"/>
  <c r="O62" i="44" s="1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M53" i="44"/>
  <c r="L53" i="44"/>
  <c r="K53" i="44"/>
  <c r="J53" i="44"/>
  <c r="I53" i="44"/>
  <c r="N53" i="44" s="1"/>
  <c r="O53" i="44" s="1"/>
  <c r="H53" i="44"/>
  <c r="G53" i="44"/>
  <c r="F53" i="44"/>
  <c r="E53" i="44"/>
  <c r="D53" i="44"/>
  <c r="N52" i="44"/>
  <c r="O52" i="44" s="1"/>
  <c r="N51" i="44"/>
  <c r="O51" i="44" s="1"/>
  <c r="N50" i="44"/>
  <c r="O50" i="44" s="1"/>
  <c r="M49" i="44"/>
  <c r="L49" i="44"/>
  <c r="K49" i="44"/>
  <c r="J49" i="44"/>
  <c r="I49" i="44"/>
  <c r="H49" i="44"/>
  <c r="H68" i="44" s="1"/>
  <c r="G49" i="44"/>
  <c r="F49" i="44"/>
  <c r="E49" i="44"/>
  <c r="D49" i="44"/>
  <c r="N48" i="44"/>
  <c r="O48" i="44" s="1"/>
  <c r="N47" i="44"/>
  <c r="O47" i="44" s="1"/>
  <c r="N46" i="44"/>
  <c r="O46" i="44" s="1"/>
  <c r="N45" i="44"/>
  <c r="O45" i="44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/>
  <c r="N34" i="44"/>
  <c r="O34" i="44" s="1"/>
  <c r="N33" i="44"/>
  <c r="O33" i="44" s="1"/>
  <c r="N32" i="44"/>
  <c r="O32" i="44" s="1"/>
  <c r="N31" i="44"/>
  <c r="O31" i="44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/>
  <c r="N24" i="44"/>
  <c r="O24" i="44" s="1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62" i="43"/>
  <c r="O62" i="43" s="1"/>
  <c r="N61" i="43"/>
  <c r="O61" i="43" s="1"/>
  <c r="N60" i="43"/>
  <c r="O60" i="43" s="1"/>
  <c r="M59" i="43"/>
  <c r="L59" i="43"/>
  <c r="K59" i="43"/>
  <c r="J59" i="43"/>
  <c r="I59" i="43"/>
  <c r="H59" i="43"/>
  <c r="N59" i="43" s="1"/>
  <c r="O59" i="43" s="1"/>
  <c r="G59" i="43"/>
  <c r="G63" i="43" s="1"/>
  <c r="F59" i="43"/>
  <c r="E59" i="43"/>
  <c r="D59" i="43"/>
  <c r="N58" i="43"/>
  <c r="O58" i="43" s="1"/>
  <c r="N57" i="43"/>
  <c r="O57" i="43" s="1"/>
  <c r="N56" i="43"/>
  <c r="O56" i="43" s="1"/>
  <c r="N55" i="43"/>
  <c r="O55" i="43"/>
  <c r="N54" i="43"/>
  <c r="O54" i="43" s="1"/>
  <c r="N53" i="43"/>
  <c r="O53" i="43" s="1"/>
  <c r="N52" i="43"/>
  <c r="O52" i="43" s="1"/>
  <c r="N51" i="43"/>
  <c r="O51" i="43"/>
  <c r="N50" i="43"/>
  <c r="O50" i="43" s="1"/>
  <c r="N49" i="43"/>
  <c r="O49" i="43"/>
  <c r="M48" i="43"/>
  <c r="L48" i="43"/>
  <c r="K48" i="43"/>
  <c r="N48" i="43" s="1"/>
  <c r="O48" i="43" s="1"/>
  <c r="J48" i="43"/>
  <c r="I48" i="43"/>
  <c r="H48" i="43"/>
  <c r="G48" i="43"/>
  <c r="F48" i="43"/>
  <c r="E48" i="43"/>
  <c r="D48" i="43"/>
  <c r="N47" i="43"/>
  <c r="O47" i="43"/>
  <c r="N46" i="43"/>
  <c r="O46" i="43" s="1"/>
  <c r="N45" i="43"/>
  <c r="O45" i="43" s="1"/>
  <c r="M44" i="43"/>
  <c r="L44" i="43"/>
  <c r="K44" i="43"/>
  <c r="J44" i="43"/>
  <c r="I44" i="43"/>
  <c r="H44" i="43"/>
  <c r="G44" i="43"/>
  <c r="F44" i="43"/>
  <c r="E44" i="43"/>
  <c r="N44" i="43" s="1"/>
  <c r="O44" i="43" s="1"/>
  <c r="D44" i="43"/>
  <c r="N43" i="43"/>
  <c r="O43" i="43" s="1"/>
  <c r="N42" i="43"/>
  <c r="O42" i="43" s="1"/>
  <c r="N41" i="43"/>
  <c r="O41" i="43"/>
  <c r="N40" i="43"/>
  <c r="O40" i="43" s="1"/>
  <c r="N39" i="43"/>
  <c r="O39" i="43" s="1"/>
  <c r="N38" i="43"/>
  <c r="O38" i="43" s="1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F63" i="43" s="1"/>
  <c r="E35" i="43"/>
  <c r="D35" i="43"/>
  <c r="N34" i="43"/>
  <c r="O34" i="43" s="1"/>
  <c r="N33" i="43"/>
  <c r="O33" i="43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/>
  <c r="N26" i="43"/>
  <c r="O26" i="43" s="1"/>
  <c r="N25" i="43"/>
  <c r="O25" i="43" s="1"/>
  <c r="N24" i="43"/>
  <c r="O24" i="43" s="1"/>
  <c r="N23" i="43"/>
  <c r="O23" i="43" s="1"/>
  <c r="N22" i="43"/>
  <c r="O22" i="43" s="1"/>
  <c r="M21" i="43"/>
  <c r="M63" i="43" s="1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 s="1"/>
  <c r="N17" i="43"/>
  <c r="O17" i="43"/>
  <c r="N16" i="43"/>
  <c r="O16" i="43" s="1"/>
  <c r="N15" i="43"/>
  <c r="O15" i="43" s="1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62" i="42"/>
  <c r="O62" i="42" s="1"/>
  <c r="N61" i="42"/>
  <c r="O61" i="42"/>
  <c r="N60" i="42"/>
  <c r="O60" i="42" s="1"/>
  <c r="M59" i="42"/>
  <c r="L59" i="42"/>
  <c r="K59" i="42"/>
  <c r="J59" i="42"/>
  <c r="I59" i="42"/>
  <c r="H59" i="42"/>
  <c r="G59" i="42"/>
  <c r="F59" i="42"/>
  <c r="N59" i="42" s="1"/>
  <c r="O59" i="42" s="1"/>
  <c r="E59" i="42"/>
  <c r="D59" i="42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/>
  <c r="N52" i="42"/>
  <c r="O52" i="42" s="1"/>
  <c r="N51" i="42"/>
  <c r="O51" i="42"/>
  <c r="N50" i="42"/>
  <c r="O50" i="42" s="1"/>
  <c r="N49" i="42"/>
  <c r="O49" i="42" s="1"/>
  <c r="M48" i="42"/>
  <c r="L48" i="42"/>
  <c r="K48" i="42"/>
  <c r="J48" i="42"/>
  <c r="I48" i="42"/>
  <c r="N48" i="42" s="1"/>
  <c r="O48" i="42" s="1"/>
  <c r="H48" i="42"/>
  <c r="G48" i="42"/>
  <c r="F48" i="42"/>
  <c r="E48" i="42"/>
  <c r="D48" i="42"/>
  <c r="N47" i="42"/>
  <c r="O47" i="42" s="1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 s="1"/>
  <c r="N41" i="42"/>
  <c r="O41" i="42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/>
  <c r="M34" i="42"/>
  <c r="L34" i="42"/>
  <c r="K34" i="42"/>
  <c r="J34" i="42"/>
  <c r="I34" i="42"/>
  <c r="H34" i="42"/>
  <c r="G34" i="42"/>
  <c r="F34" i="42"/>
  <c r="E34" i="42"/>
  <c r="D34" i="42"/>
  <c r="N33" i="42"/>
  <c r="O33" i="42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/>
  <c r="N18" i="42"/>
  <c r="O18" i="42" s="1"/>
  <c r="N17" i="42"/>
  <c r="O17" i="42" s="1"/>
  <c r="N16" i="42"/>
  <c r="O16" i="42" s="1"/>
  <c r="N15" i="42"/>
  <c r="O15" i="42" s="1"/>
  <c r="N14" i="42"/>
  <c r="O14" i="42" s="1"/>
  <c r="N13" i="42"/>
  <c r="O13" i="42"/>
  <c r="M12" i="42"/>
  <c r="N12" i="42" s="1"/>
  <c r="O12" i="42" s="1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L63" i="42" s="1"/>
  <c r="K5" i="42"/>
  <c r="N5" i="42" s="1"/>
  <c r="O5" i="42" s="1"/>
  <c r="J5" i="42"/>
  <c r="I5" i="42"/>
  <c r="H5" i="42"/>
  <c r="G5" i="42"/>
  <c r="F5" i="42"/>
  <c r="E5" i="42"/>
  <c r="D5" i="42"/>
  <c r="N66" i="41"/>
  <c r="O66" i="41" s="1"/>
  <c r="N65" i="41"/>
  <c r="O65" i="41"/>
  <c r="N64" i="41"/>
  <c r="O64" i="41" s="1"/>
  <c r="N63" i="41"/>
  <c r="O63" i="41" s="1"/>
  <c r="N62" i="41"/>
  <c r="O62" i="41" s="1"/>
  <c r="M61" i="41"/>
  <c r="L61" i="41"/>
  <c r="K61" i="41"/>
  <c r="J61" i="41"/>
  <c r="I61" i="41"/>
  <c r="H61" i="41"/>
  <c r="H67" i="41" s="1"/>
  <c r="G61" i="41"/>
  <c r="F61" i="41"/>
  <c r="E61" i="41"/>
  <c r="D61" i="41"/>
  <c r="N60" i="41"/>
  <c r="O60" i="41" s="1"/>
  <c r="N59" i="41"/>
  <c r="O59" i="41" s="1"/>
  <c r="N58" i="41"/>
  <c r="O58" i="41" s="1"/>
  <c r="N57" i="41"/>
  <c r="O57" i="41"/>
  <c r="N56" i="41"/>
  <c r="O56" i="41" s="1"/>
  <c r="N55" i="41"/>
  <c r="O55" i="41" s="1"/>
  <c r="N54" i="41"/>
  <c r="O54" i="41" s="1"/>
  <c r="N53" i="41"/>
  <c r="O53" i="41"/>
  <c r="N52" i="41"/>
  <c r="O52" i="41" s="1"/>
  <c r="N51" i="41"/>
  <c r="O51" i="41"/>
  <c r="M50" i="41"/>
  <c r="L50" i="41"/>
  <c r="N50" i="41" s="1"/>
  <c r="O50" i="41" s="1"/>
  <c r="K50" i="41"/>
  <c r="J50" i="41"/>
  <c r="I50" i="41"/>
  <c r="H50" i="41"/>
  <c r="G50" i="41"/>
  <c r="F50" i="41"/>
  <c r="E50" i="41"/>
  <c r="D50" i="41"/>
  <c r="N49" i="41"/>
  <c r="O49" i="41"/>
  <c r="N48" i="41"/>
  <c r="O48" i="41" s="1"/>
  <c r="M47" i="41"/>
  <c r="L47" i="41"/>
  <c r="K47" i="41"/>
  <c r="J47" i="41"/>
  <c r="I47" i="41"/>
  <c r="H47" i="41"/>
  <c r="G47" i="41"/>
  <c r="F47" i="41"/>
  <c r="E47" i="41"/>
  <c r="E67" i="41" s="1"/>
  <c r="D47" i="41"/>
  <c r="N46" i="41"/>
  <c r="O46" i="41" s="1"/>
  <c r="N45" i="41"/>
  <c r="O45" i="41" s="1"/>
  <c r="N44" i="41"/>
  <c r="O44" i="41" s="1"/>
  <c r="N43" i="41"/>
  <c r="O43" i="41"/>
  <c r="N42" i="41"/>
  <c r="O42" i="41" s="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M34" i="41"/>
  <c r="L34" i="41"/>
  <c r="K34" i="41"/>
  <c r="K67" i="41" s="1"/>
  <c r="J34" i="41"/>
  <c r="J67" i="41" s="1"/>
  <c r="I34" i="41"/>
  <c r="H34" i="41"/>
  <c r="G34" i="41"/>
  <c r="F34" i="41"/>
  <c r="E34" i="41"/>
  <c r="D34" i="4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" i="41" s="1"/>
  <c r="O5" i="41" s="1"/>
  <c r="N69" i="40"/>
  <c r="O69" i="40" s="1"/>
  <c r="N68" i="40"/>
  <c r="O68" i="40" s="1"/>
  <c r="N67" i="40"/>
  <c r="O67" i="40" s="1"/>
  <c r="M66" i="40"/>
  <c r="L66" i="40"/>
  <c r="K66" i="40"/>
  <c r="K70" i="40" s="1"/>
  <c r="J66" i="40"/>
  <c r="N66" i="40" s="1"/>
  <c r="O66" i="40" s="1"/>
  <c r="I66" i="40"/>
  <c r="H66" i="40"/>
  <c r="G66" i="40"/>
  <c r="F66" i="40"/>
  <c r="E66" i="40"/>
  <c r="D66" i="40"/>
  <c r="N65" i="40"/>
  <c r="O65" i="40" s="1"/>
  <c r="N64" i="40"/>
  <c r="O64" i="40" s="1"/>
  <c r="N63" i="40"/>
  <c r="O63" i="40" s="1"/>
  <c r="N62" i="40"/>
  <c r="O62" i="40"/>
  <c r="N61" i="40"/>
  <c r="O61" i="40" s="1"/>
  <c r="N60" i="40"/>
  <c r="O60" i="40"/>
  <c r="N59" i="40"/>
  <c r="O59" i="40" s="1"/>
  <c r="N58" i="40"/>
  <c r="O58" i="40" s="1"/>
  <c r="N57" i="40"/>
  <c r="O57" i="40" s="1"/>
  <c r="N56" i="40"/>
  <c r="O56" i="40"/>
  <c r="M55" i="40"/>
  <c r="N55" i="40" s="1"/>
  <c r="O55" i="40" s="1"/>
  <c r="L55" i="40"/>
  <c r="K55" i="40"/>
  <c r="J55" i="40"/>
  <c r="I55" i="40"/>
  <c r="H55" i="40"/>
  <c r="G55" i="40"/>
  <c r="F55" i="40"/>
  <c r="E55" i="40"/>
  <c r="D55" i="40"/>
  <c r="N54" i="40"/>
  <c r="O54" i="40"/>
  <c r="N53" i="40"/>
  <c r="O53" i="40" s="1"/>
  <c r="N52" i="40"/>
  <c r="O52" i="40"/>
  <c r="M51" i="40"/>
  <c r="L51" i="40"/>
  <c r="K51" i="40"/>
  <c r="J51" i="40"/>
  <c r="I51" i="40"/>
  <c r="H51" i="40"/>
  <c r="G51" i="40"/>
  <c r="F51" i="40"/>
  <c r="E51" i="40"/>
  <c r="D51" i="40"/>
  <c r="N50" i="40"/>
  <c r="O50" i="40" s="1"/>
  <c r="N49" i="40"/>
  <c r="O49" i="40" s="1"/>
  <c r="N48" i="40"/>
  <c r="O48" i="40" s="1"/>
  <c r="N47" i="40"/>
  <c r="O47" i="40" s="1"/>
  <c r="N46" i="40"/>
  <c r="O46" i="40"/>
  <c r="N45" i="40"/>
  <c r="O45" i="40" s="1"/>
  <c r="N44" i="40"/>
  <c r="O44" i="40"/>
  <c r="N43" i="40"/>
  <c r="O43" i="40" s="1"/>
  <c r="N42" i="40"/>
  <c r="O42" i="40" s="1"/>
  <c r="N41" i="40"/>
  <c r="O41" i="40" s="1"/>
  <c r="N40" i="40"/>
  <c r="O40" i="40"/>
  <c r="N39" i="40"/>
  <c r="O39" i="40" s="1"/>
  <c r="M38" i="40"/>
  <c r="L38" i="40"/>
  <c r="K38" i="40"/>
  <c r="J38" i="40"/>
  <c r="I38" i="40"/>
  <c r="N38" i="40" s="1"/>
  <c r="O38" i="40" s="1"/>
  <c r="H38" i="40"/>
  <c r="G38" i="40"/>
  <c r="F38" i="40"/>
  <c r="E38" i="40"/>
  <c r="D38" i="40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G70" i="40" s="1"/>
  <c r="F20" i="40"/>
  <c r="N20" i="40" s="1"/>
  <c r="O20" i="40" s="1"/>
  <c r="E20" i="40"/>
  <c r="D20" i="40"/>
  <c r="N19" i="40"/>
  <c r="O19" i="40" s="1"/>
  <c r="N18" i="40"/>
  <c r="O18" i="40"/>
  <c r="N17" i="40"/>
  <c r="O17" i="40" s="1"/>
  <c r="N16" i="40"/>
  <c r="O16" i="40" s="1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N12" i="40" s="1"/>
  <c r="O12" i="40" s="1"/>
  <c r="E12" i="40"/>
  <c r="D12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I70" i="40" s="1"/>
  <c r="H5" i="40"/>
  <c r="G5" i="40"/>
  <c r="F5" i="40"/>
  <c r="E5" i="40"/>
  <c r="D5" i="40"/>
  <c r="D70" i="40" s="1"/>
  <c r="N66" i="39"/>
  <c r="O66" i="39" s="1"/>
  <c r="N65" i="39"/>
  <c r="O65" i="39" s="1"/>
  <c r="N64" i="39"/>
  <c r="O64" i="39" s="1"/>
  <c r="M63" i="39"/>
  <c r="L63" i="39"/>
  <c r="K63" i="39"/>
  <c r="J63" i="39"/>
  <c r="I63" i="39"/>
  <c r="H63" i="39"/>
  <c r="G63" i="39"/>
  <c r="F63" i="39"/>
  <c r="E63" i="39"/>
  <c r="D63" i="39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M52" i="39"/>
  <c r="L52" i="39"/>
  <c r="K52" i="39"/>
  <c r="J52" i="39"/>
  <c r="I52" i="39"/>
  <c r="H52" i="39"/>
  <c r="G52" i="39"/>
  <c r="F52" i="39"/>
  <c r="E52" i="39"/>
  <c r="D52" i="39"/>
  <c r="N51" i="39"/>
  <c r="O51" i="39" s="1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8" i="39"/>
  <c r="O48" i="39"/>
  <c r="N47" i="39"/>
  <c r="O47" i="39" s="1"/>
  <c r="N46" i="39"/>
  <c r="O46" i="39"/>
  <c r="N45" i="39"/>
  <c r="O45" i="39" s="1"/>
  <c r="N44" i="39"/>
  <c r="O44" i="39" s="1"/>
  <c r="N43" i="39"/>
  <c r="O43" i="39" s="1"/>
  <c r="N42" i="39"/>
  <c r="O42" i="39"/>
  <c r="N41" i="39"/>
  <c r="O41" i="39" s="1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F67" i="39" s="1"/>
  <c r="E38" i="39"/>
  <c r="D38" i="39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N12" i="39" s="1"/>
  <c r="O12" i="39" s="1"/>
  <c r="D12" i="39"/>
  <c r="N11" i="39"/>
  <c r="O11" i="39" s="1"/>
  <c r="N10" i="39"/>
  <c r="O10" i="39" s="1"/>
  <c r="N9" i="39"/>
  <c r="O9" i="39" s="1"/>
  <c r="N8" i="39"/>
  <c r="O8" i="39"/>
  <c r="N7" i="39"/>
  <c r="O7" i="39"/>
  <c r="N6" i="39"/>
  <c r="O6" i="39" s="1"/>
  <c r="M5" i="39"/>
  <c r="L5" i="39"/>
  <c r="K5" i="39"/>
  <c r="J5" i="39"/>
  <c r="I5" i="39"/>
  <c r="I67" i="39" s="1"/>
  <c r="H5" i="39"/>
  <c r="G5" i="39"/>
  <c r="F5" i="39"/>
  <c r="E5" i="39"/>
  <c r="D5" i="39"/>
  <c r="N5" i="39" s="1"/>
  <c r="O5" i="39" s="1"/>
  <c r="N67" i="38"/>
  <c r="O67" i="38"/>
  <c r="N66" i="38"/>
  <c r="O66" i="38"/>
  <c r="N65" i="38"/>
  <c r="O65" i="38" s="1"/>
  <c r="N64" i="38"/>
  <c r="O64" i="38" s="1"/>
  <c r="M63" i="38"/>
  <c r="L63" i="38"/>
  <c r="K63" i="38"/>
  <c r="J63" i="38"/>
  <c r="I63" i="38"/>
  <c r="H63" i="38"/>
  <c r="G63" i="38"/>
  <c r="F63" i="38"/>
  <c r="E63" i="38"/>
  <c r="D63" i="38"/>
  <c r="N62" i="38"/>
  <c r="O62" i="38" s="1"/>
  <c r="N61" i="38"/>
  <c r="O61" i="38" s="1"/>
  <c r="N60" i="38"/>
  <c r="O60" i="38"/>
  <c r="N59" i="38"/>
  <c r="O59" i="38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 s="1"/>
  <c r="M50" i="38"/>
  <c r="N50" i="38" s="1"/>
  <c r="O50" i="38" s="1"/>
  <c r="L50" i="38"/>
  <c r="K50" i="38"/>
  <c r="J50" i="38"/>
  <c r="I50" i="38"/>
  <c r="H50" i="38"/>
  <c r="G50" i="38"/>
  <c r="F50" i="38"/>
  <c r="E50" i="38"/>
  <c r="D50" i="38"/>
  <c r="N49" i="38"/>
  <c r="O49" i="38" s="1"/>
  <c r="N48" i="38"/>
  <c r="O48" i="38" s="1"/>
  <c r="M47" i="38"/>
  <c r="L47" i="38"/>
  <c r="K47" i="38"/>
  <c r="J47" i="38"/>
  <c r="I47" i="38"/>
  <c r="H47" i="38"/>
  <c r="G47" i="38"/>
  <c r="F47" i="38"/>
  <c r="E47" i="38"/>
  <c r="D47" i="38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 s="1"/>
  <c r="N40" i="38"/>
  <c r="O40" i="38" s="1"/>
  <c r="N39" i="38"/>
  <c r="O39" i="38" s="1"/>
  <c r="N38" i="38"/>
  <c r="O38" i="38" s="1"/>
  <c r="N37" i="38"/>
  <c r="O37" i="38" s="1"/>
  <c r="M36" i="38"/>
  <c r="L36" i="38"/>
  <c r="K36" i="38"/>
  <c r="K68" i="38" s="1"/>
  <c r="J36" i="38"/>
  <c r="I36" i="38"/>
  <c r="H36" i="38"/>
  <c r="G36" i="38"/>
  <c r="F36" i="38"/>
  <c r="E36" i="38"/>
  <c r="E68" i="38" s="1"/>
  <c r="D36" i="38"/>
  <c r="N35" i="38"/>
  <c r="O35" i="38" s="1"/>
  <c r="N34" i="38"/>
  <c r="O34" i="38" s="1"/>
  <c r="N33" i="38"/>
  <c r="O33" i="38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 s="1"/>
  <c r="N13" i="38"/>
  <c r="O13" i="38" s="1"/>
  <c r="M12" i="38"/>
  <c r="L12" i="38"/>
  <c r="K12" i="38"/>
  <c r="J12" i="38"/>
  <c r="I12" i="38"/>
  <c r="I68" i="38" s="1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M68" i="38" s="1"/>
  <c r="L5" i="38"/>
  <c r="L68" i="38" s="1"/>
  <c r="K5" i="38"/>
  <c r="J5" i="38"/>
  <c r="I5" i="38"/>
  <c r="H5" i="38"/>
  <c r="G5" i="38"/>
  <c r="G68" i="38" s="1"/>
  <c r="F5" i="38"/>
  <c r="N5" i="38" s="1"/>
  <c r="O5" i="38" s="1"/>
  <c r="E5" i="38"/>
  <c r="D5" i="38"/>
  <c r="N69" i="37"/>
  <c r="O69" i="37" s="1"/>
  <c r="N68" i="37"/>
  <c r="O68" i="37"/>
  <c r="N67" i="37"/>
  <c r="O67" i="37" s="1"/>
  <c r="M66" i="37"/>
  <c r="L66" i="37"/>
  <c r="K66" i="37"/>
  <c r="J66" i="37"/>
  <c r="I66" i="37"/>
  <c r="H66" i="37"/>
  <c r="G66" i="37"/>
  <c r="F66" i="37"/>
  <c r="E66" i="37"/>
  <c r="D66" i="37"/>
  <c r="N65" i="37"/>
  <c r="O65" i="37" s="1"/>
  <c r="N64" i="37"/>
  <c r="O64" i="37" s="1"/>
  <c r="N63" i="37"/>
  <c r="O63" i="37" s="1"/>
  <c r="N62" i="37"/>
  <c r="O62" i="37" s="1"/>
  <c r="N61" i="37"/>
  <c r="O61" i="37"/>
  <c r="N60" i="37"/>
  <c r="O60" i="37" s="1"/>
  <c r="N59" i="37"/>
  <c r="O59" i="37" s="1"/>
  <c r="N58" i="37"/>
  <c r="O58" i="37" s="1"/>
  <c r="N57" i="37"/>
  <c r="O57" i="37" s="1"/>
  <c r="M56" i="37"/>
  <c r="L56" i="37"/>
  <c r="K56" i="37"/>
  <c r="J56" i="37"/>
  <c r="I56" i="37"/>
  <c r="H56" i="37"/>
  <c r="N56" i="37" s="1"/>
  <c r="O56" i="37" s="1"/>
  <c r="G56" i="37"/>
  <c r="F56" i="37"/>
  <c r="E56" i="37"/>
  <c r="D56" i="37"/>
  <c r="N55" i="37"/>
  <c r="O55" i="37" s="1"/>
  <c r="N54" i="37"/>
  <c r="O54" i="37" s="1"/>
  <c r="N53" i="37"/>
  <c r="O53" i="37" s="1"/>
  <c r="M52" i="37"/>
  <c r="L52" i="37"/>
  <c r="K52" i="37"/>
  <c r="J52" i="37"/>
  <c r="I52" i="37"/>
  <c r="H52" i="37"/>
  <c r="G52" i="37"/>
  <c r="F52" i="37"/>
  <c r="E52" i="37"/>
  <c r="D52" i="37"/>
  <c r="N51" i="37"/>
  <c r="O51" i="37"/>
  <c r="N50" i="37"/>
  <c r="O50" i="37" s="1"/>
  <c r="N49" i="37"/>
  <c r="O49" i="37" s="1"/>
  <c r="N48" i="37"/>
  <c r="O48" i="37" s="1"/>
  <c r="N47" i="37"/>
  <c r="O47" i="37"/>
  <c r="N46" i="37"/>
  <c r="O46" i="37" s="1"/>
  <c r="N45" i="37"/>
  <c r="O45" i="37" s="1"/>
  <c r="N44" i="37"/>
  <c r="O44" i="37" s="1"/>
  <c r="N43" i="37"/>
  <c r="O43" i="37" s="1"/>
  <c r="N42" i="37"/>
  <c r="O42" i="37" s="1"/>
  <c r="M41" i="37"/>
  <c r="L41" i="37"/>
  <c r="K41" i="37"/>
  <c r="J41" i="37"/>
  <c r="I41" i="37"/>
  <c r="H41" i="37"/>
  <c r="G41" i="37"/>
  <c r="F41" i="37"/>
  <c r="E41" i="37"/>
  <c r="D41" i="37"/>
  <c r="N41" i="37" s="1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/>
  <c r="N26" i="37"/>
  <c r="O26" i="37" s="1"/>
  <c r="N25" i="37"/>
  <c r="O25" i="37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I70" i="37" s="1"/>
  <c r="H12" i="37"/>
  <c r="G12" i="37"/>
  <c r="N12" i="37" s="1"/>
  <c r="O12" i="37" s="1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M70" i="37" s="1"/>
  <c r="L5" i="37"/>
  <c r="K5" i="37"/>
  <c r="J5" i="37"/>
  <c r="I5" i="37"/>
  <c r="H5" i="37"/>
  <c r="G5" i="37"/>
  <c r="F5" i="37"/>
  <c r="E5" i="37"/>
  <c r="E70" i="37" s="1"/>
  <c r="D5" i="37"/>
  <c r="N70" i="36"/>
  <c r="O70" i="36" s="1"/>
  <c r="N69" i="36"/>
  <c r="O69" i="36" s="1"/>
  <c r="N68" i="36"/>
  <c r="O68" i="36"/>
  <c r="N67" i="36"/>
  <c r="O67" i="36" s="1"/>
  <c r="M66" i="36"/>
  <c r="L66" i="36"/>
  <c r="K66" i="36"/>
  <c r="J66" i="36"/>
  <c r="I66" i="36"/>
  <c r="H66" i="36"/>
  <c r="G66" i="36"/>
  <c r="F66" i="36"/>
  <c r="E66" i="36"/>
  <c r="D66" i="36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 s="1"/>
  <c r="N59" i="36"/>
  <c r="O59" i="36" s="1"/>
  <c r="N58" i="36"/>
  <c r="O58" i="36" s="1"/>
  <c r="N57" i="36"/>
  <c r="O57" i="36" s="1"/>
  <c r="N56" i="36"/>
  <c r="O56" i="36" s="1"/>
  <c r="M55" i="36"/>
  <c r="L55" i="36"/>
  <c r="K55" i="36"/>
  <c r="J55" i="36"/>
  <c r="I55" i="36"/>
  <c r="H55" i="36"/>
  <c r="G55" i="36"/>
  <c r="F55" i="36"/>
  <c r="N55" i="36" s="1"/>
  <c r="O55" i="36" s="1"/>
  <c r="E55" i="36"/>
  <c r="D55" i="36"/>
  <c r="N54" i="36"/>
  <c r="O54" i="36"/>
  <c r="N53" i="36"/>
  <c r="O53" i="36" s="1"/>
  <c r="N52" i="36"/>
  <c r="O52" i="36"/>
  <c r="M51" i="36"/>
  <c r="L51" i="36"/>
  <c r="K51" i="36"/>
  <c r="J51" i="36"/>
  <c r="I51" i="36"/>
  <c r="H51" i="36"/>
  <c r="G51" i="36"/>
  <c r="F51" i="36"/>
  <c r="E51" i="36"/>
  <c r="D51" i="36"/>
  <c r="N50" i="36"/>
  <c r="O50" i="36" s="1"/>
  <c r="N49" i="36"/>
  <c r="O49" i="36" s="1"/>
  <c r="N48" i="36"/>
  <c r="O48" i="36"/>
  <c r="N47" i="36"/>
  <c r="O47" i="36"/>
  <c r="N46" i="36"/>
  <c r="O46" i="36" s="1"/>
  <c r="N45" i="36"/>
  <c r="O45" i="36"/>
  <c r="N44" i="36"/>
  <c r="O44" i="36" s="1"/>
  <c r="N43" i="36"/>
  <c r="O43" i="36" s="1"/>
  <c r="N42" i="36"/>
  <c r="O42" i="36" s="1"/>
  <c r="N41" i="36"/>
  <c r="O41" i="36" s="1"/>
  <c r="M40" i="36"/>
  <c r="L40" i="36"/>
  <c r="K40" i="36"/>
  <c r="J40" i="36"/>
  <c r="I40" i="36"/>
  <c r="H40" i="36"/>
  <c r="G40" i="36"/>
  <c r="F40" i="36"/>
  <c r="F71" i="36" s="1"/>
  <c r="E40" i="36"/>
  <c r="D40" i="36"/>
  <c r="N39" i="36"/>
  <c r="O39" i="36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/>
  <c r="N30" i="36"/>
  <c r="O30" i="36" s="1"/>
  <c r="N29" i="36"/>
  <c r="O29" i="36" s="1"/>
  <c r="N28" i="36"/>
  <c r="O28" i="36"/>
  <c r="N27" i="36"/>
  <c r="O27" i="36"/>
  <c r="N26" i="36"/>
  <c r="O26" i="36" s="1"/>
  <c r="N25" i="36"/>
  <c r="O25" i="36" s="1"/>
  <c r="N24" i="36"/>
  <c r="O24" i="36" s="1"/>
  <c r="N23" i="36"/>
  <c r="O23" i="36"/>
  <c r="N22" i="36"/>
  <c r="O22" i="36" s="1"/>
  <c r="M21" i="36"/>
  <c r="L21" i="36"/>
  <c r="K21" i="36"/>
  <c r="J21" i="36"/>
  <c r="I21" i="36"/>
  <c r="I71" i="36" s="1"/>
  <c r="H21" i="36"/>
  <c r="G21" i="36"/>
  <c r="F21" i="36"/>
  <c r="E21" i="36"/>
  <c r="D21" i="36"/>
  <c r="N20" i="36"/>
  <c r="O20" i="36" s="1"/>
  <c r="N19" i="36"/>
  <c r="O19" i="36"/>
  <c r="N18" i="36"/>
  <c r="O18" i="36" s="1"/>
  <c r="N17" i="36"/>
  <c r="O17" i="36" s="1"/>
  <c r="N16" i="36"/>
  <c r="O16" i="36" s="1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 s="1"/>
  <c r="N10" i="36"/>
  <c r="O10" i="36"/>
  <c r="N9" i="36"/>
  <c r="O9" i="36"/>
  <c r="N8" i="36"/>
  <c r="O8" i="36" s="1"/>
  <c r="N7" i="36"/>
  <c r="O7" i="36" s="1"/>
  <c r="N6" i="36"/>
  <c r="O6" i="36"/>
  <c r="M5" i="36"/>
  <c r="L5" i="36"/>
  <c r="L71" i="36" s="1"/>
  <c r="K5" i="36"/>
  <c r="K71" i="36" s="1"/>
  <c r="J5" i="36"/>
  <c r="I5" i="36"/>
  <c r="H5" i="36"/>
  <c r="G5" i="36"/>
  <c r="F5" i="36"/>
  <c r="E5" i="36"/>
  <c r="E71" i="36" s="1"/>
  <c r="D5" i="36"/>
  <c r="N68" i="35"/>
  <c r="O68" i="35" s="1"/>
  <c r="N67" i="35"/>
  <c r="O67" i="35" s="1"/>
  <c r="N66" i="35"/>
  <c r="O66" i="35"/>
  <c r="M65" i="35"/>
  <c r="L65" i="35"/>
  <c r="K65" i="35"/>
  <c r="J65" i="35"/>
  <c r="I65" i="35"/>
  <c r="H65" i="35"/>
  <c r="G65" i="35"/>
  <c r="F65" i="35"/>
  <c r="E65" i="35"/>
  <c r="D65" i="35"/>
  <c r="N64" i="35"/>
  <c r="O64" i="35"/>
  <c r="N63" i="35"/>
  <c r="O63" i="35" s="1"/>
  <c r="N62" i="35"/>
  <c r="O62" i="35" s="1"/>
  <c r="N61" i="35"/>
  <c r="O61" i="35"/>
  <c r="N60" i="35"/>
  <c r="O60" i="35" s="1"/>
  <c r="N59" i="35"/>
  <c r="O59" i="35"/>
  <c r="N58" i="35"/>
  <c r="O58" i="35" s="1"/>
  <c r="N57" i="35"/>
  <c r="O57" i="35" s="1"/>
  <c r="N56" i="35"/>
  <c r="O56" i="35"/>
  <c r="M55" i="35"/>
  <c r="L55" i="35"/>
  <c r="K55" i="35"/>
  <c r="J55" i="35"/>
  <c r="I55" i="35"/>
  <c r="H55" i="35"/>
  <c r="G55" i="35"/>
  <c r="F55" i="35"/>
  <c r="E55" i="35"/>
  <c r="D55" i="35"/>
  <c r="N54" i="35"/>
  <c r="O54" i="35"/>
  <c r="N53" i="35"/>
  <c r="O53" i="35"/>
  <c r="N52" i="35"/>
  <c r="O52" i="35" s="1"/>
  <c r="M51" i="35"/>
  <c r="L51" i="35"/>
  <c r="K51" i="35"/>
  <c r="J51" i="35"/>
  <c r="I51" i="35"/>
  <c r="H51" i="35"/>
  <c r="G51" i="35"/>
  <c r="F51" i="35"/>
  <c r="E51" i="35"/>
  <c r="D51" i="35"/>
  <c r="N50" i="35"/>
  <c r="O50" i="35"/>
  <c r="N49" i="35"/>
  <c r="O49" i="35"/>
  <c r="N48" i="35"/>
  <c r="O48" i="35" s="1"/>
  <c r="N47" i="35"/>
  <c r="O47" i="35"/>
  <c r="N46" i="35"/>
  <c r="O46" i="35"/>
  <c r="N45" i="35"/>
  <c r="O45" i="35" s="1"/>
  <c r="N44" i="35"/>
  <c r="O44" i="35" s="1"/>
  <c r="N43" i="35"/>
  <c r="O43" i="35"/>
  <c r="N42" i="35"/>
  <c r="O42" i="35" s="1"/>
  <c r="N41" i="35"/>
  <c r="O41" i="35" s="1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8" i="35"/>
  <c r="O38" i="35" s="1"/>
  <c r="N37" i="35"/>
  <c r="O37" i="35" s="1"/>
  <c r="N36" i="35"/>
  <c r="O36" i="35"/>
  <c r="N35" i="35"/>
  <c r="O35" i="35" s="1"/>
  <c r="N34" i="35"/>
  <c r="O34" i="35" s="1"/>
  <c r="N33" i="35"/>
  <c r="O33" i="35" s="1"/>
  <c r="N32" i="35"/>
  <c r="O32" i="35"/>
  <c r="N31" i="35"/>
  <c r="O31" i="35" s="1"/>
  <c r="N30" i="35"/>
  <c r="O30" i="35"/>
  <c r="N29" i="35"/>
  <c r="O29" i="35" s="1"/>
  <c r="N28" i="35"/>
  <c r="O28" i="35" s="1"/>
  <c r="N27" i="35"/>
  <c r="O27" i="35"/>
  <c r="N26" i="35"/>
  <c r="O26" i="35" s="1"/>
  <c r="N25" i="35"/>
  <c r="O25" i="35" s="1"/>
  <c r="N24" i="35"/>
  <c r="O24" i="35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/>
  <c r="N19" i="35"/>
  <c r="O19" i="35" s="1"/>
  <c r="N18" i="35"/>
  <c r="O18" i="35" s="1"/>
  <c r="N17" i="35"/>
  <c r="O17" i="35"/>
  <c r="N16" i="35"/>
  <c r="O16" i="35" s="1"/>
  <c r="N15" i="35"/>
  <c r="O15" i="35" s="1"/>
  <c r="N14" i="35"/>
  <c r="O14" i="35" s="1"/>
  <c r="N13" i="35"/>
  <c r="O13" i="35"/>
  <c r="M12" i="35"/>
  <c r="L12" i="35"/>
  <c r="K12" i="35"/>
  <c r="J12" i="35"/>
  <c r="I12" i="35"/>
  <c r="H12" i="35"/>
  <c r="G12" i="35"/>
  <c r="G69" i="35" s="1"/>
  <c r="F12" i="35"/>
  <c r="E12" i="35"/>
  <c r="N12" i="35" s="1"/>
  <c r="O12" i="35" s="1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D69" i="35" s="1"/>
  <c r="N70" i="34"/>
  <c r="O70" i="34" s="1"/>
  <c r="N69" i="34"/>
  <c r="O69" i="34" s="1"/>
  <c r="N68" i="34"/>
  <c r="O68" i="34" s="1"/>
  <c r="M67" i="34"/>
  <c r="L67" i="34"/>
  <c r="K67" i="34"/>
  <c r="J67" i="34"/>
  <c r="I67" i="34"/>
  <c r="H67" i="34"/>
  <c r="G67" i="34"/>
  <c r="F67" i="34"/>
  <c r="E67" i="34"/>
  <c r="D67" i="34"/>
  <c r="N66" i="34"/>
  <c r="O66" i="34" s="1"/>
  <c r="N65" i="34"/>
  <c r="O65" i="34" s="1"/>
  <c r="N64" i="34"/>
  <c r="O64" i="34" s="1"/>
  <c r="N63" i="34"/>
  <c r="O63" i="34" s="1"/>
  <c r="N62" i="34"/>
  <c r="O62" i="34" s="1"/>
  <c r="N61" i="34"/>
  <c r="O61" i="34" s="1"/>
  <c r="N60" i="34"/>
  <c r="O60" i="34"/>
  <c r="N59" i="34"/>
  <c r="O59" i="34"/>
  <c r="M58" i="34"/>
  <c r="L58" i="34"/>
  <c r="K58" i="34"/>
  <c r="J58" i="34"/>
  <c r="I58" i="34"/>
  <c r="H58" i="34"/>
  <c r="G58" i="34"/>
  <c r="F58" i="34"/>
  <c r="E58" i="34"/>
  <c r="D58" i="34"/>
  <c r="N57" i="34"/>
  <c r="O57" i="34" s="1"/>
  <c r="N56" i="34"/>
  <c r="O56" i="34" s="1"/>
  <c r="M55" i="34"/>
  <c r="L55" i="34"/>
  <c r="K55" i="34"/>
  <c r="J55" i="34"/>
  <c r="I55" i="34"/>
  <c r="H55" i="34"/>
  <c r="G55" i="34"/>
  <c r="N55" i="34" s="1"/>
  <c r="O55" i="34" s="1"/>
  <c r="F55" i="34"/>
  <c r="E55" i="34"/>
  <c r="D55" i="34"/>
  <c r="N54" i="34"/>
  <c r="O54" i="34"/>
  <c r="N53" i="34"/>
  <c r="O53" i="34" s="1"/>
  <c r="N52" i="34"/>
  <c r="O52" i="34"/>
  <c r="N51" i="34"/>
  <c r="O51" i="34"/>
  <c r="N50" i="34"/>
  <c r="O50" i="34" s="1"/>
  <c r="N49" i="34"/>
  <c r="O49" i="34" s="1"/>
  <c r="N48" i="34"/>
  <c r="O48" i="34"/>
  <c r="N47" i="34"/>
  <c r="O47" i="34" s="1"/>
  <c r="N46" i="34"/>
  <c r="O46" i="34" s="1"/>
  <c r="N45" i="34"/>
  <c r="O45" i="34" s="1"/>
  <c r="N44" i="34"/>
  <c r="O44" i="34" s="1"/>
  <c r="N43" i="34"/>
  <c r="O43" i="34"/>
  <c r="N42" i="34"/>
  <c r="O42" i="34"/>
  <c r="M41" i="34"/>
  <c r="L41" i="34"/>
  <c r="K41" i="34"/>
  <c r="J41" i="34"/>
  <c r="I41" i="34"/>
  <c r="H41" i="34"/>
  <c r="H71" i="34" s="1"/>
  <c r="G41" i="34"/>
  <c r="F41" i="34"/>
  <c r="E41" i="34"/>
  <c r="D41" i="34"/>
  <c r="N40" i="34"/>
  <c r="O40" i="34" s="1"/>
  <c r="N39" i="34"/>
  <c r="O39" i="34" s="1"/>
  <c r="N38" i="34"/>
  <c r="O38" i="34" s="1"/>
  <c r="N37" i="34"/>
  <c r="O37" i="34" s="1"/>
  <c r="N36" i="34"/>
  <c r="O36" i="34"/>
  <c r="N35" i="34"/>
  <c r="O35" i="34"/>
  <c r="N34" i="34"/>
  <c r="O34" i="34" s="1"/>
  <c r="N33" i="34"/>
  <c r="O33" i="34"/>
  <c r="N32" i="34"/>
  <c r="O32" i="34"/>
  <c r="N31" i="34"/>
  <c r="O31" i="34" s="1"/>
  <c r="N30" i="34"/>
  <c r="O30" i="34" s="1"/>
  <c r="N29" i="34"/>
  <c r="O29" i="34"/>
  <c r="N28" i="34"/>
  <c r="O28" i="34" s="1"/>
  <c r="N27" i="34"/>
  <c r="O27" i="34" s="1"/>
  <c r="N26" i="34"/>
  <c r="O26" i="34" s="1"/>
  <c r="N25" i="34"/>
  <c r="O25" i="34" s="1"/>
  <c r="N24" i="34"/>
  <c r="O24" i="34"/>
  <c r="N23" i="34"/>
  <c r="O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 s="1"/>
  <c r="N17" i="34"/>
  <c r="O17" i="34"/>
  <c r="N16" i="34"/>
  <c r="O16" i="34"/>
  <c r="N15" i="34"/>
  <c r="O15" i="34" s="1"/>
  <c r="N14" i="34"/>
  <c r="O14" i="34"/>
  <c r="N13" i="34"/>
  <c r="O13" i="34"/>
  <c r="M12" i="34"/>
  <c r="M71" i="34" s="1"/>
  <c r="L12" i="34"/>
  <c r="K12" i="34"/>
  <c r="J12" i="34"/>
  <c r="I12" i="34"/>
  <c r="H12" i="34"/>
  <c r="G12" i="34"/>
  <c r="G71" i="34" s="1"/>
  <c r="F12" i="34"/>
  <c r="E12" i="34"/>
  <c r="D12" i="34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71" i="34" s="1"/>
  <c r="K5" i="34"/>
  <c r="J5" i="34"/>
  <c r="I5" i="34"/>
  <c r="H5" i="34"/>
  <c r="G5" i="34"/>
  <c r="F5" i="34"/>
  <c r="E5" i="34"/>
  <c r="D5" i="34"/>
  <c r="N66" i="33"/>
  <c r="O66" i="33" s="1"/>
  <c r="N49" i="33"/>
  <c r="O49" i="33"/>
  <c r="N41" i="33"/>
  <c r="O41" i="33"/>
  <c r="N42" i="33"/>
  <c r="O42" i="33" s="1"/>
  <c r="N43" i="33"/>
  <c r="O43" i="33" s="1"/>
  <c r="N44" i="33"/>
  <c r="O44" i="33" s="1"/>
  <c r="N45" i="33"/>
  <c r="O45" i="33" s="1"/>
  <c r="N46" i="33"/>
  <c r="O46" i="33" s="1"/>
  <c r="N47" i="33"/>
  <c r="O47" i="33" s="1"/>
  <c r="N48" i="33"/>
  <c r="O48" i="33" s="1"/>
  <c r="N23" i="33"/>
  <c r="O23" i="33"/>
  <c r="N24" i="33"/>
  <c r="O24" i="33"/>
  <c r="N25" i="33"/>
  <c r="O25" i="33" s="1"/>
  <c r="N26" i="33"/>
  <c r="O26" i="33"/>
  <c r="N27" i="33"/>
  <c r="O27" i="33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/>
  <c r="N36" i="33"/>
  <c r="O36" i="33"/>
  <c r="N37" i="33"/>
  <c r="O37" i="33" s="1"/>
  <c r="N38" i="33"/>
  <c r="O38" i="33"/>
  <c r="N39" i="33"/>
  <c r="O39" i="33"/>
  <c r="N9" i="33"/>
  <c r="O9" i="33" s="1"/>
  <c r="E40" i="33"/>
  <c r="F40" i="33"/>
  <c r="G40" i="33"/>
  <c r="H40" i="33"/>
  <c r="I40" i="33"/>
  <c r="J40" i="33"/>
  <c r="K40" i="33"/>
  <c r="L40" i="33"/>
  <c r="M40" i="33"/>
  <c r="D40" i="33"/>
  <c r="E22" i="33"/>
  <c r="F22" i="33"/>
  <c r="G22" i="33"/>
  <c r="H22" i="33"/>
  <c r="I22" i="33"/>
  <c r="J22" i="33"/>
  <c r="K22" i="33"/>
  <c r="L22" i="33"/>
  <c r="M22" i="33"/>
  <c r="D22" i="33"/>
  <c r="N22" i="33" s="1"/>
  <c r="O22" i="33" s="1"/>
  <c r="E12" i="33"/>
  <c r="F12" i="33"/>
  <c r="G12" i="33"/>
  <c r="H12" i="33"/>
  <c r="I12" i="33"/>
  <c r="J12" i="33"/>
  <c r="K12" i="33"/>
  <c r="L12" i="33"/>
  <c r="M12" i="33"/>
  <c r="D12" i="33"/>
  <c r="E5" i="33"/>
  <c r="E67" i="33" s="1"/>
  <c r="F5" i="33"/>
  <c r="F67" i="33" s="1"/>
  <c r="G5" i="33"/>
  <c r="H5" i="33"/>
  <c r="I5" i="33"/>
  <c r="J5" i="33"/>
  <c r="K5" i="33"/>
  <c r="L5" i="33"/>
  <c r="M5" i="33"/>
  <c r="D5" i="33"/>
  <c r="E64" i="33"/>
  <c r="F64" i="33"/>
  <c r="G64" i="33"/>
  <c r="H64" i="33"/>
  <c r="I64" i="33"/>
  <c r="J64" i="33"/>
  <c r="K64" i="33"/>
  <c r="L64" i="33"/>
  <c r="M64" i="33"/>
  <c r="D64" i="33"/>
  <c r="N65" i="33"/>
  <c r="O65" i="33" s="1"/>
  <c r="N56" i="33"/>
  <c r="O56" i="33" s="1"/>
  <c r="N57" i="33"/>
  <c r="O57" i="33"/>
  <c r="N58" i="33"/>
  <c r="O58" i="33" s="1"/>
  <c r="N59" i="33"/>
  <c r="O59" i="33"/>
  <c r="N60" i="33"/>
  <c r="O60" i="33"/>
  <c r="N61" i="33"/>
  <c r="O61" i="33" s="1"/>
  <c r="N62" i="33"/>
  <c r="O62" i="33"/>
  <c r="N63" i="33"/>
  <c r="O63" i="33"/>
  <c r="N55" i="33"/>
  <c r="O55" i="33" s="1"/>
  <c r="E54" i="33"/>
  <c r="F54" i="33"/>
  <c r="G54" i="33"/>
  <c r="H54" i="33"/>
  <c r="I54" i="33"/>
  <c r="J54" i="33"/>
  <c r="K54" i="33"/>
  <c r="L54" i="33"/>
  <c r="M54" i="33"/>
  <c r="D54" i="33"/>
  <c r="E51" i="33"/>
  <c r="F51" i="33"/>
  <c r="G51" i="33"/>
  <c r="H51" i="33"/>
  <c r="I51" i="33"/>
  <c r="J51" i="33"/>
  <c r="K51" i="33"/>
  <c r="L51" i="33"/>
  <c r="M51" i="33"/>
  <c r="D51" i="33"/>
  <c r="N52" i="33"/>
  <c r="O52" i="33" s="1"/>
  <c r="N53" i="33"/>
  <c r="O53" i="33"/>
  <c r="N50" i="33"/>
  <c r="O50" i="33" s="1"/>
  <c r="N14" i="33"/>
  <c r="O14" i="33" s="1"/>
  <c r="N15" i="33"/>
  <c r="O15" i="33"/>
  <c r="N16" i="33"/>
  <c r="O16" i="33" s="1"/>
  <c r="N17" i="33"/>
  <c r="O17" i="33"/>
  <c r="N18" i="33"/>
  <c r="O18" i="33"/>
  <c r="N19" i="33"/>
  <c r="O19" i="33" s="1"/>
  <c r="N20" i="33"/>
  <c r="O20" i="33"/>
  <c r="N21" i="33"/>
  <c r="O21" i="33"/>
  <c r="N7" i="33"/>
  <c r="O7" i="33" s="1"/>
  <c r="N8" i="33"/>
  <c r="O8" i="33" s="1"/>
  <c r="N10" i="33"/>
  <c r="O10" i="33"/>
  <c r="N11" i="33"/>
  <c r="O11" i="33" s="1"/>
  <c r="N6" i="33"/>
  <c r="O6" i="33" s="1"/>
  <c r="N13" i="33"/>
  <c r="O13" i="33"/>
  <c r="N66" i="36"/>
  <c r="O66" i="36" s="1"/>
  <c r="N40" i="36"/>
  <c r="O40" i="36" s="1"/>
  <c r="G70" i="37"/>
  <c r="K70" i="37"/>
  <c r="N21" i="37"/>
  <c r="O21" i="37" s="1"/>
  <c r="D70" i="37"/>
  <c r="H67" i="39"/>
  <c r="K67" i="39"/>
  <c r="N63" i="39"/>
  <c r="O63" i="39" s="1"/>
  <c r="E67" i="39"/>
  <c r="M67" i="39"/>
  <c r="G67" i="39"/>
  <c r="N38" i="39"/>
  <c r="O38" i="39" s="1"/>
  <c r="D68" i="38"/>
  <c r="E71" i="34"/>
  <c r="L70" i="40"/>
  <c r="J70" i="40"/>
  <c r="N5" i="40"/>
  <c r="O5" i="40" s="1"/>
  <c r="H70" i="40"/>
  <c r="E70" i="40"/>
  <c r="L67" i="41"/>
  <c r="M67" i="41"/>
  <c r="N47" i="41"/>
  <c r="O47" i="41"/>
  <c r="N34" i="41"/>
  <c r="O34" i="41" s="1"/>
  <c r="G67" i="41"/>
  <c r="F67" i="41"/>
  <c r="I67" i="41"/>
  <c r="N20" i="41"/>
  <c r="O20" i="41" s="1"/>
  <c r="N12" i="41"/>
  <c r="O12" i="41" s="1"/>
  <c r="D67" i="41"/>
  <c r="K63" i="42"/>
  <c r="J63" i="42"/>
  <c r="N44" i="42"/>
  <c r="O44" i="42" s="1"/>
  <c r="H63" i="42"/>
  <c r="N34" i="42"/>
  <c r="O34" i="42"/>
  <c r="G63" i="42"/>
  <c r="I63" i="42"/>
  <c r="E63" i="42"/>
  <c r="D63" i="42"/>
  <c r="K63" i="43"/>
  <c r="N35" i="43"/>
  <c r="O35" i="43" s="1"/>
  <c r="E63" i="43"/>
  <c r="N12" i="43"/>
  <c r="O12" i="43" s="1"/>
  <c r="D63" i="43"/>
  <c r="N5" i="43"/>
  <c r="O5" i="43" s="1"/>
  <c r="I63" i="43"/>
  <c r="L68" i="44"/>
  <c r="M68" i="44"/>
  <c r="N49" i="44"/>
  <c r="O49" i="44" s="1"/>
  <c r="D68" i="44"/>
  <c r="G68" i="44"/>
  <c r="N12" i="44"/>
  <c r="O12" i="44" s="1"/>
  <c r="N5" i="44"/>
  <c r="O5" i="44" s="1"/>
  <c r="L66" i="45"/>
  <c r="J66" i="45"/>
  <c r="K66" i="45"/>
  <c r="N50" i="45"/>
  <c r="O50" i="45" s="1"/>
  <c r="N47" i="45"/>
  <c r="O47" i="45"/>
  <c r="H66" i="45"/>
  <c r="N37" i="45"/>
  <c r="O37" i="45"/>
  <c r="N20" i="45"/>
  <c r="O20" i="45" s="1"/>
  <c r="F66" i="45"/>
  <c r="D66" i="45"/>
  <c r="E66" i="45"/>
  <c r="N5" i="45"/>
  <c r="O5" i="45" s="1"/>
  <c r="O59" i="46"/>
  <c r="P59" i="46" s="1"/>
  <c r="O48" i="46"/>
  <c r="P48" i="46" s="1"/>
  <c r="O45" i="46"/>
  <c r="P45" i="46"/>
  <c r="O36" i="46"/>
  <c r="P36" i="46" s="1"/>
  <c r="O20" i="46"/>
  <c r="P20" i="46" s="1"/>
  <c r="K63" i="46"/>
  <c r="L63" i="46"/>
  <c r="F63" i="46"/>
  <c r="O12" i="46"/>
  <c r="P12" i="46" s="1"/>
  <c r="N63" i="46"/>
  <c r="D63" i="46"/>
  <c r="G63" i="46"/>
  <c r="H63" i="46"/>
  <c r="M63" i="46"/>
  <c r="O59" i="48" l="1"/>
  <c r="P59" i="48" s="1"/>
  <c r="L63" i="43"/>
  <c r="N51" i="33"/>
  <c r="O51" i="33" s="1"/>
  <c r="N64" i="33"/>
  <c r="O64" i="33" s="1"/>
  <c r="N58" i="34"/>
  <c r="O58" i="34" s="1"/>
  <c r="E69" i="35"/>
  <c r="N60" i="45"/>
  <c r="O60" i="45" s="1"/>
  <c r="F69" i="35"/>
  <c r="N69" i="35" s="1"/>
  <c r="O69" i="35" s="1"/>
  <c r="N36" i="38"/>
  <c r="O36" i="38" s="1"/>
  <c r="J67" i="33"/>
  <c r="N52" i="39"/>
  <c r="O52" i="39" s="1"/>
  <c r="N21" i="43"/>
  <c r="O21" i="43" s="1"/>
  <c r="N21" i="35"/>
  <c r="O21" i="35" s="1"/>
  <c r="N5" i="36"/>
  <c r="O5" i="36" s="1"/>
  <c r="N51" i="40"/>
  <c r="O51" i="40" s="1"/>
  <c r="N61" i="41"/>
  <c r="O61" i="41" s="1"/>
  <c r="J63" i="43"/>
  <c r="N37" i="44"/>
  <c r="O37" i="44" s="1"/>
  <c r="J68" i="44"/>
  <c r="H69" i="35"/>
  <c r="J69" i="35"/>
  <c r="I69" i="35"/>
  <c r="M67" i="33"/>
  <c r="N66" i="45"/>
  <c r="O66" i="45" s="1"/>
  <c r="M63" i="42"/>
  <c r="K69" i="35"/>
  <c r="N47" i="38"/>
  <c r="O47" i="38" s="1"/>
  <c r="F68" i="44"/>
  <c r="N67" i="34"/>
  <c r="O67" i="34" s="1"/>
  <c r="M69" i="35"/>
  <c r="N52" i="37"/>
  <c r="O52" i="37" s="1"/>
  <c r="D67" i="39"/>
  <c r="K67" i="33"/>
  <c r="L69" i="35"/>
  <c r="N55" i="35"/>
  <c r="O55" i="35" s="1"/>
  <c r="G71" i="36"/>
  <c r="N12" i="45"/>
  <c r="O12" i="45" s="1"/>
  <c r="N51" i="35"/>
  <c r="O51" i="35" s="1"/>
  <c r="N65" i="35"/>
  <c r="O65" i="35" s="1"/>
  <c r="I68" i="44"/>
  <c r="N68" i="44" s="1"/>
  <c r="O68" i="44" s="1"/>
  <c r="I67" i="33"/>
  <c r="D71" i="34"/>
  <c r="F70" i="40"/>
  <c r="J71" i="36"/>
  <c r="N54" i="33"/>
  <c r="O54" i="33" s="1"/>
  <c r="H67" i="33"/>
  <c r="G67" i="33"/>
  <c r="F70" i="37"/>
  <c r="F63" i="42"/>
  <c r="N5" i="34"/>
  <c r="O5" i="34" s="1"/>
  <c r="O63" i="46"/>
  <c r="P63" i="46" s="1"/>
  <c r="N63" i="42"/>
  <c r="O63" i="42" s="1"/>
  <c r="N5" i="37"/>
  <c r="O5" i="37" s="1"/>
  <c r="M71" i="36"/>
  <c r="N40" i="33"/>
  <c r="O40" i="33" s="1"/>
  <c r="N41" i="34"/>
  <c r="O41" i="34" s="1"/>
  <c r="N67" i="41"/>
  <c r="O67" i="41" s="1"/>
  <c r="L67" i="33"/>
  <c r="I71" i="34"/>
  <c r="N71" i="34" s="1"/>
  <c r="O71" i="34" s="1"/>
  <c r="K71" i="34"/>
  <c r="N21" i="34"/>
  <c r="O21" i="34" s="1"/>
  <c r="J71" i="34"/>
  <c r="L67" i="39"/>
  <c r="O64" i="47"/>
  <c r="P64" i="47" s="1"/>
  <c r="N39" i="35"/>
  <c r="O39" i="35" s="1"/>
  <c r="N12" i="34"/>
  <c r="O12" i="34" s="1"/>
  <c r="N66" i="37"/>
  <c r="O66" i="37" s="1"/>
  <c r="N64" i="44"/>
  <c r="O64" i="44" s="1"/>
  <c r="M70" i="40"/>
  <c r="N70" i="40" s="1"/>
  <c r="O70" i="40" s="1"/>
  <c r="D71" i="36"/>
  <c r="N51" i="36"/>
  <c r="O51" i="36" s="1"/>
  <c r="J70" i="37"/>
  <c r="F68" i="38"/>
  <c r="N20" i="44"/>
  <c r="O20" i="44" s="1"/>
  <c r="N21" i="36"/>
  <c r="O21" i="36" s="1"/>
  <c r="H63" i="43"/>
  <c r="N63" i="43" s="1"/>
  <c r="O63" i="43" s="1"/>
  <c r="L70" i="37"/>
  <c r="H68" i="38"/>
  <c r="N49" i="39"/>
  <c r="O49" i="39" s="1"/>
  <c r="H71" i="36"/>
  <c r="N5" i="33"/>
  <c r="O5" i="33" s="1"/>
  <c r="F71" i="34"/>
  <c r="J68" i="38"/>
  <c r="N12" i="38"/>
  <c r="O12" i="38" s="1"/>
  <c r="N63" i="38"/>
  <c r="O63" i="38" s="1"/>
  <c r="J67" i="39"/>
  <c r="N21" i="39"/>
  <c r="O21" i="39" s="1"/>
  <c r="N20" i="42"/>
  <c r="O20" i="42" s="1"/>
  <c r="N5" i="35"/>
  <c r="O5" i="35" s="1"/>
  <c r="N12" i="33"/>
  <c r="O12" i="33" s="1"/>
  <c r="D67" i="33"/>
  <c r="H70" i="37"/>
  <c r="N17" i="38"/>
  <c r="O17" i="38" s="1"/>
  <c r="N68" i="38" l="1"/>
  <c r="O68" i="38" s="1"/>
  <c r="N67" i="39"/>
  <c r="O67" i="39" s="1"/>
  <c r="N70" i="37"/>
  <c r="O70" i="37" s="1"/>
  <c r="N67" i="33"/>
  <c r="O67" i="33" s="1"/>
  <c r="N71" i="36"/>
  <c r="O71" i="36" s="1"/>
</calcChain>
</file>

<file path=xl/sharedStrings.xml><?xml version="1.0" encoding="utf-8"?>
<sst xmlns="http://schemas.openxmlformats.org/spreadsheetml/2006/main" count="1325" uniqueCount="172">
  <si>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</si>
  <si>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</si>
  <si>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</si>
  <si>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</si>
  <si>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</si>
  <si>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</si>
  <si>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</si>
  <si>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</si>
  <si>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</si>
  <si>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</si>
  <si>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</si>
  <si>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</si>
  <si>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</si>
  <si>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</si>
  <si>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</si>
  <si>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</si>
  <si>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</si>
  <si>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</si>
  <si>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</si>
  <si>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Impact Fees - Residential - Physical Environment</t>
  </si>
  <si>
    <t>Impact Fees - Residential - Transportation</t>
  </si>
  <si>
    <t>Impact Fees - Residential - Culture / Recreation</t>
  </si>
  <si>
    <t>Special Assessments - Capital Improvement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</si>
  <si>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</si>
  <si>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</si>
  <si>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</si>
  <si>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</si>
  <si>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State Grant - Public Safety</t>
  </si>
  <si>
    <t>Federal Grant - Physical Environment - Other Physical Environment</t>
  </si>
  <si>
    <t>State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</si>
  <si>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</si>
  <si>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</si>
  <si>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</si>
  <si>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</si>
  <si>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</si>
  <si>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</si>
  <si>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</si>
  <si>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</si>
  <si>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</si>
  <si>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Culture / Recreation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</si>
  <si>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</si>
  <si>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</si>
  <si>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</si>
  <si>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</si>
  <si>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</si>
  <si>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</si>
  <si>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</si>
  <si>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</si>
  <si>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</si>
  <si>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</si>
  <si>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</si>
  <si>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</si>
  <si>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Protective Inspection Fees</t>
  </si>
  <si>
    <t>Physical Environment - Garbage / Solid Waste</t>
  </si>
  <si>
    <t>Physical Environment - Sewer / Wastewater Utility</t>
  </si>
  <si>
    <t>Transportation (User Fees) - Parking Facilities</t>
  </si>
  <si>
    <t>Culture / Recreation - Parks and Recreation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</si>
  <si>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</si>
  <si>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</si>
  <si>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</si>
  <si>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Traffic Court</t>
  </si>
  <si>
    <t>Fines - Local Ordinance Violations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</si>
  <si>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</si>
  <si>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</si>
  <si>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</si>
  <si>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</si>
  <si>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</si>
  <si>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</si>
  <si>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</si>
  <si>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</si>
  <si>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</si>
  <si>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</si>
  <si>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</si>
  <si>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</si>
  <si>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</si>
  <si>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</si>
  <si>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</si>
  <si>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</si>
  <si>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</si>
  <si>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</si>
  <si>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</si>
  <si>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Sanibel Revenues Reported by Account Code and Fund Type</t>
  </si>
  <si>
    <t>Local Fiscal Year Ended September 30, 2010</t>
  </si>
  <si>
    <t>Federal Grant - Human Services - Public Assistance</t>
  </si>
  <si>
    <t>Federal Grant - Culture / Recreation</t>
  </si>
  <si>
    <t>State Grant - Other</t>
  </si>
  <si>
    <t>Public Safety - Other Public Safety Charges and Fees</t>
  </si>
  <si>
    <t>Transportation (User Fees) - Other Transportation Charges</t>
  </si>
  <si>
    <t>Culture / Recreation - Special Recreation Facilities</t>
  </si>
  <si>
    <t>Proprietary Non-Operating Sources - Capital Contributions from Private Source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</si>
  <si>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</si>
  <si>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</si>
  <si>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</si>
  <si>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Economic Environment - Housing</t>
  </si>
  <si>
    <t>Forfeits - Assets Seized by Law Enforcement</t>
  </si>
  <si>
    <t>2011 Municipal Population:</t>
  </si>
  <si>
    <t>Local Fiscal Year Ended September 30, 2012</t>
  </si>
  <si>
    <t>Federal Grant - Physical Environment - Water Supply System</t>
  </si>
  <si>
    <t>State Grant - Physical Environment - Water Supply System</t>
  </si>
  <si>
    <t>State Grant - Culture / Recreation</t>
  </si>
  <si>
    <t>Culture / Recreation - Special Events</t>
  </si>
  <si>
    <t>Court-Ordered Judgments and Fines - As Decided by County Court Criminal</t>
  </si>
  <si>
    <t>Other Miscellaneous Revenues - Settlements</t>
  </si>
  <si>
    <t>Proceeds - Debt Proceeds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</si>
  <si>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</si>
  <si>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</si>
  <si>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</si>
  <si>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</si>
  <si>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</si>
  <si>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Grant - Transportation - Other Transportation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</si>
  <si>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</si>
  <si>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</si>
  <si>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</si>
  <si>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</si>
  <si>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Other</t>
  </si>
  <si>
    <t>General Government - Other General Government Charges and Fees</t>
  </si>
  <si>
    <t>Transportation - Parking Facilities</t>
  </si>
  <si>
    <t>Sale of Contraband Property Seized by Law Enforcement</t>
  </si>
  <si>
    <t>Interest and Other Earnings - Gain (Loss) on Sale of Investments</t>
  </si>
  <si>
    <t>Sales - Disposition of Fixed Assets</t>
  </si>
  <si>
    <t>Sales - Sale of Surplus Materials and Scrap</t>
  </si>
  <si>
    <t>Proprietary Non-Operating - Other Grants and Donations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</si>
  <si>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</si>
  <si>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</si>
  <si>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</si>
  <si>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</si>
  <si>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</si>
  <si>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Impact Fees - Transportation</t>
  </si>
  <si>
    <t>Impact Fees - Culture / Recreation</t>
  </si>
  <si>
    <t>2008 Municipal Population:</t>
  </si>
  <si>
    <t>Local Fiscal Year Ended September 30, 2014</t>
  </si>
  <si>
    <t>Physical Environment - Conservation and Resource Management</t>
  </si>
  <si>
    <t>2014 Municipal Population:</t>
  </si>
  <si>
    <t>Local Fiscal Year Ended September 30, 2015</t>
  </si>
  <si>
    <t>Transportation - Other Transportation Charges</t>
  </si>
  <si>
    <t>Other Judgments, Fines, and Forfeits</t>
  </si>
  <si>
    <t>2015 Municipal Population:</t>
  </si>
  <si>
    <t>Local Fiscal Year Ended September 30, 2016</t>
  </si>
  <si>
    <t>Federal Grant - Economic Environment</t>
  </si>
  <si>
    <t>Proceeds of General Capital Asset Dispositions - Sales</t>
  </si>
  <si>
    <t>2016 Municipal Population:</t>
  </si>
  <si>
    <t>Local Fiscal Year Ended September 30, 2017</t>
  </si>
  <si>
    <t>State Grant - Physical Environment - Sewer / Wastewater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</si>
  <si>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</si>
  <si>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</si>
  <si>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</si>
  <si>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</si>
  <si>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</si>
  <si>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</si>
  <si>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Proceeds - Installment Purchases and Capital Lease Proceeds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</si>
  <si>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</si>
  <si>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</si>
  <si>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</si>
  <si>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</si>
  <si>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</si>
  <si>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</si>
  <si>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</si>
  <si>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</si>
  <si>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</si>
  <si>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</si>
  <si>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</si>
  <si>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</si>
  <si>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</si>
  <si>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</si>
  <si>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</si>
  <si>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</si>
  <si>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Federal Grant - Physical Environment - Sewer / Wastewater</t>
  </si>
  <si>
    <t>2022 Municipal Population:</t>
  </si>
  <si>
    <t>Proceeds - Leases - Financial Agreements</t>
  </si>
  <si>
    <t>Local Fiscal Year Ended September 30, 2023</t>
  </si>
  <si>
    <t>Other Charges for Services (Not Court-Related)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</si>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</sst>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610E7-18E1-4CF2-9548-BE1EA1A5604B}">
  <sheetPr>
    <pageSetUpPr fitToPage="1"/>
  </sheetPr>
  <dimension ref="A1:ED63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73</v>
      </c>
      <c r="B3" s="108"/>
      <c r="C3" s="109"/>
      <c r="D3" s="113" t="s">
        <v>42</v>
      </c>
      <c r="E3" s="114"/>
      <c r="F3" s="114"/>
      <c r="G3" s="114"/>
      <c r="H3" s="115"/>
      <c r="I3" s="113" t="s">
        <v>43</v>
      </c>
      <c r="J3" s="115"/>
      <c r="K3" s="113" t="s">
        <v>45</v>
      </c>
      <c r="L3" s="114"/>
      <c r="M3" s="115"/>
      <c r="N3" s="49"/>
      <c r="O3" s="50"/>
      <c r="P3" s="116" t="s">
        <v>152</v>
      </c>
      <c r="Q3" s="51"/>
      <c r="R3"/>
    </row>
    <row r="4" spans="1:134" ht="32.25" customHeight="1" thickBot="1">
      <c r="A4" s="110"/>
      <c r="B4" s="111"/>
      <c r="C4" s="112"/>
      <c r="D4" s="52" t="s">
        <v>6</v>
      </c>
      <c r="E4" s="52" t="s">
        <v>74</v>
      </c>
      <c r="F4" s="52" t="s">
        <v>75</v>
      </c>
      <c r="G4" s="52" t="s">
        <v>76</v>
      </c>
      <c r="H4" s="52" t="s">
        <v>7</v>
      </c>
      <c r="I4" s="52" t="s">
        <v>8</v>
      </c>
      <c r="J4" s="53" t="s">
        <v>77</v>
      </c>
      <c r="K4" s="53" t="s">
        <v>9</v>
      </c>
      <c r="L4" s="53" t="s">
        <v>10</v>
      </c>
      <c r="M4" s="53" t="s">
        <v>153</v>
      </c>
      <c r="N4" s="53" t="s">
        <v>11</v>
      </c>
      <c r="O4" s="53" t="s">
        <v>154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155</v>
      </c>
      <c r="B5" s="57"/>
      <c r="C5" s="57"/>
      <c r="D5" s="58">
        <f>SUM(D6:D11)</f>
        <v>13480930</v>
      </c>
      <c r="E5" s="58">
        <f>SUM(E6:E11)</f>
        <v>0</v>
      </c>
      <c r="F5" s="58">
        <f>SUM(F6:F11)</f>
        <v>557584</v>
      </c>
      <c r="G5" s="58">
        <f>SUM(G6:G11)</f>
        <v>0</v>
      </c>
      <c r="H5" s="58">
        <f>SUM(H6:H11)</f>
        <v>0</v>
      </c>
      <c r="I5" s="58">
        <f>SUM(I6:I11)</f>
        <v>522944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14561458</v>
      </c>
      <c r="P5" s="60">
        <f>(O5/P$61)</f>
        <v>2448.9502186343761</v>
      </c>
      <c r="Q5" s="61"/>
    </row>
    <row r="6" spans="1:134">
      <c r="A6" s="63"/>
      <c r="B6" s="64">
        <v>311</v>
      </c>
      <c r="C6" s="65" t="s">
        <v>3</v>
      </c>
      <c r="D6" s="66">
        <v>12036235</v>
      </c>
      <c r="E6" s="66">
        <v>0</v>
      </c>
      <c r="F6" s="66">
        <v>557584</v>
      </c>
      <c r="G6" s="66">
        <v>0</v>
      </c>
      <c r="H6" s="66">
        <v>0</v>
      </c>
      <c r="I6" s="66">
        <v>522944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13116763</v>
      </c>
      <c r="P6" s="67">
        <f>(O6/P$61)</f>
        <v>2205.9809956273125</v>
      </c>
      <c r="Q6" s="68"/>
    </row>
    <row r="7" spans="1:134">
      <c r="A7" s="63"/>
      <c r="B7" s="64">
        <v>312.41000000000003</v>
      </c>
      <c r="C7" s="65" t="s">
        <v>156</v>
      </c>
      <c r="D7" s="66">
        <v>504804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504804</v>
      </c>
      <c r="P7" s="67">
        <f>(O7/P$61)</f>
        <v>84.898082744702322</v>
      </c>
      <c r="Q7" s="68"/>
    </row>
    <row r="8" spans="1:134">
      <c r="A8" s="63"/>
      <c r="B8" s="64">
        <v>312.43</v>
      </c>
      <c r="C8" s="65" t="s">
        <v>157</v>
      </c>
      <c r="D8" s="66">
        <v>367419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367419</v>
      </c>
      <c r="P8" s="67">
        <f>(O8/P$61)</f>
        <v>61.792633703329969</v>
      </c>
      <c r="Q8" s="68"/>
    </row>
    <row r="9" spans="1:134">
      <c r="A9" s="63"/>
      <c r="B9" s="64">
        <v>312.52</v>
      </c>
      <c r="C9" s="65" t="s">
        <v>106</v>
      </c>
      <c r="D9" s="66">
        <v>98722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98722</v>
      </c>
      <c r="P9" s="67">
        <f>(O9/P$61)</f>
        <v>16.603094517322571</v>
      </c>
      <c r="Q9" s="68"/>
    </row>
    <row r="10" spans="1:134">
      <c r="A10" s="63"/>
      <c r="B10" s="64">
        <v>315.10000000000002</v>
      </c>
      <c r="C10" s="65" t="s">
        <v>158</v>
      </c>
      <c r="D10" s="66">
        <v>272994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272994</v>
      </c>
      <c r="P10" s="67">
        <f>(O10/P$61)</f>
        <v>45.912209889001012</v>
      </c>
      <c r="Q10" s="68"/>
    </row>
    <row r="11" spans="1:134">
      <c r="A11" s="63"/>
      <c r="B11" s="64">
        <v>316</v>
      </c>
      <c r="C11" s="65" t="s">
        <v>108</v>
      </c>
      <c r="D11" s="66">
        <v>200756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200756</v>
      </c>
      <c r="P11" s="67">
        <f>(O11/P$61)</f>
        <v>33.763202152707706</v>
      </c>
      <c r="Q11" s="68"/>
    </row>
    <row r="12" spans="1:134" ht="15.75">
      <c r="A12" s="69" t="s">
        <v>16</v>
      </c>
      <c r="B12" s="70"/>
      <c r="C12" s="71"/>
      <c r="D12" s="72">
        <f>SUM(D13:D17)</f>
        <v>877557</v>
      </c>
      <c r="E12" s="72">
        <f>SUM(E13:E17)</f>
        <v>4336018</v>
      </c>
      <c r="F12" s="72">
        <f>SUM(F13:F17)</f>
        <v>0</v>
      </c>
      <c r="G12" s="72">
        <f>SUM(G13:G17)</f>
        <v>0</v>
      </c>
      <c r="H12" s="72">
        <f>SUM(H13:H17)</f>
        <v>0</v>
      </c>
      <c r="I12" s="72">
        <f>SUM(I13:I17)</f>
        <v>186483</v>
      </c>
      <c r="J12" s="72">
        <f>SUM(J13:J17)</f>
        <v>0</v>
      </c>
      <c r="K12" s="72">
        <f>SUM(K13:K17)</f>
        <v>0</v>
      </c>
      <c r="L12" s="72">
        <f>SUM(L13:L17)</f>
        <v>0</v>
      </c>
      <c r="M12" s="72">
        <f>SUM(M13:M17)</f>
        <v>0</v>
      </c>
      <c r="N12" s="72">
        <f>SUM(N13:N17)</f>
        <v>0</v>
      </c>
      <c r="O12" s="73">
        <f>SUM(D12:N12)</f>
        <v>5400058</v>
      </c>
      <c r="P12" s="74">
        <f>(O12/P$61)</f>
        <v>908.18331651530445</v>
      </c>
      <c r="Q12" s="75"/>
    </row>
    <row r="13" spans="1:134">
      <c r="A13" s="63"/>
      <c r="B13" s="64">
        <v>322</v>
      </c>
      <c r="C13" s="65" t="s">
        <v>159</v>
      </c>
      <c r="D13" s="66">
        <v>0</v>
      </c>
      <c r="E13" s="66">
        <v>4264313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4264313</v>
      </c>
      <c r="P13" s="67">
        <f>(O13/P$61)</f>
        <v>717.17339387823745</v>
      </c>
      <c r="Q13" s="68"/>
    </row>
    <row r="14" spans="1:134">
      <c r="A14" s="63"/>
      <c r="B14" s="64">
        <v>323.10000000000002</v>
      </c>
      <c r="C14" s="65" t="s">
        <v>17</v>
      </c>
      <c r="D14" s="66">
        <v>578345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17" si="1">SUM(D14:N14)</f>
        <v>578345</v>
      </c>
      <c r="P14" s="67">
        <f>(O14/P$61)</f>
        <v>97.266229397914557</v>
      </c>
      <c r="Q14" s="68"/>
    </row>
    <row r="15" spans="1:134">
      <c r="A15" s="63"/>
      <c r="B15" s="64">
        <v>323.7</v>
      </c>
      <c r="C15" s="65" t="s">
        <v>18</v>
      </c>
      <c r="D15" s="66">
        <v>296306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296306</v>
      </c>
      <c r="P15" s="67">
        <f>(O15/P$61)</f>
        <v>49.83282879246552</v>
      </c>
      <c r="Q15" s="68"/>
    </row>
    <row r="16" spans="1:134">
      <c r="A16" s="63"/>
      <c r="B16" s="64">
        <v>325.2</v>
      </c>
      <c r="C16" s="65" t="s">
        <v>23</v>
      </c>
      <c r="D16" s="66">
        <v>0</v>
      </c>
      <c r="E16" s="66">
        <v>56868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56868</v>
      </c>
      <c r="P16" s="67">
        <f>(O16/P$61)</f>
        <v>9.5640766902119072</v>
      </c>
      <c r="Q16" s="68"/>
    </row>
    <row r="17" spans="1:17">
      <c r="A17" s="63"/>
      <c r="B17" s="64">
        <v>329.5</v>
      </c>
      <c r="C17" s="65" t="s">
        <v>160</v>
      </c>
      <c r="D17" s="66">
        <v>2906</v>
      </c>
      <c r="E17" s="66">
        <v>14837</v>
      </c>
      <c r="F17" s="66">
        <v>0</v>
      </c>
      <c r="G17" s="66">
        <v>0</v>
      </c>
      <c r="H17" s="66">
        <v>0</v>
      </c>
      <c r="I17" s="66">
        <v>186483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204226</v>
      </c>
      <c r="P17" s="67">
        <f>(O17/P$61)</f>
        <v>34.346787756474939</v>
      </c>
      <c r="Q17" s="68"/>
    </row>
    <row r="18" spans="1:17" ht="15.75">
      <c r="A18" s="69" t="s">
        <v>161</v>
      </c>
      <c r="B18" s="70"/>
      <c r="C18" s="71"/>
      <c r="D18" s="72">
        <f>SUM(D19:D31)</f>
        <v>5013876</v>
      </c>
      <c r="E18" s="72">
        <f>SUM(E19:E31)</f>
        <v>2489531</v>
      </c>
      <c r="F18" s="72">
        <f>SUM(F19:F31)</f>
        <v>0</v>
      </c>
      <c r="G18" s="72">
        <f>SUM(G19:G31)</f>
        <v>0</v>
      </c>
      <c r="H18" s="72">
        <f>SUM(H19:H31)</f>
        <v>0</v>
      </c>
      <c r="I18" s="72">
        <f>SUM(I19:I31)</f>
        <v>2139186</v>
      </c>
      <c r="J18" s="72">
        <f>SUM(J19:J31)</f>
        <v>0</v>
      </c>
      <c r="K18" s="72">
        <f>SUM(K19:K31)</f>
        <v>0</v>
      </c>
      <c r="L18" s="72">
        <f>SUM(L19:L31)</f>
        <v>0</v>
      </c>
      <c r="M18" s="72">
        <f>SUM(M19:M31)</f>
        <v>0</v>
      </c>
      <c r="N18" s="72">
        <f>SUM(N19:N31)</f>
        <v>0</v>
      </c>
      <c r="O18" s="73">
        <f>SUM(D18:N18)</f>
        <v>9642593</v>
      </c>
      <c r="P18" s="74">
        <f>(O18/P$61)</f>
        <v>1621.6940800538177</v>
      </c>
      <c r="Q18" s="75"/>
    </row>
    <row r="19" spans="1:17">
      <c r="A19" s="63"/>
      <c r="B19" s="64">
        <v>331.2</v>
      </c>
      <c r="C19" s="65" t="s">
        <v>25</v>
      </c>
      <c r="D19" s="66">
        <v>2806488</v>
      </c>
      <c r="E19" s="66">
        <v>2406282</v>
      </c>
      <c r="F19" s="66">
        <v>0</v>
      </c>
      <c r="G19" s="66">
        <v>0</v>
      </c>
      <c r="H19" s="66">
        <v>0</v>
      </c>
      <c r="I19" s="66">
        <v>56393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>SUM(D19:N19)</f>
        <v>5269163</v>
      </c>
      <c r="P19" s="67">
        <f>(O19/P$61)</f>
        <v>886.16935755129498</v>
      </c>
      <c r="Q19" s="68"/>
    </row>
    <row r="20" spans="1:17">
      <c r="A20" s="63"/>
      <c r="B20" s="64">
        <v>333</v>
      </c>
      <c r="C20" s="65" t="s">
        <v>4</v>
      </c>
      <c r="D20" s="66">
        <v>11000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ref="O20:O26" si="2">SUM(D20:N20)</f>
        <v>11000</v>
      </c>
      <c r="P20" s="67">
        <f>(O20/P$61)</f>
        <v>1.849983181971073</v>
      </c>
      <c r="Q20" s="68"/>
    </row>
    <row r="21" spans="1:17">
      <c r="A21" s="63"/>
      <c r="B21" s="64">
        <v>334.2</v>
      </c>
      <c r="C21" s="65" t="s">
        <v>27</v>
      </c>
      <c r="D21" s="66">
        <v>519847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519847</v>
      </c>
      <c r="P21" s="67">
        <f>(O21/P$61)</f>
        <v>87.428018836192393</v>
      </c>
      <c r="Q21" s="68"/>
    </row>
    <row r="22" spans="1:17">
      <c r="A22" s="63"/>
      <c r="B22" s="64">
        <v>334.35</v>
      </c>
      <c r="C22" s="65" t="s">
        <v>142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991308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991308</v>
      </c>
      <c r="P22" s="67">
        <f>(O22/P$61)</f>
        <v>166.71846619576186</v>
      </c>
      <c r="Q22" s="68"/>
    </row>
    <row r="23" spans="1:17">
      <c r="A23" s="63"/>
      <c r="B23" s="64">
        <v>335.125</v>
      </c>
      <c r="C23" s="65" t="s">
        <v>162</v>
      </c>
      <c r="D23" s="66">
        <v>270184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270184</v>
      </c>
      <c r="P23" s="67">
        <f>(O23/P$61)</f>
        <v>45.439623276152034</v>
      </c>
      <c r="Q23" s="68"/>
    </row>
    <row r="24" spans="1:17">
      <c r="A24" s="63"/>
      <c r="B24" s="64">
        <v>335.14</v>
      </c>
      <c r="C24" s="65" t="s">
        <v>111</v>
      </c>
      <c r="D24" s="66">
        <v>1964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1964</v>
      </c>
      <c r="P24" s="67">
        <f>(O24/P$61)</f>
        <v>0.33030608812647155</v>
      </c>
      <c r="Q24" s="68"/>
    </row>
    <row r="25" spans="1:17">
      <c r="A25" s="63"/>
      <c r="B25" s="64">
        <v>335.15</v>
      </c>
      <c r="C25" s="65" t="s">
        <v>112</v>
      </c>
      <c r="D25" s="66">
        <v>11708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11708</v>
      </c>
      <c r="P25" s="67">
        <f>(O25/P$61)</f>
        <v>1.969054826774302</v>
      </c>
      <c r="Q25" s="68"/>
    </row>
    <row r="26" spans="1:17">
      <c r="A26" s="63"/>
      <c r="B26" s="64">
        <v>335.18</v>
      </c>
      <c r="C26" s="65" t="s">
        <v>163</v>
      </c>
      <c r="D26" s="66">
        <v>731775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731775</v>
      </c>
      <c r="P26" s="67">
        <f>(O26/P$61)</f>
        <v>123.07013118062564</v>
      </c>
      <c r="Q26" s="68"/>
    </row>
    <row r="27" spans="1:17">
      <c r="A27" s="63"/>
      <c r="B27" s="64">
        <v>335.48</v>
      </c>
      <c r="C27" s="65" t="s">
        <v>34</v>
      </c>
      <c r="D27" s="66">
        <v>8998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:O30" si="3">SUM(D27:N27)</f>
        <v>8998</v>
      </c>
      <c r="P27" s="67">
        <f>(O27/P$61)</f>
        <v>1.5132862428523377</v>
      </c>
      <c r="Q27" s="68"/>
    </row>
    <row r="28" spans="1:17">
      <c r="A28" s="63"/>
      <c r="B28" s="64">
        <v>337.2</v>
      </c>
      <c r="C28" s="65" t="s">
        <v>35</v>
      </c>
      <c r="D28" s="66">
        <v>50000</v>
      </c>
      <c r="E28" s="66">
        <v>0</v>
      </c>
      <c r="F28" s="66">
        <v>0</v>
      </c>
      <c r="G28" s="66">
        <v>0</v>
      </c>
      <c r="H28" s="66">
        <v>0</v>
      </c>
      <c r="I28" s="66">
        <v>18240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3"/>
        <v>68240</v>
      </c>
      <c r="P28" s="67">
        <f>(O28/P$61)</f>
        <v>11.476622939791456</v>
      </c>
      <c r="Q28" s="68"/>
    </row>
    <row r="29" spans="1:17">
      <c r="A29" s="63"/>
      <c r="B29" s="64">
        <v>337.4</v>
      </c>
      <c r="C29" s="65" t="s">
        <v>37</v>
      </c>
      <c r="D29" s="66">
        <v>581239</v>
      </c>
      <c r="E29" s="66">
        <v>0</v>
      </c>
      <c r="F29" s="66">
        <v>0</v>
      </c>
      <c r="G29" s="66">
        <v>0</v>
      </c>
      <c r="H29" s="66">
        <v>0</v>
      </c>
      <c r="I29" s="66">
        <v>1073245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3"/>
        <v>1654484</v>
      </c>
      <c r="P29" s="67">
        <f>(O29/P$61)</f>
        <v>278.25159771274809</v>
      </c>
      <c r="Q29" s="68"/>
    </row>
    <row r="30" spans="1:17">
      <c r="A30" s="63"/>
      <c r="B30" s="64">
        <v>337.7</v>
      </c>
      <c r="C30" s="65" t="s">
        <v>39</v>
      </c>
      <c r="D30" s="66">
        <v>15589</v>
      </c>
      <c r="E30" s="66">
        <v>83249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3"/>
        <v>98838</v>
      </c>
      <c r="P30" s="67">
        <f>(O30/P$61)</f>
        <v>16.622603430877902</v>
      </c>
      <c r="Q30" s="68"/>
    </row>
    <row r="31" spans="1:17">
      <c r="A31" s="63"/>
      <c r="B31" s="64">
        <v>338</v>
      </c>
      <c r="C31" s="65" t="s">
        <v>40</v>
      </c>
      <c r="D31" s="66">
        <v>5084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>SUM(D31:N31)</f>
        <v>5084</v>
      </c>
      <c r="P31" s="67">
        <f>(O31/P$61)</f>
        <v>0.85502859064917591</v>
      </c>
      <c r="Q31" s="68"/>
    </row>
    <row r="32" spans="1:17" ht="15.75">
      <c r="A32" s="69" t="s">
        <v>46</v>
      </c>
      <c r="B32" s="70"/>
      <c r="C32" s="71"/>
      <c r="D32" s="72">
        <f>SUM(D33:D41)</f>
        <v>3611993</v>
      </c>
      <c r="E32" s="72">
        <f>SUM(E33:E41)</f>
        <v>32640</v>
      </c>
      <c r="F32" s="72">
        <f>SUM(F33:F41)</f>
        <v>0</v>
      </c>
      <c r="G32" s="72">
        <f>SUM(G33:G41)</f>
        <v>0</v>
      </c>
      <c r="H32" s="72">
        <f>SUM(H33:H41)</f>
        <v>0</v>
      </c>
      <c r="I32" s="72">
        <f>SUM(I33:I41)</f>
        <v>7864903</v>
      </c>
      <c r="J32" s="72">
        <f>SUM(J33:J41)</f>
        <v>0</v>
      </c>
      <c r="K32" s="72">
        <f>SUM(K33:K41)</f>
        <v>0</v>
      </c>
      <c r="L32" s="72">
        <f>SUM(L33:L41)</f>
        <v>0</v>
      </c>
      <c r="M32" s="72">
        <f>SUM(M33:M41)</f>
        <v>0</v>
      </c>
      <c r="N32" s="72">
        <f>SUM(N33:N41)</f>
        <v>0</v>
      </c>
      <c r="O32" s="72">
        <f>SUM(D32:N32)</f>
        <v>11509536</v>
      </c>
      <c r="P32" s="74">
        <f>(O32/P$61)</f>
        <v>1935.6770938446014</v>
      </c>
      <c r="Q32" s="75"/>
    </row>
    <row r="33" spans="1:17">
      <c r="A33" s="63"/>
      <c r="B33" s="64">
        <v>341.9</v>
      </c>
      <c r="C33" s="65" t="s">
        <v>115</v>
      </c>
      <c r="D33" s="66">
        <v>3080477</v>
      </c>
      <c r="E33" s="66">
        <v>32640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:O40" si="4">SUM(D33:N33)</f>
        <v>3113117</v>
      </c>
      <c r="P33" s="67">
        <f>(O33/P$61)</f>
        <v>523.56491759165829</v>
      </c>
      <c r="Q33" s="68"/>
    </row>
    <row r="34" spans="1:17">
      <c r="A34" s="63"/>
      <c r="B34" s="64">
        <v>342.1</v>
      </c>
      <c r="C34" s="65" t="s">
        <v>51</v>
      </c>
      <c r="D34" s="66">
        <v>112307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4"/>
        <v>112307</v>
      </c>
      <c r="P34" s="67">
        <f>(O34/P$61)</f>
        <v>18.887823747056846</v>
      </c>
      <c r="Q34" s="68"/>
    </row>
    <row r="35" spans="1:17">
      <c r="A35" s="63"/>
      <c r="B35" s="64">
        <v>343.4</v>
      </c>
      <c r="C35" s="65" t="s">
        <v>53</v>
      </c>
      <c r="D35" s="66">
        <v>114301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4"/>
        <v>114301</v>
      </c>
      <c r="P35" s="67">
        <f>(O35/P$61)</f>
        <v>19.223175243861419</v>
      </c>
      <c r="Q35" s="68"/>
    </row>
    <row r="36" spans="1:17">
      <c r="A36" s="63"/>
      <c r="B36" s="64">
        <v>343.5</v>
      </c>
      <c r="C36" s="65" t="s">
        <v>54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6447292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4"/>
        <v>6447292</v>
      </c>
      <c r="P36" s="67">
        <f>(O36/P$61)</f>
        <v>1084.3074335687857</v>
      </c>
      <c r="Q36" s="68"/>
    </row>
    <row r="37" spans="1:17">
      <c r="A37" s="63"/>
      <c r="B37" s="64">
        <v>344.5</v>
      </c>
      <c r="C37" s="65" t="s">
        <v>116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1417611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1417611</v>
      </c>
      <c r="P37" s="67">
        <f>(O37/P$61)</f>
        <v>238.41422805247225</v>
      </c>
      <c r="Q37" s="68"/>
    </row>
    <row r="38" spans="1:17">
      <c r="A38" s="63"/>
      <c r="B38" s="64">
        <v>347.2</v>
      </c>
      <c r="C38" s="65" t="s">
        <v>56</v>
      </c>
      <c r="D38" s="66">
        <v>290224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290224</v>
      </c>
      <c r="P38" s="67">
        <f>(O38/P$61)</f>
        <v>48.80995627312479</v>
      </c>
      <c r="Q38" s="68"/>
    </row>
    <row r="39" spans="1:17">
      <c r="A39" s="63"/>
      <c r="B39" s="64">
        <v>347.5</v>
      </c>
      <c r="C39" s="65" t="s">
        <v>88</v>
      </c>
      <c r="D39" s="66">
        <v>152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152</v>
      </c>
      <c r="P39" s="67">
        <f>(O39/P$61)</f>
        <v>2.5563403969054828E-2</v>
      </c>
      <c r="Q39" s="68"/>
    </row>
    <row r="40" spans="1:17">
      <c r="A40" s="63"/>
      <c r="B40" s="64">
        <v>347.9</v>
      </c>
      <c r="C40" s="65" t="s">
        <v>57</v>
      </c>
      <c r="D40" s="66">
        <v>14425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14425</v>
      </c>
      <c r="P40" s="67">
        <f>(O40/P$61)</f>
        <v>2.4260006727211572</v>
      </c>
      <c r="Q40" s="68"/>
    </row>
    <row r="41" spans="1:17">
      <c r="A41" s="63"/>
      <c r="B41" s="64">
        <v>349</v>
      </c>
      <c r="C41" s="65" t="s">
        <v>170</v>
      </c>
      <c r="D41" s="66">
        <v>107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>SUM(D41:N41)</f>
        <v>107</v>
      </c>
      <c r="P41" s="67">
        <f>(O41/P$61)</f>
        <v>1.7995290951900438E-2</v>
      </c>
      <c r="Q41" s="68"/>
    </row>
    <row r="42" spans="1:17" ht="15.75">
      <c r="A42" s="69" t="s">
        <v>47</v>
      </c>
      <c r="B42" s="70"/>
      <c r="C42" s="71"/>
      <c r="D42" s="72">
        <f>SUM(D43:D44)</f>
        <v>30757</v>
      </c>
      <c r="E42" s="72">
        <f>SUM(E43:E44)</f>
        <v>1796</v>
      </c>
      <c r="F42" s="72">
        <f>SUM(F43:F44)</f>
        <v>0</v>
      </c>
      <c r="G42" s="72">
        <f>SUM(G43:G44)</f>
        <v>0</v>
      </c>
      <c r="H42" s="72">
        <f>SUM(H43:H44)</f>
        <v>0</v>
      </c>
      <c r="I42" s="72">
        <f>SUM(I43:I44)</f>
        <v>683462</v>
      </c>
      <c r="J42" s="72">
        <f>SUM(J43:J44)</f>
        <v>0</v>
      </c>
      <c r="K42" s="72">
        <f>SUM(K43:K44)</f>
        <v>0</v>
      </c>
      <c r="L42" s="72">
        <f>SUM(L43:L44)</f>
        <v>0</v>
      </c>
      <c r="M42" s="72">
        <f>SUM(M43:M44)</f>
        <v>0</v>
      </c>
      <c r="N42" s="72">
        <f>SUM(N43:N44)</f>
        <v>0</v>
      </c>
      <c r="O42" s="72">
        <f>SUM(D42:N42)</f>
        <v>716015</v>
      </c>
      <c r="P42" s="74">
        <f>(O42/P$61)</f>
        <v>120.4196098217289</v>
      </c>
      <c r="Q42" s="75"/>
    </row>
    <row r="43" spans="1:17">
      <c r="A43" s="76"/>
      <c r="B43" s="77">
        <v>351.1</v>
      </c>
      <c r="C43" s="78" t="s">
        <v>101</v>
      </c>
      <c r="D43" s="66">
        <v>27724</v>
      </c>
      <c r="E43" s="66">
        <v>0</v>
      </c>
      <c r="F43" s="66">
        <v>0</v>
      </c>
      <c r="G43" s="66">
        <v>0</v>
      </c>
      <c r="H43" s="66">
        <v>0</v>
      </c>
      <c r="I43" s="66">
        <v>627303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>SUM(D43:N43)</f>
        <v>655027</v>
      </c>
      <c r="P43" s="67">
        <f>(O43/P$61)</f>
        <v>110.16263033972419</v>
      </c>
      <c r="Q43" s="68"/>
    </row>
    <row r="44" spans="1:17">
      <c r="A44" s="76"/>
      <c r="B44" s="77">
        <v>354</v>
      </c>
      <c r="C44" s="78" t="s">
        <v>61</v>
      </c>
      <c r="D44" s="66">
        <v>3033</v>
      </c>
      <c r="E44" s="66">
        <v>1796</v>
      </c>
      <c r="F44" s="66">
        <v>0</v>
      </c>
      <c r="G44" s="66">
        <v>0</v>
      </c>
      <c r="H44" s="66">
        <v>0</v>
      </c>
      <c r="I44" s="66">
        <v>56159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" si="5">SUM(D44:N44)</f>
        <v>60988</v>
      </c>
      <c r="P44" s="67">
        <f>(O44/P$61)</f>
        <v>10.256979482004709</v>
      </c>
      <c r="Q44" s="68"/>
    </row>
    <row r="45" spans="1:17" ht="15.75">
      <c r="A45" s="69" t="s">
        <v>5</v>
      </c>
      <c r="B45" s="70"/>
      <c r="C45" s="71"/>
      <c r="D45" s="72">
        <f>SUM(D46:D54)</f>
        <v>538764</v>
      </c>
      <c r="E45" s="72">
        <f>SUM(E46:E54)</f>
        <v>1260473</v>
      </c>
      <c r="F45" s="72">
        <f>SUM(F46:F54)</f>
        <v>90897</v>
      </c>
      <c r="G45" s="72">
        <f>SUM(G46:G54)</f>
        <v>164887</v>
      </c>
      <c r="H45" s="72">
        <f>SUM(H46:H54)</f>
        <v>0</v>
      </c>
      <c r="I45" s="72">
        <f>SUM(I46:I54)</f>
        <v>1513888</v>
      </c>
      <c r="J45" s="72">
        <f>SUM(J46:J54)</f>
        <v>0</v>
      </c>
      <c r="K45" s="72">
        <f>SUM(K46:K54)</f>
        <v>7880296</v>
      </c>
      <c r="L45" s="72">
        <f>SUM(L46:L54)</f>
        <v>0</v>
      </c>
      <c r="M45" s="72">
        <f>SUM(M46:M54)</f>
        <v>342082</v>
      </c>
      <c r="N45" s="72">
        <f>SUM(N46:N54)</f>
        <v>0</v>
      </c>
      <c r="O45" s="72">
        <f>SUM(D45:N45)</f>
        <v>11791287</v>
      </c>
      <c r="P45" s="74">
        <f>(O45/P$61)</f>
        <v>1983.0620585267407</v>
      </c>
      <c r="Q45" s="75"/>
    </row>
    <row r="46" spans="1:17">
      <c r="A46" s="63"/>
      <c r="B46" s="64">
        <v>361.1</v>
      </c>
      <c r="C46" s="65" t="s">
        <v>62</v>
      </c>
      <c r="D46" s="66">
        <v>435424</v>
      </c>
      <c r="E46" s="66">
        <v>161253</v>
      </c>
      <c r="F46" s="66">
        <v>10790</v>
      </c>
      <c r="G46" s="66">
        <v>164887</v>
      </c>
      <c r="H46" s="66">
        <v>0</v>
      </c>
      <c r="I46" s="66">
        <v>407878</v>
      </c>
      <c r="J46" s="66">
        <v>0</v>
      </c>
      <c r="K46" s="66">
        <v>1818211</v>
      </c>
      <c r="L46" s="66">
        <v>0</v>
      </c>
      <c r="M46" s="66">
        <v>0</v>
      </c>
      <c r="N46" s="66">
        <v>0</v>
      </c>
      <c r="O46" s="66">
        <f>SUM(D46:N46)</f>
        <v>2998443</v>
      </c>
      <c r="P46" s="67">
        <f>(O46/P$61)</f>
        <v>504.27901109989909</v>
      </c>
      <c r="Q46" s="68"/>
    </row>
    <row r="47" spans="1:17">
      <c r="A47" s="63"/>
      <c r="B47" s="64">
        <v>361.3</v>
      </c>
      <c r="C47" s="65" t="s">
        <v>63</v>
      </c>
      <c r="D47" s="66">
        <v>28633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2512735</v>
      </c>
      <c r="L47" s="66">
        <v>0</v>
      </c>
      <c r="M47" s="66">
        <v>0</v>
      </c>
      <c r="N47" s="66">
        <v>0</v>
      </c>
      <c r="O47" s="66">
        <f t="shared" ref="O47:O58" si="6">SUM(D47:N47)</f>
        <v>2541368</v>
      </c>
      <c r="P47" s="67">
        <f>(O47/P$61)</f>
        <v>427.40800538176927</v>
      </c>
      <c r="Q47" s="68"/>
    </row>
    <row r="48" spans="1:17">
      <c r="A48" s="63"/>
      <c r="B48" s="64">
        <v>361.4</v>
      </c>
      <c r="C48" s="65" t="s">
        <v>118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1663341</v>
      </c>
      <c r="L48" s="66">
        <v>0</v>
      </c>
      <c r="M48" s="66">
        <v>0</v>
      </c>
      <c r="N48" s="66">
        <v>0</v>
      </c>
      <c r="O48" s="66">
        <f t="shared" si="6"/>
        <v>1663341</v>
      </c>
      <c r="P48" s="67">
        <f>(O48/P$61)</f>
        <v>279.74117053481331</v>
      </c>
      <c r="Q48" s="68"/>
    </row>
    <row r="49" spans="1:120">
      <c r="A49" s="63"/>
      <c r="B49" s="64">
        <v>362</v>
      </c>
      <c r="C49" s="65" t="s">
        <v>65</v>
      </c>
      <c r="D49" s="66">
        <v>-1871</v>
      </c>
      <c r="E49" s="66">
        <v>0</v>
      </c>
      <c r="F49" s="66">
        <v>0</v>
      </c>
      <c r="G49" s="66">
        <v>0</v>
      </c>
      <c r="H49" s="66">
        <v>0</v>
      </c>
      <c r="I49" s="66">
        <v>146513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6"/>
        <v>144642</v>
      </c>
      <c r="P49" s="67">
        <f>(O49/P$61)</f>
        <v>24.32593340060545</v>
      </c>
      <c r="Q49" s="68"/>
    </row>
    <row r="50" spans="1:120">
      <c r="A50" s="63"/>
      <c r="B50" s="64">
        <v>364</v>
      </c>
      <c r="C50" s="65" t="s">
        <v>119</v>
      </c>
      <c r="D50" s="66">
        <v>5</v>
      </c>
      <c r="E50" s="66">
        <v>0</v>
      </c>
      <c r="F50" s="66">
        <v>0</v>
      </c>
      <c r="G50" s="66">
        <v>0</v>
      </c>
      <c r="H50" s="66">
        <v>0</v>
      </c>
      <c r="I50" s="66">
        <v>-28282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6"/>
        <v>-28277</v>
      </c>
      <c r="P50" s="67">
        <f>(O50/P$61)</f>
        <v>-4.7556340396905483</v>
      </c>
      <c r="Q50" s="68"/>
    </row>
    <row r="51" spans="1:120">
      <c r="A51" s="63"/>
      <c r="B51" s="64">
        <v>366</v>
      </c>
      <c r="C51" s="65" t="s">
        <v>68</v>
      </c>
      <c r="D51" s="66">
        <v>17645</v>
      </c>
      <c r="E51" s="66">
        <v>15115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6"/>
        <v>32760</v>
      </c>
      <c r="P51" s="67">
        <f>(O51/P$61)</f>
        <v>5.5095862764883954</v>
      </c>
      <c r="Q51" s="68"/>
    </row>
    <row r="52" spans="1:120">
      <c r="A52" s="63"/>
      <c r="B52" s="64">
        <v>368</v>
      </c>
      <c r="C52" s="65" t="s">
        <v>69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1885811</v>
      </c>
      <c r="L52" s="66">
        <v>0</v>
      </c>
      <c r="M52" s="66">
        <v>0</v>
      </c>
      <c r="N52" s="66">
        <v>0</v>
      </c>
      <c r="O52" s="66">
        <f t="shared" si="6"/>
        <v>1885811</v>
      </c>
      <c r="P52" s="67">
        <f>(O52/P$61)</f>
        <v>317.1562394887319</v>
      </c>
      <c r="Q52" s="68"/>
    </row>
    <row r="53" spans="1:120">
      <c r="A53" s="63"/>
      <c r="B53" s="64">
        <v>369.3</v>
      </c>
      <c r="C53" s="65" t="s">
        <v>102</v>
      </c>
      <c r="D53" s="66">
        <v>0</v>
      </c>
      <c r="E53" s="66">
        <v>945045</v>
      </c>
      <c r="F53" s="66">
        <v>80095</v>
      </c>
      <c r="G53" s="66">
        <v>0</v>
      </c>
      <c r="H53" s="66">
        <v>0</v>
      </c>
      <c r="I53" s="66">
        <v>993472</v>
      </c>
      <c r="J53" s="66">
        <v>0</v>
      </c>
      <c r="K53" s="66">
        <v>198</v>
      </c>
      <c r="L53" s="66">
        <v>0</v>
      </c>
      <c r="M53" s="66">
        <v>0</v>
      </c>
      <c r="N53" s="66">
        <v>0</v>
      </c>
      <c r="O53" s="66">
        <f>SUM(D53:N53)</f>
        <v>2018810</v>
      </c>
      <c r="P53" s="67">
        <f>(O53/P$61)</f>
        <v>339.52404978136565</v>
      </c>
      <c r="Q53" s="68"/>
    </row>
    <row r="54" spans="1:120">
      <c r="A54" s="63"/>
      <c r="B54" s="64">
        <v>369.9</v>
      </c>
      <c r="C54" s="65" t="s">
        <v>70</v>
      </c>
      <c r="D54" s="66">
        <v>58928</v>
      </c>
      <c r="E54" s="66">
        <v>139060</v>
      </c>
      <c r="F54" s="66">
        <v>12</v>
      </c>
      <c r="G54" s="66">
        <v>0</v>
      </c>
      <c r="H54" s="66">
        <v>0</v>
      </c>
      <c r="I54" s="66">
        <v>-5693</v>
      </c>
      <c r="J54" s="66">
        <v>0</v>
      </c>
      <c r="K54" s="66">
        <v>0</v>
      </c>
      <c r="L54" s="66">
        <v>0</v>
      </c>
      <c r="M54" s="66">
        <v>342082</v>
      </c>
      <c r="N54" s="66">
        <v>0</v>
      </c>
      <c r="O54" s="66">
        <f t="shared" si="6"/>
        <v>534389</v>
      </c>
      <c r="P54" s="67">
        <f>(O54/P$61)</f>
        <v>89.873696602758159</v>
      </c>
      <c r="Q54" s="68"/>
    </row>
    <row r="55" spans="1:120" ht="15.75">
      <c r="A55" s="69" t="s">
        <v>48</v>
      </c>
      <c r="B55" s="70"/>
      <c r="C55" s="71"/>
      <c r="D55" s="72">
        <f>SUM(D56:D58)</f>
        <v>1259967</v>
      </c>
      <c r="E55" s="72">
        <f>SUM(E56:E58)</f>
        <v>2299604</v>
      </c>
      <c r="F55" s="72">
        <f>SUM(F56:F58)</f>
        <v>826500</v>
      </c>
      <c r="G55" s="72">
        <f>SUM(G56:G58)</f>
        <v>1448490</v>
      </c>
      <c r="H55" s="72">
        <f>SUM(H56:H58)</f>
        <v>0</v>
      </c>
      <c r="I55" s="72">
        <f>SUM(I56:I58)</f>
        <v>36793</v>
      </c>
      <c r="J55" s="72">
        <f>SUM(J56:J58)</f>
        <v>0</v>
      </c>
      <c r="K55" s="72">
        <f>SUM(K56:K58)</f>
        <v>0</v>
      </c>
      <c r="L55" s="72">
        <f>SUM(L56:L58)</f>
        <v>0</v>
      </c>
      <c r="M55" s="72">
        <f>SUM(M56:M58)</f>
        <v>0</v>
      </c>
      <c r="N55" s="72">
        <f>SUM(N56:N58)</f>
        <v>0</v>
      </c>
      <c r="O55" s="72">
        <f t="shared" si="6"/>
        <v>5871354</v>
      </c>
      <c r="P55" s="74">
        <f>(O55/P$61)</f>
        <v>987.44601412714428</v>
      </c>
      <c r="Q55" s="68"/>
    </row>
    <row r="56" spans="1:120">
      <c r="A56" s="63"/>
      <c r="B56" s="64">
        <v>381</v>
      </c>
      <c r="C56" s="65" t="s">
        <v>71</v>
      </c>
      <c r="D56" s="66">
        <v>1004098</v>
      </c>
      <c r="E56" s="66">
        <v>2297815</v>
      </c>
      <c r="F56" s="66">
        <v>826500</v>
      </c>
      <c r="G56" s="66">
        <v>1448490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6"/>
        <v>5576903</v>
      </c>
      <c r="P56" s="67">
        <f>(O56/P$61)</f>
        <v>937.92515977127482</v>
      </c>
      <c r="Q56" s="68"/>
    </row>
    <row r="57" spans="1:120">
      <c r="A57" s="63"/>
      <c r="B57" s="64">
        <v>383.1</v>
      </c>
      <c r="C57" s="65" t="s">
        <v>168</v>
      </c>
      <c r="D57" s="66">
        <v>255869</v>
      </c>
      <c r="E57" s="66">
        <v>1789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6"/>
        <v>257658</v>
      </c>
      <c r="P57" s="67">
        <f>(O57/P$61)</f>
        <v>43.332996972754792</v>
      </c>
      <c r="Q57" s="68"/>
    </row>
    <row r="58" spans="1:120" ht="15.75" thickBot="1">
      <c r="A58" s="63"/>
      <c r="B58" s="64">
        <v>389.8</v>
      </c>
      <c r="C58" s="65" t="s">
        <v>89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36793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6"/>
        <v>36793</v>
      </c>
      <c r="P58" s="67">
        <f>(O58/P$61)</f>
        <v>6.1878573831146992</v>
      </c>
      <c r="Q58" s="68"/>
    </row>
    <row r="59" spans="1:120" ht="16.5" thickBot="1">
      <c r="A59" s="79" t="s">
        <v>58</v>
      </c>
      <c r="B59" s="80"/>
      <c r="C59" s="81"/>
      <c r="D59" s="82">
        <f>SUM(D5,D12,D18,D32,D42,D45,D55)</f>
        <v>24813844</v>
      </c>
      <c r="E59" s="82">
        <f>SUM(E5,E12,E18,E32,E42,E45,E55)</f>
        <v>10420062</v>
      </c>
      <c r="F59" s="82">
        <f>SUM(F5,F12,F18,F32,F42,F45,F55)</f>
        <v>1474981</v>
      </c>
      <c r="G59" s="82">
        <f>SUM(G5,G12,G18,G32,G42,G45,G55)</f>
        <v>1613377</v>
      </c>
      <c r="H59" s="82">
        <f>SUM(H5,H12,H18,H32,H42,H45,H55)</f>
        <v>0</v>
      </c>
      <c r="I59" s="82">
        <f>SUM(I5,I12,I18,I32,I42,I45,I55)</f>
        <v>12947659</v>
      </c>
      <c r="J59" s="82">
        <f>SUM(J5,J12,J18,J32,J42,J45,J55)</f>
        <v>0</v>
      </c>
      <c r="K59" s="82">
        <f>SUM(K5,K12,K18,K32,K42,K45,K55)</f>
        <v>7880296</v>
      </c>
      <c r="L59" s="82">
        <f>SUM(L5,L12,L18,L32,L42,L45,L55)</f>
        <v>0</v>
      </c>
      <c r="M59" s="82">
        <f>SUM(M5,M12,M18,M32,M42,M45,M55)</f>
        <v>342082</v>
      </c>
      <c r="N59" s="82">
        <f>SUM(N5,N12,N18,N32,N42,N45,N55)</f>
        <v>0</v>
      </c>
      <c r="O59" s="82">
        <f>SUM(D59:N59)</f>
        <v>59492301</v>
      </c>
      <c r="P59" s="83">
        <f>(O59/P$61)</f>
        <v>10005.432391523713</v>
      </c>
      <c r="Q59" s="61"/>
      <c r="R59" s="84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</row>
    <row r="60" spans="1:120">
      <c r="A60" s="85"/>
      <c r="B60" s="86"/>
      <c r="C60" s="86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8"/>
    </row>
    <row r="61" spans="1:120">
      <c r="A61" s="89"/>
      <c r="B61" s="90"/>
      <c r="C61" s="90"/>
      <c r="D61" s="91"/>
      <c r="E61" s="91"/>
      <c r="F61" s="91"/>
      <c r="G61" s="91"/>
      <c r="H61" s="91"/>
      <c r="I61" s="91"/>
      <c r="J61" s="91"/>
      <c r="K61" s="91"/>
      <c r="L61" s="91"/>
      <c r="M61" s="94" t="s">
        <v>171</v>
      </c>
      <c r="N61" s="94"/>
      <c r="O61" s="94"/>
      <c r="P61" s="92">
        <v>5946</v>
      </c>
    </row>
    <row r="62" spans="1:120">
      <c r="A62" s="95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7"/>
    </row>
    <row r="63" spans="1:120" ht="15.75" customHeight="1" thickBot="1">
      <c r="A63" s="98" t="s">
        <v>91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100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73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78</v>
      </c>
      <c r="P3" s="11"/>
      <c r="Q3"/>
    </row>
    <row r="4" spans="1:133" ht="32.25" customHeight="1" thickBot="1">
      <c r="A4" s="110"/>
      <c r="B4" s="111"/>
      <c r="C4" s="112"/>
      <c r="D4" s="34" t="s">
        <v>6</v>
      </c>
      <c r="E4" s="34" t="s">
        <v>74</v>
      </c>
      <c r="F4" s="34" t="s">
        <v>75</v>
      </c>
      <c r="G4" s="34" t="s">
        <v>76</v>
      </c>
      <c r="H4" s="34" t="s">
        <v>7</v>
      </c>
      <c r="I4" s="34" t="s">
        <v>8</v>
      </c>
      <c r="J4" s="35" t="s">
        <v>77</v>
      </c>
      <c r="K4" s="35" t="s">
        <v>9</v>
      </c>
      <c r="L4" s="35" t="s">
        <v>10</v>
      </c>
      <c r="M4" s="35" t="s">
        <v>11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9171884</v>
      </c>
      <c r="E5" s="27">
        <f t="shared" si="0"/>
        <v>1534406</v>
      </c>
      <c r="F5" s="27">
        <f t="shared" si="0"/>
        <v>850501</v>
      </c>
      <c r="G5" s="27">
        <f t="shared" si="0"/>
        <v>0</v>
      </c>
      <c r="H5" s="27">
        <f t="shared" si="0"/>
        <v>0</v>
      </c>
      <c r="I5" s="27">
        <f t="shared" si="0"/>
        <v>907735</v>
      </c>
      <c r="J5" s="27">
        <f t="shared" si="0"/>
        <v>0</v>
      </c>
      <c r="K5" s="27">
        <f t="shared" si="0"/>
        <v>65862</v>
      </c>
      <c r="L5" s="27">
        <f t="shared" si="0"/>
        <v>0</v>
      </c>
      <c r="M5" s="27">
        <f t="shared" si="0"/>
        <v>0</v>
      </c>
      <c r="N5" s="28">
        <f t="shared" ref="N5:N13" si="1">SUM(D5:M5)</f>
        <v>12530388</v>
      </c>
      <c r="O5" s="33">
        <f t="shared" ref="O5:O36" si="2">(N5/O$69)</f>
        <v>1930.7223420647149</v>
      </c>
      <c r="P5" s="6"/>
    </row>
    <row r="6" spans="1:133">
      <c r="A6" s="12"/>
      <c r="B6" s="25">
        <v>311</v>
      </c>
      <c r="C6" s="20" t="s">
        <v>3</v>
      </c>
      <c r="D6" s="46">
        <v>8253344</v>
      </c>
      <c r="E6" s="46">
        <v>0</v>
      </c>
      <c r="F6" s="46">
        <v>850501</v>
      </c>
      <c r="G6" s="46">
        <v>0</v>
      </c>
      <c r="H6" s="46">
        <v>0</v>
      </c>
      <c r="I6" s="46">
        <v>907735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10011580</v>
      </c>
      <c r="O6" s="47">
        <f t="shared" si="2"/>
        <v>1542.6163328197226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877884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877884</v>
      </c>
      <c r="O7" s="47">
        <f t="shared" si="2"/>
        <v>135.26718027734978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656522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656522</v>
      </c>
      <c r="O8" s="47">
        <f t="shared" si="2"/>
        <v>101.15901386748844</v>
      </c>
      <c r="P8" s="9"/>
    </row>
    <row r="9" spans="1:133">
      <c r="A9" s="12"/>
      <c r="B9" s="25">
        <v>312.52</v>
      </c>
      <c r="C9" s="20" t="s">
        <v>106</v>
      </c>
      <c r="D9" s="46">
        <v>65862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65862</v>
      </c>
      <c r="L9" s="46">
        <v>0</v>
      </c>
      <c r="M9" s="46">
        <v>0</v>
      </c>
      <c r="N9" s="46">
        <f t="shared" si="1"/>
        <v>131724</v>
      </c>
      <c r="O9" s="47">
        <f t="shared" si="2"/>
        <v>20.296456086286593</v>
      </c>
      <c r="P9" s="9"/>
    </row>
    <row r="10" spans="1:133">
      <c r="A10" s="12"/>
      <c r="B10" s="25">
        <v>315</v>
      </c>
      <c r="C10" s="20" t="s">
        <v>107</v>
      </c>
      <c r="D10" s="46">
        <v>568157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568157</v>
      </c>
      <c r="O10" s="47">
        <f t="shared" si="2"/>
        <v>87.543451463790447</v>
      </c>
      <c r="P10" s="9"/>
    </row>
    <row r="11" spans="1:133">
      <c r="A11" s="12"/>
      <c r="B11" s="25">
        <v>316</v>
      </c>
      <c r="C11" s="20" t="s">
        <v>108</v>
      </c>
      <c r="D11" s="46">
        <v>284521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284521</v>
      </c>
      <c r="O11" s="47">
        <f t="shared" si="2"/>
        <v>43.839907550077044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943361</v>
      </c>
      <c r="E12" s="32">
        <f t="shared" si="3"/>
        <v>795361</v>
      </c>
      <c r="F12" s="32">
        <f t="shared" si="3"/>
        <v>0</v>
      </c>
      <c r="G12" s="32">
        <f t="shared" si="3"/>
        <v>4740</v>
      </c>
      <c r="H12" s="32">
        <f t="shared" si="3"/>
        <v>0</v>
      </c>
      <c r="I12" s="32">
        <f t="shared" si="3"/>
        <v>106734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1850196</v>
      </c>
      <c r="O12" s="45">
        <f t="shared" si="2"/>
        <v>285.08412942989213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567572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567572</v>
      </c>
      <c r="O13" s="47">
        <f t="shared" si="2"/>
        <v>87.453312788906004</v>
      </c>
      <c r="P13" s="9"/>
    </row>
    <row r="14" spans="1:133">
      <c r="A14" s="12"/>
      <c r="B14" s="25">
        <v>323.10000000000002</v>
      </c>
      <c r="C14" s="20" t="s">
        <v>17</v>
      </c>
      <c r="D14" s="46">
        <v>537436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537436</v>
      </c>
      <c r="O14" s="47">
        <f t="shared" si="2"/>
        <v>82.809861325115563</v>
      </c>
      <c r="P14" s="9"/>
    </row>
    <row r="15" spans="1:133">
      <c r="A15" s="12"/>
      <c r="B15" s="25">
        <v>323.7</v>
      </c>
      <c r="C15" s="20" t="s">
        <v>18</v>
      </c>
      <c r="D15" s="46">
        <v>386833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386833</v>
      </c>
      <c r="O15" s="47">
        <f t="shared" si="2"/>
        <v>59.604468412942992</v>
      </c>
      <c r="P15" s="9"/>
    </row>
    <row r="16" spans="1:133">
      <c r="A16" s="12"/>
      <c r="B16" s="25">
        <v>324.31</v>
      </c>
      <c r="C16" s="20" t="s">
        <v>20</v>
      </c>
      <c r="D16" s="46">
        <v>0</v>
      </c>
      <c r="E16" s="46">
        <v>120618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120618</v>
      </c>
      <c r="O16" s="47">
        <f t="shared" si="2"/>
        <v>18.585208012326657</v>
      </c>
      <c r="P16" s="9"/>
    </row>
    <row r="17" spans="1:16">
      <c r="A17" s="12"/>
      <c r="B17" s="25">
        <v>324.61</v>
      </c>
      <c r="C17" s="20" t="s">
        <v>21</v>
      </c>
      <c r="D17" s="46">
        <v>0</v>
      </c>
      <c r="E17" s="46">
        <v>14040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14040</v>
      </c>
      <c r="O17" s="47">
        <f t="shared" si="2"/>
        <v>2.1633281972265022</v>
      </c>
      <c r="P17" s="9"/>
    </row>
    <row r="18" spans="1:16">
      <c r="A18" s="12"/>
      <c r="B18" s="25">
        <v>325.10000000000002</v>
      </c>
      <c r="C18" s="20" t="s">
        <v>22</v>
      </c>
      <c r="D18" s="46">
        <v>0</v>
      </c>
      <c r="E18" s="46">
        <v>0</v>
      </c>
      <c r="F18" s="46">
        <v>0</v>
      </c>
      <c r="G18" s="46">
        <v>4740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4740</v>
      </c>
      <c r="O18" s="47">
        <f t="shared" si="2"/>
        <v>0.73035439137134051</v>
      </c>
      <c r="P18" s="9"/>
    </row>
    <row r="19" spans="1:16">
      <c r="A19" s="12"/>
      <c r="B19" s="25">
        <v>325.2</v>
      </c>
      <c r="C19" s="20" t="s">
        <v>23</v>
      </c>
      <c r="D19" s="46">
        <v>0</v>
      </c>
      <c r="E19" s="46">
        <v>33741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33741</v>
      </c>
      <c r="O19" s="47">
        <f t="shared" si="2"/>
        <v>5.1989214175654856</v>
      </c>
      <c r="P19" s="9"/>
    </row>
    <row r="20" spans="1:16">
      <c r="A20" s="12"/>
      <c r="B20" s="25">
        <v>329</v>
      </c>
      <c r="C20" s="20" t="s">
        <v>24</v>
      </c>
      <c r="D20" s="46">
        <v>19092</v>
      </c>
      <c r="E20" s="46">
        <v>59390</v>
      </c>
      <c r="F20" s="46">
        <v>0</v>
      </c>
      <c r="G20" s="46">
        <v>0</v>
      </c>
      <c r="H20" s="46">
        <v>0</v>
      </c>
      <c r="I20" s="46">
        <v>106734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185216</v>
      </c>
      <c r="O20" s="47">
        <f t="shared" si="2"/>
        <v>28.538674884437597</v>
      </c>
      <c r="P20" s="9"/>
    </row>
    <row r="21" spans="1:16" ht="15.75">
      <c r="A21" s="29" t="s">
        <v>26</v>
      </c>
      <c r="B21" s="30"/>
      <c r="C21" s="31"/>
      <c r="D21" s="32">
        <f t="shared" ref="D21:M21" si="6">SUM(D22:D37)</f>
        <v>773042</v>
      </c>
      <c r="E21" s="32">
        <f t="shared" si="6"/>
        <v>643143</v>
      </c>
      <c r="F21" s="32">
        <f t="shared" si="6"/>
        <v>0</v>
      </c>
      <c r="G21" s="32">
        <f t="shared" si="6"/>
        <v>1070675</v>
      </c>
      <c r="H21" s="32">
        <f t="shared" si="6"/>
        <v>0</v>
      </c>
      <c r="I21" s="32">
        <f t="shared" si="6"/>
        <v>1127403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283044</v>
      </c>
      <c r="N21" s="44">
        <f t="shared" si="5"/>
        <v>3897307</v>
      </c>
      <c r="O21" s="45">
        <f t="shared" si="2"/>
        <v>600.50955315870567</v>
      </c>
      <c r="P21" s="10"/>
    </row>
    <row r="22" spans="1:16">
      <c r="A22" s="12"/>
      <c r="B22" s="25">
        <v>331.2</v>
      </c>
      <c r="C22" s="20" t="s">
        <v>25</v>
      </c>
      <c r="D22" s="46">
        <v>0</v>
      </c>
      <c r="E22" s="46">
        <v>0</v>
      </c>
      <c r="F22" s="46">
        <v>0</v>
      </c>
      <c r="G22" s="46">
        <v>2799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2799</v>
      </c>
      <c r="O22" s="47">
        <f t="shared" si="2"/>
        <v>0.4312788906009245</v>
      </c>
      <c r="P22" s="9"/>
    </row>
    <row r="23" spans="1:16">
      <c r="A23" s="12"/>
      <c r="B23" s="25">
        <v>331.31</v>
      </c>
      <c r="C23" s="20" t="s">
        <v>97</v>
      </c>
      <c r="D23" s="46">
        <v>29974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29974</v>
      </c>
      <c r="O23" s="47">
        <f t="shared" si="2"/>
        <v>4.6184899845916796</v>
      </c>
      <c r="P23" s="9"/>
    </row>
    <row r="24" spans="1:16">
      <c r="A24" s="12"/>
      <c r="B24" s="25">
        <v>331.7</v>
      </c>
      <c r="C24" s="20" t="s">
        <v>84</v>
      </c>
      <c r="D24" s="46">
        <v>0</v>
      </c>
      <c r="E24" s="46">
        <v>0</v>
      </c>
      <c r="F24" s="46">
        <v>0</v>
      </c>
      <c r="G24" s="46">
        <v>38685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38685</v>
      </c>
      <c r="O24" s="47">
        <f t="shared" si="2"/>
        <v>5.9607087827426808</v>
      </c>
      <c r="P24" s="9"/>
    </row>
    <row r="25" spans="1:16">
      <c r="A25" s="12"/>
      <c r="B25" s="25">
        <v>333</v>
      </c>
      <c r="C25" s="20" t="s">
        <v>4</v>
      </c>
      <c r="D25" s="46">
        <v>10792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10792</v>
      </c>
      <c r="O25" s="47">
        <f t="shared" si="2"/>
        <v>1.6628659476117102</v>
      </c>
      <c r="P25" s="9"/>
    </row>
    <row r="26" spans="1:16">
      <c r="A26" s="12"/>
      <c r="B26" s="25">
        <v>334.7</v>
      </c>
      <c r="C26" s="20" t="s">
        <v>99</v>
      </c>
      <c r="D26" s="46">
        <v>0</v>
      </c>
      <c r="E26" s="46">
        <v>0</v>
      </c>
      <c r="F26" s="46">
        <v>0</v>
      </c>
      <c r="G26" s="46">
        <v>72900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72900</v>
      </c>
      <c r="O26" s="47">
        <f t="shared" si="2"/>
        <v>11.232665639445301</v>
      </c>
      <c r="P26" s="9"/>
    </row>
    <row r="27" spans="1:16">
      <c r="A27" s="12"/>
      <c r="B27" s="25">
        <v>335.12</v>
      </c>
      <c r="C27" s="20" t="s">
        <v>110</v>
      </c>
      <c r="D27" s="46">
        <v>120480</v>
      </c>
      <c r="E27" s="46">
        <v>41826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162306</v>
      </c>
      <c r="O27" s="47">
        <f t="shared" si="2"/>
        <v>25.008628659476116</v>
      </c>
      <c r="P27" s="9"/>
    </row>
    <row r="28" spans="1:16">
      <c r="A28" s="12"/>
      <c r="B28" s="25">
        <v>335.14</v>
      </c>
      <c r="C28" s="20" t="s">
        <v>111</v>
      </c>
      <c r="D28" s="46">
        <v>2563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2563</v>
      </c>
      <c r="O28" s="47">
        <f t="shared" si="2"/>
        <v>0.39491525423728813</v>
      </c>
      <c r="P28" s="9"/>
    </row>
    <row r="29" spans="1:16">
      <c r="A29" s="12"/>
      <c r="B29" s="25">
        <v>335.15</v>
      </c>
      <c r="C29" s="20" t="s">
        <v>112</v>
      </c>
      <c r="D29" s="46">
        <v>16921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16921</v>
      </c>
      <c r="O29" s="47">
        <f t="shared" si="2"/>
        <v>2.6072419106317413</v>
      </c>
      <c r="P29" s="9"/>
    </row>
    <row r="30" spans="1:16">
      <c r="A30" s="12"/>
      <c r="B30" s="25">
        <v>335.18</v>
      </c>
      <c r="C30" s="20" t="s">
        <v>113</v>
      </c>
      <c r="D30" s="46">
        <v>503339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503339</v>
      </c>
      <c r="O30" s="47">
        <f t="shared" si="2"/>
        <v>77.556086286594763</v>
      </c>
      <c r="P30" s="9"/>
    </row>
    <row r="31" spans="1:16">
      <c r="A31" s="12"/>
      <c r="B31" s="25">
        <v>335.49</v>
      </c>
      <c r="C31" s="20" t="s">
        <v>34</v>
      </c>
      <c r="D31" s="46">
        <v>0</v>
      </c>
      <c r="E31" s="46">
        <v>8169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8169</v>
      </c>
      <c r="O31" s="47">
        <f t="shared" si="2"/>
        <v>1.2587057010785825</v>
      </c>
      <c r="P31" s="9"/>
    </row>
    <row r="32" spans="1:16">
      <c r="A32" s="12"/>
      <c r="B32" s="25">
        <v>337.2</v>
      </c>
      <c r="C32" s="20" t="s">
        <v>35</v>
      </c>
      <c r="D32" s="46">
        <v>40000</v>
      </c>
      <c r="E32" s="46">
        <v>0</v>
      </c>
      <c r="F32" s="46">
        <v>0</v>
      </c>
      <c r="G32" s="46">
        <v>0</v>
      </c>
      <c r="H32" s="46">
        <v>0</v>
      </c>
      <c r="I32" s="46">
        <v>51562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8">SUM(D32:M32)</f>
        <v>91562</v>
      </c>
      <c r="O32" s="47">
        <f t="shared" si="2"/>
        <v>14.108166409861326</v>
      </c>
      <c r="P32" s="9"/>
    </row>
    <row r="33" spans="1:16">
      <c r="A33" s="12"/>
      <c r="B33" s="25">
        <v>337.3</v>
      </c>
      <c r="C33" s="20" t="s">
        <v>36</v>
      </c>
      <c r="D33" s="46">
        <v>0</v>
      </c>
      <c r="E33" s="46">
        <v>10000</v>
      </c>
      <c r="F33" s="46">
        <v>0</v>
      </c>
      <c r="G33" s="46">
        <v>0</v>
      </c>
      <c r="H33" s="46">
        <v>0</v>
      </c>
      <c r="I33" s="46">
        <v>11902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21902</v>
      </c>
      <c r="O33" s="47">
        <f t="shared" si="2"/>
        <v>3.3747303543913714</v>
      </c>
      <c r="P33" s="9"/>
    </row>
    <row r="34" spans="1:16">
      <c r="A34" s="12"/>
      <c r="B34" s="25">
        <v>337.4</v>
      </c>
      <c r="C34" s="20" t="s">
        <v>37</v>
      </c>
      <c r="D34" s="46">
        <v>0</v>
      </c>
      <c r="E34" s="46">
        <v>410410</v>
      </c>
      <c r="F34" s="46">
        <v>0</v>
      </c>
      <c r="G34" s="46">
        <v>956291</v>
      </c>
      <c r="H34" s="46">
        <v>0</v>
      </c>
      <c r="I34" s="46">
        <v>1063939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2430640</v>
      </c>
      <c r="O34" s="47">
        <f t="shared" si="2"/>
        <v>374.52080123266563</v>
      </c>
      <c r="P34" s="9"/>
    </row>
    <row r="35" spans="1:16">
      <c r="A35" s="12"/>
      <c r="B35" s="25">
        <v>337.5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283044</v>
      </c>
      <c r="N35" s="46">
        <f t="shared" si="8"/>
        <v>283044</v>
      </c>
      <c r="O35" s="47">
        <f t="shared" si="2"/>
        <v>43.612326656394451</v>
      </c>
      <c r="P35" s="9"/>
    </row>
    <row r="36" spans="1:16">
      <c r="A36" s="12"/>
      <c r="B36" s="25">
        <v>337.7</v>
      </c>
      <c r="C36" s="20" t="s">
        <v>39</v>
      </c>
      <c r="D36" s="46">
        <v>0</v>
      </c>
      <c r="E36" s="46">
        <v>172738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172738</v>
      </c>
      <c r="O36" s="47">
        <f t="shared" si="2"/>
        <v>26.616024653312788</v>
      </c>
      <c r="P36" s="9"/>
    </row>
    <row r="37" spans="1:16">
      <c r="A37" s="12"/>
      <c r="B37" s="25">
        <v>338</v>
      </c>
      <c r="C37" s="20" t="s">
        <v>40</v>
      </c>
      <c r="D37" s="46">
        <v>48973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48973</v>
      </c>
      <c r="O37" s="47">
        <f t="shared" ref="O37:O67" si="9">(N37/O$69)</f>
        <v>7.5459167950693375</v>
      </c>
      <c r="P37" s="9"/>
    </row>
    <row r="38" spans="1:16" ht="15.75">
      <c r="A38" s="29" t="s">
        <v>46</v>
      </c>
      <c r="B38" s="30"/>
      <c r="C38" s="31"/>
      <c r="D38" s="32">
        <f t="shared" ref="D38:M38" si="10">SUM(D39:D48)</f>
        <v>1783650</v>
      </c>
      <c r="E38" s="32">
        <f t="shared" si="10"/>
        <v>653457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7800606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627724</v>
      </c>
      <c r="N38" s="32">
        <f t="shared" si="8"/>
        <v>10865437</v>
      </c>
      <c r="O38" s="45">
        <f t="shared" si="9"/>
        <v>1674.1813559322034</v>
      </c>
      <c r="P38" s="10"/>
    </row>
    <row r="39" spans="1:16">
      <c r="A39" s="12"/>
      <c r="B39" s="25">
        <v>341.9</v>
      </c>
      <c r="C39" s="20" t="s">
        <v>115</v>
      </c>
      <c r="D39" s="46">
        <v>1516745</v>
      </c>
      <c r="E39" s="46">
        <v>9808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11">SUM(D39:M39)</f>
        <v>1526553</v>
      </c>
      <c r="O39" s="47">
        <f t="shared" si="9"/>
        <v>235.21617873651772</v>
      </c>
      <c r="P39" s="9"/>
    </row>
    <row r="40" spans="1:16">
      <c r="A40" s="12"/>
      <c r="B40" s="25">
        <v>342.1</v>
      </c>
      <c r="C40" s="20" t="s">
        <v>51</v>
      </c>
      <c r="D40" s="46">
        <v>53080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53080</v>
      </c>
      <c r="O40" s="47">
        <f t="shared" si="9"/>
        <v>8.1787365177195692</v>
      </c>
      <c r="P40" s="9"/>
    </row>
    <row r="41" spans="1:16">
      <c r="A41" s="12"/>
      <c r="B41" s="25">
        <v>343.4</v>
      </c>
      <c r="C41" s="20" t="s">
        <v>53</v>
      </c>
      <c r="D41" s="46">
        <v>213825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213825</v>
      </c>
      <c r="O41" s="47">
        <f t="shared" si="9"/>
        <v>32.94684129429892</v>
      </c>
      <c r="P41" s="9"/>
    </row>
    <row r="42" spans="1:16">
      <c r="A42" s="12"/>
      <c r="B42" s="25">
        <v>343.5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6188177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6188177</v>
      </c>
      <c r="O42" s="47">
        <f t="shared" si="9"/>
        <v>953.49414483821261</v>
      </c>
      <c r="P42" s="9"/>
    </row>
    <row r="43" spans="1:16">
      <c r="A43" s="12"/>
      <c r="B43" s="25">
        <v>343.7</v>
      </c>
      <c r="C43" s="20" t="s">
        <v>131</v>
      </c>
      <c r="D43" s="46">
        <v>0</v>
      </c>
      <c r="E43" s="46">
        <v>3000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3000</v>
      </c>
      <c r="O43" s="47">
        <f t="shared" si="9"/>
        <v>0.46224961479198767</v>
      </c>
      <c r="P43" s="9"/>
    </row>
    <row r="44" spans="1:16">
      <c r="A44" s="12"/>
      <c r="B44" s="25">
        <v>344.5</v>
      </c>
      <c r="C44" s="20" t="s">
        <v>116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1612429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1612429</v>
      </c>
      <c r="O44" s="47">
        <f t="shared" si="9"/>
        <v>248.4482280431433</v>
      </c>
      <c r="P44" s="9"/>
    </row>
    <row r="45" spans="1:16">
      <c r="A45" s="12"/>
      <c r="B45" s="25">
        <v>345.1</v>
      </c>
      <c r="C45" s="20" t="s">
        <v>93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627724</v>
      </c>
      <c r="N45" s="46">
        <f t="shared" si="11"/>
        <v>627724</v>
      </c>
      <c r="O45" s="47">
        <f t="shared" si="9"/>
        <v>96.721725731895219</v>
      </c>
      <c r="P45" s="9"/>
    </row>
    <row r="46" spans="1:16">
      <c r="A46" s="12"/>
      <c r="B46" s="25">
        <v>347.5</v>
      </c>
      <c r="C46" s="20" t="s">
        <v>88</v>
      </c>
      <c r="D46" s="46">
        <v>0</v>
      </c>
      <c r="E46" s="46">
        <v>638736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638736</v>
      </c>
      <c r="O46" s="47">
        <f t="shared" si="9"/>
        <v>98.418489984591673</v>
      </c>
      <c r="P46" s="9"/>
    </row>
    <row r="47" spans="1:16">
      <c r="A47" s="12"/>
      <c r="B47" s="25">
        <v>347.9</v>
      </c>
      <c r="C47" s="20" t="s">
        <v>57</v>
      </c>
      <c r="D47" s="46">
        <v>0</v>
      </c>
      <c r="E47" s="46">
        <v>1401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1401</v>
      </c>
      <c r="O47" s="47">
        <f t="shared" si="9"/>
        <v>0.21587057010785823</v>
      </c>
      <c r="P47" s="9"/>
    </row>
    <row r="48" spans="1:16">
      <c r="A48" s="12"/>
      <c r="B48" s="25">
        <v>349</v>
      </c>
      <c r="C48" s="20" t="s">
        <v>1</v>
      </c>
      <c r="D48" s="46">
        <v>0</v>
      </c>
      <c r="E48" s="46">
        <v>512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512</v>
      </c>
      <c r="O48" s="47">
        <f t="shared" si="9"/>
        <v>7.8890600924499232E-2</v>
      </c>
      <c r="P48" s="9"/>
    </row>
    <row r="49" spans="1:16" ht="15.75">
      <c r="A49" s="29" t="s">
        <v>47</v>
      </c>
      <c r="B49" s="30"/>
      <c r="C49" s="31"/>
      <c r="D49" s="32">
        <f t="shared" ref="D49:M49" si="12">SUM(D50:D51)</f>
        <v>41047</v>
      </c>
      <c r="E49" s="32">
        <f t="shared" si="12"/>
        <v>22834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122747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>SUM(D49:M49)</f>
        <v>186628</v>
      </c>
      <c r="O49" s="45">
        <f t="shared" si="9"/>
        <v>28.756240369799691</v>
      </c>
      <c r="P49" s="10"/>
    </row>
    <row r="50" spans="1:16">
      <c r="A50" s="13"/>
      <c r="B50" s="39">
        <v>351.1</v>
      </c>
      <c r="C50" s="21" t="s">
        <v>101</v>
      </c>
      <c r="D50" s="46">
        <v>28788</v>
      </c>
      <c r="E50" s="46">
        <v>0</v>
      </c>
      <c r="F50" s="46">
        <v>0</v>
      </c>
      <c r="G50" s="46">
        <v>0</v>
      </c>
      <c r="H50" s="46">
        <v>0</v>
      </c>
      <c r="I50" s="46">
        <v>103509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132297</v>
      </c>
      <c r="O50" s="47">
        <f t="shared" si="9"/>
        <v>20.384745762711866</v>
      </c>
      <c r="P50" s="9"/>
    </row>
    <row r="51" spans="1:16">
      <c r="A51" s="13"/>
      <c r="B51" s="39">
        <v>354</v>
      </c>
      <c r="C51" s="21" t="s">
        <v>61</v>
      </c>
      <c r="D51" s="46">
        <v>12259</v>
      </c>
      <c r="E51" s="46">
        <v>22834</v>
      </c>
      <c r="F51" s="46">
        <v>0</v>
      </c>
      <c r="G51" s="46">
        <v>0</v>
      </c>
      <c r="H51" s="46">
        <v>0</v>
      </c>
      <c r="I51" s="46">
        <v>19238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54331</v>
      </c>
      <c r="O51" s="47">
        <f t="shared" si="9"/>
        <v>8.3714946070878273</v>
      </c>
      <c r="P51" s="9"/>
    </row>
    <row r="52" spans="1:16" ht="15.75">
      <c r="A52" s="29" t="s">
        <v>5</v>
      </c>
      <c r="B52" s="30"/>
      <c r="C52" s="31"/>
      <c r="D52" s="32">
        <f t="shared" ref="D52:M52" si="13">SUM(D53:D62)</f>
        <v>198852</v>
      </c>
      <c r="E52" s="32">
        <f t="shared" si="13"/>
        <v>104276</v>
      </c>
      <c r="F52" s="32">
        <f t="shared" si="13"/>
        <v>16854</v>
      </c>
      <c r="G52" s="32">
        <f t="shared" si="13"/>
        <v>222660</v>
      </c>
      <c r="H52" s="32">
        <f t="shared" si="13"/>
        <v>0</v>
      </c>
      <c r="I52" s="32">
        <f t="shared" si="13"/>
        <v>443166</v>
      </c>
      <c r="J52" s="32">
        <f t="shared" si="13"/>
        <v>0</v>
      </c>
      <c r="K52" s="32">
        <f t="shared" si="13"/>
        <v>7013655</v>
      </c>
      <c r="L52" s="32">
        <f t="shared" si="13"/>
        <v>0</v>
      </c>
      <c r="M52" s="32">
        <f t="shared" si="13"/>
        <v>11322</v>
      </c>
      <c r="N52" s="32">
        <f>SUM(D52:M52)</f>
        <v>8010785</v>
      </c>
      <c r="O52" s="45">
        <f t="shared" si="9"/>
        <v>1234.3274268104776</v>
      </c>
      <c r="P52" s="10"/>
    </row>
    <row r="53" spans="1:16">
      <c r="A53" s="12"/>
      <c r="B53" s="25">
        <v>361.1</v>
      </c>
      <c r="C53" s="20" t="s">
        <v>62</v>
      </c>
      <c r="D53" s="46">
        <v>204369</v>
      </c>
      <c r="E53" s="46">
        <v>48636</v>
      </c>
      <c r="F53" s="46">
        <v>16035</v>
      </c>
      <c r="G53" s="46">
        <v>37160</v>
      </c>
      <c r="H53" s="46">
        <v>0</v>
      </c>
      <c r="I53" s="46">
        <v>388329</v>
      </c>
      <c r="J53" s="46">
        <v>0</v>
      </c>
      <c r="K53" s="46">
        <v>1222321</v>
      </c>
      <c r="L53" s="46">
        <v>0</v>
      </c>
      <c r="M53" s="46">
        <v>261</v>
      </c>
      <c r="N53" s="46">
        <f>SUM(D53:M53)</f>
        <v>1917111</v>
      </c>
      <c r="O53" s="47">
        <f t="shared" si="9"/>
        <v>295.39460708782741</v>
      </c>
      <c r="P53" s="9"/>
    </row>
    <row r="54" spans="1:16">
      <c r="A54" s="12"/>
      <c r="B54" s="25">
        <v>361.3</v>
      </c>
      <c r="C54" s="20" t="s">
        <v>63</v>
      </c>
      <c r="D54" s="46">
        <v>-171685</v>
      </c>
      <c r="E54" s="46">
        <v>0</v>
      </c>
      <c r="F54" s="46">
        <v>818</v>
      </c>
      <c r="G54" s="46">
        <v>0</v>
      </c>
      <c r="H54" s="46">
        <v>0</v>
      </c>
      <c r="I54" s="46">
        <v>-28000</v>
      </c>
      <c r="J54" s="46">
        <v>0</v>
      </c>
      <c r="K54" s="46">
        <v>2370373</v>
      </c>
      <c r="L54" s="46">
        <v>0</v>
      </c>
      <c r="M54" s="46">
        <v>0</v>
      </c>
      <c r="N54" s="46">
        <f t="shared" ref="N54:N62" si="14">SUM(D54:M54)</f>
        <v>2171506</v>
      </c>
      <c r="O54" s="47">
        <f t="shared" si="9"/>
        <v>334.59260400616336</v>
      </c>
      <c r="P54" s="9"/>
    </row>
    <row r="55" spans="1:16">
      <c r="A55" s="12"/>
      <c r="B55" s="25">
        <v>361.4</v>
      </c>
      <c r="C55" s="20" t="s">
        <v>118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596951</v>
      </c>
      <c r="L55" s="46">
        <v>0</v>
      </c>
      <c r="M55" s="46">
        <v>0</v>
      </c>
      <c r="N55" s="46">
        <f t="shared" si="14"/>
        <v>596951</v>
      </c>
      <c r="O55" s="47">
        <f t="shared" si="9"/>
        <v>91.98012326656395</v>
      </c>
      <c r="P55" s="9"/>
    </row>
    <row r="56" spans="1:16">
      <c r="A56" s="12"/>
      <c r="B56" s="25">
        <v>362</v>
      </c>
      <c r="C56" s="20" t="s">
        <v>65</v>
      </c>
      <c r="D56" s="46">
        <v>67310</v>
      </c>
      <c r="E56" s="46">
        <v>0</v>
      </c>
      <c r="F56" s="46">
        <v>0</v>
      </c>
      <c r="G56" s="46">
        <v>0</v>
      </c>
      <c r="H56" s="46">
        <v>0</v>
      </c>
      <c r="I56" s="46">
        <v>85728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153038</v>
      </c>
      <c r="O56" s="47">
        <f t="shared" si="9"/>
        <v>23.580585516178736</v>
      </c>
      <c r="P56" s="9"/>
    </row>
    <row r="57" spans="1:16">
      <c r="A57" s="12"/>
      <c r="B57" s="25">
        <v>364</v>
      </c>
      <c r="C57" s="20" t="s">
        <v>119</v>
      </c>
      <c r="D57" s="46">
        <v>16183</v>
      </c>
      <c r="E57" s="46">
        <v>0</v>
      </c>
      <c r="F57" s="46">
        <v>0</v>
      </c>
      <c r="G57" s="46">
        <v>0</v>
      </c>
      <c r="H57" s="46">
        <v>0</v>
      </c>
      <c r="I57" s="46">
        <v>-4291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11892</v>
      </c>
      <c r="O57" s="47">
        <f t="shared" si="9"/>
        <v>1.8323574730354391</v>
      </c>
      <c r="P57" s="9"/>
    </row>
    <row r="58" spans="1:16">
      <c r="A58" s="12"/>
      <c r="B58" s="25">
        <v>365</v>
      </c>
      <c r="C58" s="20" t="s">
        <v>120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822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822</v>
      </c>
      <c r="O58" s="47">
        <f t="shared" si="9"/>
        <v>0.12665639445300461</v>
      </c>
      <c r="P58" s="9"/>
    </row>
    <row r="59" spans="1:16">
      <c r="A59" s="12"/>
      <c r="B59" s="25">
        <v>366</v>
      </c>
      <c r="C59" s="20" t="s">
        <v>68</v>
      </c>
      <c r="D59" s="46">
        <v>1100</v>
      </c>
      <c r="E59" s="46">
        <v>51867</v>
      </c>
      <c r="F59" s="46">
        <v>0</v>
      </c>
      <c r="G59" s="46">
        <v>185500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238467</v>
      </c>
      <c r="O59" s="47">
        <f t="shared" si="9"/>
        <v>36.743759630200309</v>
      </c>
      <c r="P59" s="9"/>
    </row>
    <row r="60" spans="1:16">
      <c r="A60" s="12"/>
      <c r="B60" s="25">
        <v>368</v>
      </c>
      <c r="C60" s="20" t="s">
        <v>69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2824010</v>
      </c>
      <c r="L60" s="46">
        <v>0</v>
      </c>
      <c r="M60" s="46">
        <v>0</v>
      </c>
      <c r="N60" s="46">
        <f t="shared" si="14"/>
        <v>2824010</v>
      </c>
      <c r="O60" s="47">
        <f t="shared" si="9"/>
        <v>435.13251155624039</v>
      </c>
      <c r="P60" s="9"/>
    </row>
    <row r="61" spans="1:16">
      <c r="A61" s="12"/>
      <c r="B61" s="25">
        <v>369.3</v>
      </c>
      <c r="C61" s="20" t="s">
        <v>102</v>
      </c>
      <c r="D61" s="46">
        <v>888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888</v>
      </c>
      <c r="O61" s="47">
        <f t="shared" si="9"/>
        <v>0.13682588597842835</v>
      </c>
      <c r="P61" s="9"/>
    </row>
    <row r="62" spans="1:16">
      <c r="A62" s="12"/>
      <c r="B62" s="25">
        <v>369.9</v>
      </c>
      <c r="C62" s="20" t="s">
        <v>70</v>
      </c>
      <c r="D62" s="46">
        <v>80687</v>
      </c>
      <c r="E62" s="46">
        <v>3773</v>
      </c>
      <c r="F62" s="46">
        <v>1</v>
      </c>
      <c r="G62" s="46">
        <v>0</v>
      </c>
      <c r="H62" s="46">
        <v>0</v>
      </c>
      <c r="I62" s="46">
        <v>578</v>
      </c>
      <c r="J62" s="46">
        <v>0</v>
      </c>
      <c r="K62" s="46">
        <v>0</v>
      </c>
      <c r="L62" s="46">
        <v>0</v>
      </c>
      <c r="M62" s="46">
        <v>11061</v>
      </c>
      <c r="N62" s="46">
        <f t="shared" si="14"/>
        <v>96100</v>
      </c>
      <c r="O62" s="47">
        <f t="shared" si="9"/>
        <v>14.807395993836671</v>
      </c>
      <c r="P62" s="9"/>
    </row>
    <row r="63" spans="1:16" ht="15.75">
      <c r="A63" s="29" t="s">
        <v>48</v>
      </c>
      <c r="B63" s="30"/>
      <c r="C63" s="31"/>
      <c r="D63" s="32">
        <f t="shared" ref="D63:M63" si="15">SUM(D64:D66)</f>
        <v>85815</v>
      </c>
      <c r="E63" s="32">
        <f t="shared" si="15"/>
        <v>1996390</v>
      </c>
      <c r="F63" s="32">
        <f t="shared" si="15"/>
        <v>0</v>
      </c>
      <c r="G63" s="32">
        <f t="shared" si="15"/>
        <v>550442</v>
      </c>
      <c r="H63" s="32">
        <f t="shared" si="15"/>
        <v>0</v>
      </c>
      <c r="I63" s="32">
        <f t="shared" si="15"/>
        <v>265751</v>
      </c>
      <c r="J63" s="32">
        <f t="shared" si="15"/>
        <v>0</v>
      </c>
      <c r="K63" s="32">
        <f t="shared" si="15"/>
        <v>0</v>
      </c>
      <c r="L63" s="32">
        <f t="shared" si="15"/>
        <v>0</v>
      </c>
      <c r="M63" s="32">
        <f t="shared" si="15"/>
        <v>81041</v>
      </c>
      <c r="N63" s="32">
        <f>SUM(D63:M63)</f>
        <v>2979439</v>
      </c>
      <c r="O63" s="45">
        <f t="shared" si="9"/>
        <v>459.0815100154083</v>
      </c>
      <c r="P63" s="9"/>
    </row>
    <row r="64" spans="1:16">
      <c r="A64" s="12"/>
      <c r="B64" s="25">
        <v>381</v>
      </c>
      <c r="C64" s="20" t="s">
        <v>71</v>
      </c>
      <c r="D64" s="46">
        <v>85815</v>
      </c>
      <c r="E64" s="46">
        <v>1996390</v>
      </c>
      <c r="F64" s="46">
        <v>0</v>
      </c>
      <c r="G64" s="46">
        <v>550442</v>
      </c>
      <c r="H64" s="46">
        <v>0</v>
      </c>
      <c r="I64" s="46">
        <v>135000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2767647</v>
      </c>
      <c r="O64" s="47">
        <f t="shared" si="9"/>
        <v>426.44791987673341</v>
      </c>
      <c r="P64" s="9"/>
    </row>
    <row r="65" spans="1:119">
      <c r="A65" s="12"/>
      <c r="B65" s="25">
        <v>389.4</v>
      </c>
      <c r="C65" s="20" t="s">
        <v>121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81041</v>
      </c>
      <c r="N65" s="46">
        <f>SUM(D65:M65)</f>
        <v>81041</v>
      </c>
      <c r="O65" s="47">
        <f t="shared" si="9"/>
        <v>12.487057010785824</v>
      </c>
      <c r="P65" s="9"/>
    </row>
    <row r="66" spans="1:119" ht="15.75" thickBot="1">
      <c r="A66" s="12"/>
      <c r="B66" s="25">
        <v>389.8</v>
      </c>
      <c r="C66" s="20" t="s">
        <v>122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130751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130751</v>
      </c>
      <c r="O66" s="47">
        <f t="shared" si="9"/>
        <v>20.146533127889061</v>
      </c>
      <c r="P66" s="9"/>
    </row>
    <row r="67" spans="1:119" ht="16.5" thickBot="1">
      <c r="A67" s="14" t="s">
        <v>58</v>
      </c>
      <c r="B67" s="23"/>
      <c r="C67" s="22"/>
      <c r="D67" s="15">
        <f t="shared" ref="D67:M67" si="16">SUM(D5,D12,D21,D38,D49,D52,D63)</f>
        <v>12997651</v>
      </c>
      <c r="E67" s="15">
        <f t="shared" si="16"/>
        <v>5749867</v>
      </c>
      <c r="F67" s="15">
        <f t="shared" si="16"/>
        <v>867355</v>
      </c>
      <c r="G67" s="15">
        <f t="shared" si="16"/>
        <v>1848517</v>
      </c>
      <c r="H67" s="15">
        <f t="shared" si="16"/>
        <v>0</v>
      </c>
      <c r="I67" s="15">
        <f t="shared" si="16"/>
        <v>10774142</v>
      </c>
      <c r="J67" s="15">
        <f t="shared" si="16"/>
        <v>0</v>
      </c>
      <c r="K67" s="15">
        <f t="shared" si="16"/>
        <v>7079517</v>
      </c>
      <c r="L67" s="15">
        <f t="shared" si="16"/>
        <v>0</v>
      </c>
      <c r="M67" s="15">
        <f t="shared" si="16"/>
        <v>1003131</v>
      </c>
      <c r="N67" s="15">
        <f>SUM(D67:M67)</f>
        <v>40320180</v>
      </c>
      <c r="O67" s="38">
        <f t="shared" si="9"/>
        <v>6212.6625577812019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132</v>
      </c>
      <c r="M69" s="118"/>
      <c r="N69" s="118"/>
      <c r="O69" s="43">
        <v>6490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91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73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78</v>
      </c>
      <c r="P3" s="11"/>
      <c r="Q3"/>
    </row>
    <row r="4" spans="1:133" ht="32.25" customHeight="1" thickBot="1">
      <c r="A4" s="110"/>
      <c r="B4" s="111"/>
      <c r="C4" s="112"/>
      <c r="D4" s="34" t="s">
        <v>6</v>
      </c>
      <c r="E4" s="34" t="s">
        <v>74</v>
      </c>
      <c r="F4" s="34" t="s">
        <v>75</v>
      </c>
      <c r="G4" s="34" t="s">
        <v>76</v>
      </c>
      <c r="H4" s="34" t="s">
        <v>7</v>
      </c>
      <c r="I4" s="34" t="s">
        <v>8</v>
      </c>
      <c r="J4" s="35" t="s">
        <v>77</v>
      </c>
      <c r="K4" s="35" t="s">
        <v>9</v>
      </c>
      <c r="L4" s="35" t="s">
        <v>10</v>
      </c>
      <c r="M4" s="35" t="s">
        <v>11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9207166</v>
      </c>
      <c r="E5" s="27">
        <f t="shared" si="0"/>
        <v>1478765</v>
      </c>
      <c r="F5" s="27">
        <f t="shared" si="0"/>
        <v>853158</v>
      </c>
      <c r="G5" s="27">
        <f t="shared" si="0"/>
        <v>0</v>
      </c>
      <c r="H5" s="27">
        <f t="shared" si="0"/>
        <v>0</v>
      </c>
      <c r="I5" s="27">
        <f t="shared" si="0"/>
        <v>949124</v>
      </c>
      <c r="J5" s="27">
        <f t="shared" si="0"/>
        <v>0</v>
      </c>
      <c r="K5" s="27">
        <f t="shared" si="0"/>
        <v>62542</v>
      </c>
      <c r="L5" s="27">
        <f t="shared" si="0"/>
        <v>0</v>
      </c>
      <c r="M5" s="27">
        <f t="shared" si="0"/>
        <v>0</v>
      </c>
      <c r="N5" s="28">
        <f t="shared" ref="N5:N13" si="1">SUM(D5:M5)</f>
        <v>12550755</v>
      </c>
      <c r="O5" s="33">
        <f t="shared" ref="O5:O36" si="2">(N5/O$72)</f>
        <v>1931.7769739879946</v>
      </c>
      <c r="P5" s="6"/>
    </row>
    <row r="6" spans="1:133">
      <c r="A6" s="12"/>
      <c r="B6" s="25">
        <v>311</v>
      </c>
      <c r="C6" s="20" t="s">
        <v>3</v>
      </c>
      <c r="D6" s="46">
        <v>8283542</v>
      </c>
      <c r="E6" s="46">
        <v>0</v>
      </c>
      <c r="F6" s="46">
        <v>853158</v>
      </c>
      <c r="G6" s="46">
        <v>0</v>
      </c>
      <c r="H6" s="46">
        <v>0</v>
      </c>
      <c r="I6" s="46">
        <v>949124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10085824</v>
      </c>
      <c r="O6" s="47">
        <f t="shared" si="2"/>
        <v>1552.381714637525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849325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849325</v>
      </c>
      <c r="O7" s="47">
        <f t="shared" si="2"/>
        <v>130.72571956287518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629440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629440</v>
      </c>
      <c r="O8" s="47">
        <f t="shared" si="2"/>
        <v>96.88163767892874</v>
      </c>
      <c r="P8" s="9"/>
    </row>
    <row r="9" spans="1:133">
      <c r="A9" s="12"/>
      <c r="B9" s="25">
        <v>312.52</v>
      </c>
      <c r="C9" s="20" t="s">
        <v>106</v>
      </c>
      <c r="D9" s="46">
        <v>62542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62542</v>
      </c>
      <c r="L9" s="46">
        <v>0</v>
      </c>
      <c r="M9" s="46">
        <v>0</v>
      </c>
      <c r="N9" s="46">
        <f t="shared" si="1"/>
        <v>125084</v>
      </c>
      <c r="O9" s="47">
        <f t="shared" si="2"/>
        <v>19.252578112975218</v>
      </c>
      <c r="P9" s="9"/>
    </row>
    <row r="10" spans="1:133">
      <c r="A10" s="12"/>
      <c r="B10" s="25">
        <v>315</v>
      </c>
      <c r="C10" s="20" t="s">
        <v>107</v>
      </c>
      <c r="D10" s="46">
        <v>576179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576179</v>
      </c>
      <c r="O10" s="47">
        <f t="shared" si="2"/>
        <v>88.683854086501469</v>
      </c>
      <c r="P10" s="9"/>
    </row>
    <row r="11" spans="1:133">
      <c r="A11" s="12"/>
      <c r="B11" s="25">
        <v>316</v>
      </c>
      <c r="C11" s="20" t="s">
        <v>108</v>
      </c>
      <c r="D11" s="46">
        <v>284903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284903</v>
      </c>
      <c r="O11" s="47">
        <f t="shared" si="2"/>
        <v>43.851469909188857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950646</v>
      </c>
      <c r="E12" s="32">
        <f t="shared" si="3"/>
        <v>855618</v>
      </c>
      <c r="F12" s="32">
        <f t="shared" si="3"/>
        <v>0</v>
      </c>
      <c r="G12" s="32">
        <f t="shared" si="3"/>
        <v>11292</v>
      </c>
      <c r="H12" s="32">
        <f t="shared" si="3"/>
        <v>0</v>
      </c>
      <c r="I12" s="32">
        <f t="shared" si="3"/>
        <v>98967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1916523</v>
      </c>
      <c r="O12" s="45">
        <f t="shared" si="2"/>
        <v>294.98583961828535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674128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674128</v>
      </c>
      <c r="O13" s="47">
        <f t="shared" si="2"/>
        <v>103.75988917962137</v>
      </c>
      <c r="P13" s="9"/>
    </row>
    <row r="14" spans="1:133">
      <c r="A14" s="12"/>
      <c r="B14" s="25">
        <v>323.10000000000002</v>
      </c>
      <c r="C14" s="20" t="s">
        <v>17</v>
      </c>
      <c r="D14" s="46">
        <v>540803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540803</v>
      </c>
      <c r="O14" s="47">
        <f t="shared" si="2"/>
        <v>83.238879482838229</v>
      </c>
      <c r="P14" s="9"/>
    </row>
    <row r="15" spans="1:133">
      <c r="A15" s="12"/>
      <c r="B15" s="25">
        <v>323.7</v>
      </c>
      <c r="C15" s="20" t="s">
        <v>18</v>
      </c>
      <c r="D15" s="46">
        <v>391101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391101</v>
      </c>
      <c r="O15" s="47">
        <f t="shared" si="2"/>
        <v>60.197167923657069</v>
      </c>
      <c r="P15" s="9"/>
    </row>
    <row r="16" spans="1:133">
      <c r="A16" s="12"/>
      <c r="B16" s="25">
        <v>324.31</v>
      </c>
      <c r="C16" s="20" t="s">
        <v>20</v>
      </c>
      <c r="D16" s="46">
        <v>0</v>
      </c>
      <c r="E16" s="46">
        <v>87113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87113</v>
      </c>
      <c r="O16" s="47">
        <f t="shared" si="2"/>
        <v>13.408188394643682</v>
      </c>
      <c r="P16" s="9"/>
    </row>
    <row r="17" spans="1:16">
      <c r="A17" s="12"/>
      <c r="B17" s="25">
        <v>324.61</v>
      </c>
      <c r="C17" s="20" t="s">
        <v>21</v>
      </c>
      <c r="D17" s="46">
        <v>0</v>
      </c>
      <c r="E17" s="46">
        <v>10148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10148</v>
      </c>
      <c r="O17" s="47">
        <f t="shared" si="2"/>
        <v>1.5619516700015392</v>
      </c>
      <c r="P17" s="9"/>
    </row>
    <row r="18" spans="1:16">
      <c r="A18" s="12"/>
      <c r="B18" s="25">
        <v>325.10000000000002</v>
      </c>
      <c r="C18" s="20" t="s">
        <v>22</v>
      </c>
      <c r="D18" s="46">
        <v>0</v>
      </c>
      <c r="E18" s="46">
        <v>0</v>
      </c>
      <c r="F18" s="46">
        <v>0</v>
      </c>
      <c r="G18" s="46">
        <v>11292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11292</v>
      </c>
      <c r="O18" s="47">
        <f t="shared" si="2"/>
        <v>1.7380329382792057</v>
      </c>
      <c r="P18" s="9"/>
    </row>
    <row r="19" spans="1:16">
      <c r="A19" s="12"/>
      <c r="B19" s="25">
        <v>325.2</v>
      </c>
      <c r="C19" s="20" t="s">
        <v>23</v>
      </c>
      <c r="D19" s="46">
        <v>0</v>
      </c>
      <c r="E19" s="46">
        <v>34219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34219</v>
      </c>
      <c r="O19" s="47">
        <f t="shared" si="2"/>
        <v>5.2668924118824076</v>
      </c>
      <c r="P19" s="9"/>
    </row>
    <row r="20" spans="1:16">
      <c r="A20" s="12"/>
      <c r="B20" s="25">
        <v>329</v>
      </c>
      <c r="C20" s="20" t="s">
        <v>24</v>
      </c>
      <c r="D20" s="46">
        <v>18742</v>
      </c>
      <c r="E20" s="46">
        <v>50010</v>
      </c>
      <c r="F20" s="46">
        <v>0</v>
      </c>
      <c r="G20" s="46">
        <v>0</v>
      </c>
      <c r="H20" s="46">
        <v>0</v>
      </c>
      <c r="I20" s="46">
        <v>98967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167719</v>
      </c>
      <c r="O20" s="47">
        <f t="shared" si="2"/>
        <v>25.81483761736186</v>
      </c>
      <c r="P20" s="9"/>
    </row>
    <row r="21" spans="1:16" ht="15.75">
      <c r="A21" s="29" t="s">
        <v>26</v>
      </c>
      <c r="B21" s="30"/>
      <c r="C21" s="31"/>
      <c r="D21" s="32">
        <f t="shared" ref="D21:M21" si="6">SUM(D22:D40)</f>
        <v>784974</v>
      </c>
      <c r="E21" s="32">
        <f t="shared" si="6"/>
        <v>195249</v>
      </c>
      <c r="F21" s="32">
        <f t="shared" si="6"/>
        <v>0</v>
      </c>
      <c r="G21" s="32">
        <f t="shared" si="6"/>
        <v>3351</v>
      </c>
      <c r="H21" s="32">
        <f t="shared" si="6"/>
        <v>0</v>
      </c>
      <c r="I21" s="32">
        <f t="shared" si="6"/>
        <v>1342865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277300</v>
      </c>
      <c r="N21" s="44">
        <f t="shared" si="5"/>
        <v>2603739</v>
      </c>
      <c r="O21" s="45">
        <f t="shared" si="2"/>
        <v>400.76019701400645</v>
      </c>
      <c r="P21" s="10"/>
    </row>
    <row r="22" spans="1:16">
      <c r="A22" s="12"/>
      <c r="B22" s="25">
        <v>331.2</v>
      </c>
      <c r="C22" s="20" t="s">
        <v>25</v>
      </c>
      <c r="D22" s="46">
        <v>1770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1770</v>
      </c>
      <c r="O22" s="47">
        <f t="shared" si="2"/>
        <v>0.27243343081422194</v>
      </c>
      <c r="P22" s="9"/>
    </row>
    <row r="23" spans="1:16">
      <c r="A23" s="12"/>
      <c r="B23" s="25">
        <v>331.31</v>
      </c>
      <c r="C23" s="20" t="s">
        <v>97</v>
      </c>
      <c r="D23" s="46">
        <v>49848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49848</v>
      </c>
      <c r="O23" s="47">
        <f t="shared" si="2"/>
        <v>7.6724642142527317</v>
      </c>
      <c r="P23" s="9"/>
    </row>
    <row r="24" spans="1:16">
      <c r="A24" s="12"/>
      <c r="B24" s="25">
        <v>331.7</v>
      </c>
      <c r="C24" s="20" t="s">
        <v>84</v>
      </c>
      <c r="D24" s="46">
        <v>18672</v>
      </c>
      <c r="E24" s="46">
        <v>0</v>
      </c>
      <c r="F24" s="46">
        <v>0</v>
      </c>
      <c r="G24" s="46">
        <v>2251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20923</v>
      </c>
      <c r="O24" s="47">
        <f t="shared" si="2"/>
        <v>3.2204094197321842</v>
      </c>
      <c r="P24" s="9"/>
    </row>
    <row r="25" spans="1:16">
      <c r="A25" s="12"/>
      <c r="B25" s="25">
        <v>333</v>
      </c>
      <c r="C25" s="20" t="s">
        <v>4</v>
      </c>
      <c r="D25" s="46">
        <v>9019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9019</v>
      </c>
      <c r="O25" s="47">
        <f t="shared" si="2"/>
        <v>1.3881791596121287</v>
      </c>
      <c r="P25" s="9"/>
    </row>
    <row r="26" spans="1:16">
      <c r="A26" s="12"/>
      <c r="B26" s="25">
        <v>334.49</v>
      </c>
      <c r="C26" s="20" t="s">
        <v>109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50000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50000</v>
      </c>
      <c r="O26" s="47">
        <f t="shared" si="2"/>
        <v>7.6958596275203943</v>
      </c>
      <c r="P26" s="9"/>
    </row>
    <row r="27" spans="1:16">
      <c r="A27" s="12"/>
      <c r="B27" s="25">
        <v>334.7</v>
      </c>
      <c r="C27" s="20" t="s">
        <v>99</v>
      </c>
      <c r="D27" s="46">
        <v>0</v>
      </c>
      <c r="E27" s="46">
        <v>0</v>
      </c>
      <c r="F27" s="46">
        <v>0</v>
      </c>
      <c r="G27" s="46">
        <v>1100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1100</v>
      </c>
      <c r="O27" s="47">
        <f t="shared" si="2"/>
        <v>0.16930891180544866</v>
      </c>
      <c r="P27" s="9"/>
    </row>
    <row r="28" spans="1:16">
      <c r="A28" s="12"/>
      <c r="B28" s="25">
        <v>335.12</v>
      </c>
      <c r="C28" s="20" t="s">
        <v>110</v>
      </c>
      <c r="D28" s="46">
        <v>116862</v>
      </c>
      <c r="E28" s="46">
        <v>37790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154652</v>
      </c>
      <c r="O28" s="47">
        <f t="shared" si="2"/>
        <v>23.803601662305681</v>
      </c>
      <c r="P28" s="9"/>
    </row>
    <row r="29" spans="1:16">
      <c r="A29" s="12"/>
      <c r="B29" s="25">
        <v>335.14</v>
      </c>
      <c r="C29" s="20" t="s">
        <v>111</v>
      </c>
      <c r="D29" s="46">
        <v>2538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2538</v>
      </c>
      <c r="O29" s="47">
        <f t="shared" si="2"/>
        <v>0.39064183469293517</v>
      </c>
      <c r="P29" s="9"/>
    </row>
    <row r="30" spans="1:16">
      <c r="A30" s="12"/>
      <c r="B30" s="25">
        <v>335.15</v>
      </c>
      <c r="C30" s="20" t="s">
        <v>112</v>
      </c>
      <c r="D30" s="46">
        <v>15475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15475</v>
      </c>
      <c r="O30" s="47">
        <f t="shared" si="2"/>
        <v>2.381868554717562</v>
      </c>
      <c r="P30" s="9"/>
    </row>
    <row r="31" spans="1:16">
      <c r="A31" s="12"/>
      <c r="B31" s="25">
        <v>335.18</v>
      </c>
      <c r="C31" s="20" t="s">
        <v>113</v>
      </c>
      <c r="D31" s="46">
        <v>468924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468924</v>
      </c>
      <c r="O31" s="47">
        <f t="shared" si="2"/>
        <v>72.175465599507461</v>
      </c>
      <c r="P31" s="9"/>
    </row>
    <row r="32" spans="1:16">
      <c r="A32" s="12"/>
      <c r="B32" s="25">
        <v>335.49</v>
      </c>
      <c r="C32" s="20" t="s">
        <v>34</v>
      </c>
      <c r="D32" s="46">
        <v>0</v>
      </c>
      <c r="E32" s="46">
        <v>7910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7910</v>
      </c>
      <c r="O32" s="47">
        <f t="shared" si="2"/>
        <v>1.2174849930737264</v>
      </c>
      <c r="P32" s="9"/>
    </row>
    <row r="33" spans="1:16">
      <c r="A33" s="12"/>
      <c r="B33" s="25">
        <v>337.2</v>
      </c>
      <c r="C33" s="20" t="s">
        <v>35</v>
      </c>
      <c r="D33" s="46">
        <v>40000</v>
      </c>
      <c r="E33" s="46">
        <v>0</v>
      </c>
      <c r="F33" s="46">
        <v>0</v>
      </c>
      <c r="G33" s="46">
        <v>0</v>
      </c>
      <c r="H33" s="46">
        <v>0</v>
      </c>
      <c r="I33" s="46">
        <v>111286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8">SUM(D33:M33)</f>
        <v>151286</v>
      </c>
      <c r="O33" s="47">
        <f t="shared" si="2"/>
        <v>23.285516392181005</v>
      </c>
      <c r="P33" s="9"/>
    </row>
    <row r="34" spans="1:16">
      <c r="A34" s="12"/>
      <c r="B34" s="25">
        <v>337.3</v>
      </c>
      <c r="C34" s="20" t="s">
        <v>36</v>
      </c>
      <c r="D34" s="46">
        <v>5489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5489</v>
      </c>
      <c r="O34" s="47">
        <f t="shared" si="2"/>
        <v>0.8448514699091888</v>
      </c>
      <c r="P34" s="9"/>
    </row>
    <row r="35" spans="1:16">
      <c r="A35" s="12"/>
      <c r="B35" s="25">
        <v>337.4</v>
      </c>
      <c r="C35" s="20" t="s">
        <v>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1181579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1181579</v>
      </c>
      <c r="O35" s="47">
        <f t="shared" si="2"/>
        <v>181.86532245651838</v>
      </c>
      <c r="P35" s="9"/>
    </row>
    <row r="36" spans="1:16">
      <c r="A36" s="12"/>
      <c r="B36" s="25">
        <v>337.5</v>
      </c>
      <c r="C36" s="20" t="s">
        <v>38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277300</v>
      </c>
      <c r="N36" s="46">
        <f t="shared" si="8"/>
        <v>277300</v>
      </c>
      <c r="O36" s="47">
        <f t="shared" si="2"/>
        <v>42.681237494228107</v>
      </c>
      <c r="P36" s="9"/>
    </row>
    <row r="37" spans="1:16">
      <c r="A37" s="12"/>
      <c r="B37" s="25">
        <v>337.7</v>
      </c>
      <c r="C37" s="20" t="s">
        <v>39</v>
      </c>
      <c r="D37" s="46">
        <v>0</v>
      </c>
      <c r="E37" s="46">
        <v>127049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127049</v>
      </c>
      <c r="O37" s="47">
        <f t="shared" ref="O37:O68" si="9">(N37/O$72)</f>
        <v>19.55502539633677</v>
      </c>
      <c r="P37" s="9"/>
    </row>
    <row r="38" spans="1:16">
      <c r="A38" s="12"/>
      <c r="B38" s="25">
        <v>337.9</v>
      </c>
      <c r="C38" s="20" t="s">
        <v>114</v>
      </c>
      <c r="D38" s="46">
        <v>0</v>
      </c>
      <c r="E38" s="46">
        <v>22500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22500</v>
      </c>
      <c r="O38" s="47">
        <f t="shared" si="9"/>
        <v>3.4631368323841771</v>
      </c>
      <c r="P38" s="9"/>
    </row>
    <row r="39" spans="1:16">
      <c r="A39" s="12"/>
      <c r="B39" s="25">
        <v>338</v>
      </c>
      <c r="C39" s="20" t="s">
        <v>40</v>
      </c>
      <c r="D39" s="46">
        <v>48877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48877</v>
      </c>
      <c r="O39" s="47">
        <f t="shared" si="9"/>
        <v>7.5230106202862856</v>
      </c>
      <c r="P39" s="9"/>
    </row>
    <row r="40" spans="1:16">
      <c r="A40" s="12"/>
      <c r="B40" s="25">
        <v>339</v>
      </c>
      <c r="C40" s="20" t="s">
        <v>41</v>
      </c>
      <c r="D40" s="46">
        <v>7500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7500</v>
      </c>
      <c r="O40" s="47">
        <f t="shared" si="9"/>
        <v>1.1543789441280592</v>
      </c>
      <c r="P40" s="9"/>
    </row>
    <row r="41" spans="1:16" ht="15.75">
      <c r="A41" s="29" t="s">
        <v>46</v>
      </c>
      <c r="B41" s="30"/>
      <c r="C41" s="31"/>
      <c r="D41" s="32">
        <f t="shared" ref="D41:M41" si="10">SUM(D42:D51)</f>
        <v>1713765</v>
      </c>
      <c r="E41" s="32">
        <f t="shared" si="10"/>
        <v>584945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7476060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613176</v>
      </c>
      <c r="N41" s="32">
        <f t="shared" si="8"/>
        <v>10387946</v>
      </c>
      <c r="O41" s="45">
        <f t="shared" si="9"/>
        <v>1598.8834846852394</v>
      </c>
      <c r="P41" s="10"/>
    </row>
    <row r="42" spans="1:16">
      <c r="A42" s="12"/>
      <c r="B42" s="25">
        <v>341.9</v>
      </c>
      <c r="C42" s="20" t="s">
        <v>115</v>
      </c>
      <c r="D42" s="46">
        <v>1459456</v>
      </c>
      <c r="E42" s="46">
        <v>12362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1" si="11">SUM(D42:M42)</f>
        <v>1471818</v>
      </c>
      <c r="O42" s="47">
        <f t="shared" si="9"/>
        <v>226.53809450515624</v>
      </c>
      <c r="P42" s="9"/>
    </row>
    <row r="43" spans="1:16">
      <c r="A43" s="12"/>
      <c r="B43" s="25">
        <v>342.1</v>
      </c>
      <c r="C43" s="20" t="s">
        <v>51</v>
      </c>
      <c r="D43" s="46">
        <v>43604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43604</v>
      </c>
      <c r="O43" s="47">
        <f t="shared" si="9"/>
        <v>6.7114052639679853</v>
      </c>
      <c r="P43" s="9"/>
    </row>
    <row r="44" spans="1:16">
      <c r="A44" s="12"/>
      <c r="B44" s="25">
        <v>343.4</v>
      </c>
      <c r="C44" s="20" t="s">
        <v>53</v>
      </c>
      <c r="D44" s="46">
        <v>210505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210505</v>
      </c>
      <c r="O44" s="47">
        <f t="shared" si="9"/>
        <v>32.400338617823614</v>
      </c>
      <c r="P44" s="9"/>
    </row>
    <row r="45" spans="1:16">
      <c r="A45" s="12"/>
      <c r="B45" s="25">
        <v>343.5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6005411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6005411</v>
      </c>
      <c r="O45" s="47">
        <f t="shared" si="9"/>
        <v>924.33600123133749</v>
      </c>
      <c r="P45" s="9"/>
    </row>
    <row r="46" spans="1:16">
      <c r="A46" s="12"/>
      <c r="B46" s="25">
        <v>344.5</v>
      </c>
      <c r="C46" s="20" t="s">
        <v>116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1470649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1470649</v>
      </c>
      <c r="O46" s="47">
        <f t="shared" si="9"/>
        <v>226.35816530706481</v>
      </c>
      <c r="P46" s="9"/>
    </row>
    <row r="47" spans="1:16">
      <c r="A47" s="12"/>
      <c r="B47" s="25">
        <v>345.1</v>
      </c>
      <c r="C47" s="20" t="s">
        <v>93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613176</v>
      </c>
      <c r="N47" s="46">
        <f t="shared" si="11"/>
        <v>613176</v>
      </c>
      <c r="O47" s="47">
        <f t="shared" si="9"/>
        <v>94.378328459288909</v>
      </c>
      <c r="P47" s="9"/>
    </row>
    <row r="48" spans="1:16">
      <c r="A48" s="12"/>
      <c r="B48" s="25">
        <v>347.4</v>
      </c>
      <c r="C48" s="20" t="s">
        <v>100</v>
      </c>
      <c r="D48" s="46">
        <v>200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200</v>
      </c>
      <c r="O48" s="47">
        <f t="shared" si="9"/>
        <v>3.0783438510081577E-2</v>
      </c>
      <c r="P48" s="9"/>
    </row>
    <row r="49" spans="1:16">
      <c r="A49" s="12"/>
      <c r="B49" s="25">
        <v>347.5</v>
      </c>
      <c r="C49" s="20" t="s">
        <v>88</v>
      </c>
      <c r="D49" s="46">
        <v>0</v>
      </c>
      <c r="E49" s="46">
        <v>567501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567501</v>
      </c>
      <c r="O49" s="47">
        <f t="shared" si="9"/>
        <v>87.348160689549019</v>
      </c>
      <c r="P49" s="9"/>
    </row>
    <row r="50" spans="1:16">
      <c r="A50" s="12"/>
      <c r="B50" s="25">
        <v>347.9</v>
      </c>
      <c r="C50" s="20" t="s">
        <v>57</v>
      </c>
      <c r="D50" s="46">
        <v>0</v>
      </c>
      <c r="E50" s="46">
        <v>4337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4337</v>
      </c>
      <c r="O50" s="47">
        <f t="shared" si="9"/>
        <v>0.66753886409111896</v>
      </c>
      <c r="P50" s="9"/>
    </row>
    <row r="51" spans="1:16">
      <c r="A51" s="12"/>
      <c r="B51" s="25">
        <v>349</v>
      </c>
      <c r="C51" s="20" t="s">
        <v>1</v>
      </c>
      <c r="D51" s="46">
        <v>0</v>
      </c>
      <c r="E51" s="46">
        <v>745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745</v>
      </c>
      <c r="O51" s="47">
        <f t="shared" si="9"/>
        <v>0.11466830845005387</v>
      </c>
      <c r="P51" s="9"/>
    </row>
    <row r="52" spans="1:16" ht="15.75">
      <c r="A52" s="29" t="s">
        <v>47</v>
      </c>
      <c r="B52" s="30"/>
      <c r="C52" s="31"/>
      <c r="D52" s="32">
        <f t="shared" ref="D52:M52" si="12">SUM(D53:D55)</f>
        <v>33833</v>
      </c>
      <c r="E52" s="32">
        <f t="shared" si="12"/>
        <v>32742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116482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ref="N52:N57" si="13">SUM(D52:M52)</f>
        <v>183057</v>
      </c>
      <c r="O52" s="45">
        <f t="shared" si="9"/>
        <v>28.175619516700014</v>
      </c>
      <c r="P52" s="10"/>
    </row>
    <row r="53" spans="1:16">
      <c r="A53" s="13"/>
      <c r="B53" s="39">
        <v>351.1</v>
      </c>
      <c r="C53" s="21" t="s">
        <v>101</v>
      </c>
      <c r="D53" s="46">
        <v>21736</v>
      </c>
      <c r="E53" s="46">
        <v>0</v>
      </c>
      <c r="F53" s="46">
        <v>0</v>
      </c>
      <c r="G53" s="46">
        <v>0</v>
      </c>
      <c r="H53" s="46">
        <v>0</v>
      </c>
      <c r="I53" s="46">
        <v>95599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117335</v>
      </c>
      <c r="O53" s="47">
        <f t="shared" si="9"/>
        <v>18.059873787902109</v>
      </c>
      <c r="P53" s="9"/>
    </row>
    <row r="54" spans="1:16">
      <c r="A54" s="13"/>
      <c r="B54" s="39">
        <v>354</v>
      </c>
      <c r="C54" s="21" t="s">
        <v>61</v>
      </c>
      <c r="D54" s="46">
        <v>12014</v>
      </c>
      <c r="E54" s="46">
        <v>32742</v>
      </c>
      <c r="F54" s="46">
        <v>0</v>
      </c>
      <c r="G54" s="46">
        <v>0</v>
      </c>
      <c r="H54" s="46">
        <v>0</v>
      </c>
      <c r="I54" s="46">
        <v>20883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65639</v>
      </c>
      <c r="O54" s="47">
        <f t="shared" si="9"/>
        <v>10.102970601816223</v>
      </c>
      <c r="P54" s="9"/>
    </row>
    <row r="55" spans="1:16">
      <c r="A55" s="13"/>
      <c r="B55" s="39">
        <v>358.2</v>
      </c>
      <c r="C55" s="21" t="s">
        <v>117</v>
      </c>
      <c r="D55" s="46">
        <v>83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83</v>
      </c>
      <c r="O55" s="47">
        <f t="shared" si="9"/>
        <v>1.2775126981683853E-2</v>
      </c>
      <c r="P55" s="9"/>
    </row>
    <row r="56" spans="1:16" ht="15.75">
      <c r="A56" s="29" t="s">
        <v>5</v>
      </c>
      <c r="B56" s="30"/>
      <c r="C56" s="31"/>
      <c r="D56" s="32">
        <f t="shared" ref="D56:M56" si="14">SUM(D57:D65)</f>
        <v>94606</v>
      </c>
      <c r="E56" s="32">
        <f t="shared" si="14"/>
        <v>129618</v>
      </c>
      <c r="F56" s="32">
        <f t="shared" si="14"/>
        <v>-2285</v>
      </c>
      <c r="G56" s="32">
        <f t="shared" si="14"/>
        <v>38998</v>
      </c>
      <c r="H56" s="32">
        <f t="shared" si="14"/>
        <v>0</v>
      </c>
      <c r="I56" s="32">
        <f t="shared" si="14"/>
        <v>387894</v>
      </c>
      <c r="J56" s="32">
        <f t="shared" si="14"/>
        <v>0</v>
      </c>
      <c r="K56" s="32">
        <f t="shared" si="14"/>
        <v>7930365</v>
      </c>
      <c r="L56" s="32">
        <f t="shared" si="14"/>
        <v>0</v>
      </c>
      <c r="M56" s="32">
        <f t="shared" si="14"/>
        <v>8077</v>
      </c>
      <c r="N56" s="32">
        <f t="shared" si="13"/>
        <v>8587273</v>
      </c>
      <c r="O56" s="45">
        <f t="shared" si="9"/>
        <v>1321.7289518239188</v>
      </c>
      <c r="P56" s="10"/>
    </row>
    <row r="57" spans="1:16">
      <c r="A57" s="12"/>
      <c r="B57" s="25">
        <v>361.1</v>
      </c>
      <c r="C57" s="20" t="s">
        <v>62</v>
      </c>
      <c r="D57" s="46">
        <v>207139</v>
      </c>
      <c r="E57" s="46">
        <v>57319</v>
      </c>
      <c r="F57" s="46">
        <v>20324</v>
      </c>
      <c r="G57" s="46">
        <v>33498</v>
      </c>
      <c r="H57" s="46">
        <v>0</v>
      </c>
      <c r="I57" s="46">
        <v>440425</v>
      </c>
      <c r="J57" s="46">
        <v>0</v>
      </c>
      <c r="K57" s="46">
        <v>776430</v>
      </c>
      <c r="L57" s="46">
        <v>0</v>
      </c>
      <c r="M57" s="46">
        <v>60</v>
      </c>
      <c r="N57" s="46">
        <f t="shared" si="13"/>
        <v>1535195</v>
      </c>
      <c r="O57" s="47">
        <f t="shared" si="9"/>
        <v>236.29290441742341</v>
      </c>
      <c r="P57" s="9"/>
    </row>
    <row r="58" spans="1:16">
      <c r="A58" s="12"/>
      <c r="B58" s="25">
        <v>361.3</v>
      </c>
      <c r="C58" s="20" t="s">
        <v>63</v>
      </c>
      <c r="D58" s="46">
        <v>-258748</v>
      </c>
      <c r="E58" s="46">
        <v>0</v>
      </c>
      <c r="F58" s="46">
        <v>-22611</v>
      </c>
      <c r="G58" s="46">
        <v>0</v>
      </c>
      <c r="H58" s="46">
        <v>0</v>
      </c>
      <c r="I58" s="46">
        <v>-113608</v>
      </c>
      <c r="J58" s="46">
        <v>0</v>
      </c>
      <c r="K58" s="46">
        <v>3001000</v>
      </c>
      <c r="L58" s="46">
        <v>0</v>
      </c>
      <c r="M58" s="46">
        <v>0</v>
      </c>
      <c r="N58" s="46">
        <f t="shared" ref="N58:N65" si="15">SUM(D58:M58)</f>
        <v>2606033</v>
      </c>
      <c r="O58" s="47">
        <f t="shared" si="9"/>
        <v>401.11328305371711</v>
      </c>
      <c r="P58" s="9"/>
    </row>
    <row r="59" spans="1:16">
      <c r="A59" s="12"/>
      <c r="B59" s="25">
        <v>361.4</v>
      </c>
      <c r="C59" s="20" t="s">
        <v>118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218427</v>
      </c>
      <c r="L59" s="46">
        <v>0</v>
      </c>
      <c r="M59" s="46">
        <v>0</v>
      </c>
      <c r="N59" s="46">
        <f t="shared" si="15"/>
        <v>218427</v>
      </c>
      <c r="O59" s="47">
        <f t="shared" si="9"/>
        <v>33.619670617207944</v>
      </c>
      <c r="P59" s="9"/>
    </row>
    <row r="60" spans="1:16">
      <c r="A60" s="12"/>
      <c r="B60" s="25">
        <v>362</v>
      </c>
      <c r="C60" s="20" t="s">
        <v>65</v>
      </c>
      <c r="D60" s="46">
        <v>69228</v>
      </c>
      <c r="E60" s="46">
        <v>100</v>
      </c>
      <c r="F60" s="46">
        <v>0</v>
      </c>
      <c r="G60" s="46">
        <v>0</v>
      </c>
      <c r="H60" s="46">
        <v>0</v>
      </c>
      <c r="I60" s="46">
        <v>62086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131414</v>
      </c>
      <c r="O60" s="47">
        <f t="shared" si="9"/>
        <v>20.226873941819303</v>
      </c>
      <c r="P60" s="9"/>
    </row>
    <row r="61" spans="1:16">
      <c r="A61" s="12"/>
      <c r="B61" s="25">
        <v>364</v>
      </c>
      <c r="C61" s="20" t="s">
        <v>119</v>
      </c>
      <c r="D61" s="46">
        <v>23295</v>
      </c>
      <c r="E61" s="46">
        <v>600</v>
      </c>
      <c r="F61" s="46">
        <v>0</v>
      </c>
      <c r="G61" s="46">
        <v>2500</v>
      </c>
      <c r="H61" s="46">
        <v>0</v>
      </c>
      <c r="I61" s="46">
        <v>-3098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23297</v>
      </c>
      <c r="O61" s="47">
        <f t="shared" si="9"/>
        <v>3.5858088348468522</v>
      </c>
      <c r="P61" s="9"/>
    </row>
    <row r="62" spans="1:16">
      <c r="A62" s="12"/>
      <c r="B62" s="25">
        <v>365</v>
      </c>
      <c r="C62" s="20" t="s">
        <v>120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1452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1452</v>
      </c>
      <c r="O62" s="47">
        <f t="shared" si="9"/>
        <v>0.22348776358319225</v>
      </c>
      <c r="P62" s="9"/>
    </row>
    <row r="63" spans="1:16">
      <c r="A63" s="12"/>
      <c r="B63" s="25">
        <v>366</v>
      </c>
      <c r="C63" s="20" t="s">
        <v>68</v>
      </c>
      <c r="D63" s="46">
        <v>1600</v>
      </c>
      <c r="E63" s="46">
        <v>70823</v>
      </c>
      <c r="F63" s="46">
        <v>0</v>
      </c>
      <c r="G63" s="46">
        <v>3000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75423</v>
      </c>
      <c r="O63" s="47">
        <f t="shared" si="9"/>
        <v>11.608896413729413</v>
      </c>
      <c r="P63" s="9"/>
    </row>
    <row r="64" spans="1:16">
      <c r="A64" s="12"/>
      <c r="B64" s="25">
        <v>368</v>
      </c>
      <c r="C64" s="20" t="s">
        <v>69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3934508</v>
      </c>
      <c r="L64" s="46">
        <v>0</v>
      </c>
      <c r="M64" s="46">
        <v>0</v>
      </c>
      <c r="N64" s="46">
        <f t="shared" si="15"/>
        <v>3934508</v>
      </c>
      <c r="O64" s="47">
        <f t="shared" si="9"/>
        <v>605.58842542712023</v>
      </c>
      <c r="P64" s="9"/>
    </row>
    <row r="65" spans="1:119">
      <c r="A65" s="12"/>
      <c r="B65" s="25">
        <v>369.9</v>
      </c>
      <c r="C65" s="20" t="s">
        <v>70</v>
      </c>
      <c r="D65" s="46">
        <v>52092</v>
      </c>
      <c r="E65" s="46">
        <v>776</v>
      </c>
      <c r="F65" s="46">
        <v>2</v>
      </c>
      <c r="G65" s="46">
        <v>0</v>
      </c>
      <c r="H65" s="46">
        <v>0</v>
      </c>
      <c r="I65" s="46">
        <v>637</v>
      </c>
      <c r="J65" s="46">
        <v>0</v>
      </c>
      <c r="K65" s="46">
        <v>0</v>
      </c>
      <c r="L65" s="46">
        <v>0</v>
      </c>
      <c r="M65" s="46">
        <v>8017</v>
      </c>
      <c r="N65" s="46">
        <f t="shared" si="15"/>
        <v>61524</v>
      </c>
      <c r="O65" s="47">
        <f t="shared" si="9"/>
        <v>9.469601354471294</v>
      </c>
      <c r="P65" s="9"/>
    </row>
    <row r="66" spans="1:119" ht="15.75">
      <c r="A66" s="29" t="s">
        <v>48</v>
      </c>
      <c r="B66" s="30"/>
      <c r="C66" s="31"/>
      <c r="D66" s="32">
        <f t="shared" ref="D66:M66" si="16">SUM(D67:D69)</f>
        <v>300000</v>
      </c>
      <c r="E66" s="32">
        <f t="shared" si="16"/>
        <v>2198344</v>
      </c>
      <c r="F66" s="32">
        <f t="shared" si="16"/>
        <v>300000</v>
      </c>
      <c r="G66" s="32">
        <f t="shared" si="16"/>
        <v>1142429</v>
      </c>
      <c r="H66" s="32">
        <f t="shared" si="16"/>
        <v>0</v>
      </c>
      <c r="I66" s="32">
        <f t="shared" si="16"/>
        <v>176521</v>
      </c>
      <c r="J66" s="32">
        <f t="shared" si="16"/>
        <v>0</v>
      </c>
      <c r="K66" s="32">
        <f t="shared" si="16"/>
        <v>0</v>
      </c>
      <c r="L66" s="32">
        <f t="shared" si="16"/>
        <v>0</v>
      </c>
      <c r="M66" s="32">
        <f t="shared" si="16"/>
        <v>81796</v>
      </c>
      <c r="N66" s="32">
        <f>SUM(D66:M66)</f>
        <v>4199090</v>
      </c>
      <c r="O66" s="45">
        <f t="shared" si="9"/>
        <v>646.31214406649224</v>
      </c>
      <c r="P66" s="9"/>
    </row>
    <row r="67" spans="1:119">
      <c r="A67" s="12"/>
      <c r="B67" s="25">
        <v>381</v>
      </c>
      <c r="C67" s="20" t="s">
        <v>71</v>
      </c>
      <c r="D67" s="46">
        <v>300000</v>
      </c>
      <c r="E67" s="46">
        <v>2198344</v>
      </c>
      <c r="F67" s="46">
        <v>300000</v>
      </c>
      <c r="G67" s="46">
        <v>1142429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3940773</v>
      </c>
      <c r="O67" s="47">
        <f t="shared" si="9"/>
        <v>606.55271663844849</v>
      </c>
      <c r="P67" s="9"/>
    </row>
    <row r="68" spans="1:119">
      <c r="A68" s="12"/>
      <c r="B68" s="25">
        <v>389.4</v>
      </c>
      <c r="C68" s="20" t="s">
        <v>121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81796</v>
      </c>
      <c r="N68" s="46">
        <f>SUM(D68:M68)</f>
        <v>81796</v>
      </c>
      <c r="O68" s="47">
        <f t="shared" si="9"/>
        <v>12.589810681853162</v>
      </c>
      <c r="P68" s="9"/>
    </row>
    <row r="69" spans="1:119" ht="15.75" thickBot="1">
      <c r="A69" s="12"/>
      <c r="B69" s="25">
        <v>389.8</v>
      </c>
      <c r="C69" s="20" t="s">
        <v>122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176521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176521</v>
      </c>
      <c r="O69" s="47">
        <f>(N69/O$72)</f>
        <v>27.169616746190549</v>
      </c>
      <c r="P69" s="9"/>
    </row>
    <row r="70" spans="1:119" ht="16.5" thickBot="1">
      <c r="A70" s="14" t="s">
        <v>58</v>
      </c>
      <c r="B70" s="23"/>
      <c r="C70" s="22"/>
      <c r="D70" s="15">
        <f t="shared" ref="D70:M70" si="17">SUM(D5,D12,D21,D41,D52,D56,D66)</f>
        <v>13084990</v>
      </c>
      <c r="E70" s="15">
        <f t="shared" si="17"/>
        <v>5475281</v>
      </c>
      <c r="F70" s="15">
        <f t="shared" si="17"/>
        <v>1150873</v>
      </c>
      <c r="G70" s="15">
        <f t="shared" si="17"/>
        <v>1196070</v>
      </c>
      <c r="H70" s="15">
        <f t="shared" si="17"/>
        <v>0</v>
      </c>
      <c r="I70" s="15">
        <f t="shared" si="17"/>
        <v>10547913</v>
      </c>
      <c r="J70" s="15">
        <f t="shared" si="17"/>
        <v>0</v>
      </c>
      <c r="K70" s="15">
        <f t="shared" si="17"/>
        <v>7992907</v>
      </c>
      <c r="L70" s="15">
        <f t="shared" si="17"/>
        <v>0</v>
      </c>
      <c r="M70" s="15">
        <f t="shared" si="17"/>
        <v>980349</v>
      </c>
      <c r="N70" s="15">
        <f>SUM(D70:M70)</f>
        <v>40428383</v>
      </c>
      <c r="O70" s="38">
        <f>(N70/O$72)</f>
        <v>6222.623210712637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123</v>
      </c>
      <c r="M72" s="118"/>
      <c r="N72" s="118"/>
      <c r="O72" s="43">
        <v>6497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91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73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78</v>
      </c>
      <c r="P3" s="11"/>
      <c r="Q3"/>
    </row>
    <row r="4" spans="1:133" ht="32.25" customHeight="1" thickBot="1">
      <c r="A4" s="110"/>
      <c r="B4" s="111"/>
      <c r="C4" s="112"/>
      <c r="D4" s="34" t="s">
        <v>6</v>
      </c>
      <c r="E4" s="34" t="s">
        <v>74</v>
      </c>
      <c r="F4" s="34" t="s">
        <v>75</v>
      </c>
      <c r="G4" s="34" t="s">
        <v>76</v>
      </c>
      <c r="H4" s="34" t="s">
        <v>7</v>
      </c>
      <c r="I4" s="34" t="s">
        <v>8</v>
      </c>
      <c r="J4" s="35" t="s">
        <v>77</v>
      </c>
      <c r="K4" s="35" t="s">
        <v>9</v>
      </c>
      <c r="L4" s="35" t="s">
        <v>10</v>
      </c>
      <c r="M4" s="35" t="s">
        <v>11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9363676</v>
      </c>
      <c r="E5" s="27">
        <f t="shared" si="0"/>
        <v>1408442</v>
      </c>
      <c r="F5" s="27">
        <f t="shared" si="0"/>
        <v>748558</v>
      </c>
      <c r="G5" s="27">
        <f t="shared" si="0"/>
        <v>0</v>
      </c>
      <c r="H5" s="27">
        <f t="shared" si="0"/>
        <v>0</v>
      </c>
      <c r="I5" s="27">
        <f t="shared" si="0"/>
        <v>949140</v>
      </c>
      <c r="J5" s="27">
        <f t="shared" si="0"/>
        <v>0</v>
      </c>
      <c r="K5" s="27">
        <f t="shared" si="0"/>
        <v>63574</v>
      </c>
      <c r="L5" s="27">
        <f t="shared" si="0"/>
        <v>0</v>
      </c>
      <c r="M5" s="27">
        <f t="shared" si="0"/>
        <v>0</v>
      </c>
      <c r="N5" s="28">
        <f t="shared" ref="N5:N13" si="1">SUM(D5:M5)</f>
        <v>12533390</v>
      </c>
      <c r="O5" s="33">
        <f t="shared" ref="O5:O36" si="2">(N5/O$73)</f>
        <v>1931.4825088611497</v>
      </c>
      <c r="P5" s="6"/>
    </row>
    <row r="6" spans="1:133">
      <c r="A6" s="12"/>
      <c r="B6" s="25">
        <v>311</v>
      </c>
      <c r="C6" s="20" t="s">
        <v>3</v>
      </c>
      <c r="D6" s="46">
        <v>8460871</v>
      </c>
      <c r="E6" s="46">
        <v>0</v>
      </c>
      <c r="F6" s="46">
        <v>748558</v>
      </c>
      <c r="G6" s="46">
        <v>0</v>
      </c>
      <c r="H6" s="46">
        <v>0</v>
      </c>
      <c r="I6" s="46">
        <v>949140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10158569</v>
      </c>
      <c r="O6" s="47">
        <f t="shared" si="2"/>
        <v>1565.5060872245338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809310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809310</v>
      </c>
      <c r="O7" s="47">
        <f t="shared" si="2"/>
        <v>124.72029588534443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599132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599132</v>
      </c>
      <c r="O8" s="47">
        <f t="shared" si="2"/>
        <v>92.330405301279086</v>
      </c>
      <c r="P8" s="9"/>
    </row>
    <row r="9" spans="1:133">
      <c r="A9" s="12"/>
      <c r="B9" s="25">
        <v>312.52</v>
      </c>
      <c r="C9" s="20" t="s">
        <v>80</v>
      </c>
      <c r="D9" s="46">
        <v>63574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63574</v>
      </c>
      <c r="L9" s="46">
        <v>0</v>
      </c>
      <c r="M9" s="46">
        <v>0</v>
      </c>
      <c r="N9" s="46">
        <f t="shared" si="1"/>
        <v>127148</v>
      </c>
      <c r="O9" s="47">
        <f t="shared" si="2"/>
        <v>19.594390507011866</v>
      </c>
      <c r="P9" s="9"/>
    </row>
    <row r="10" spans="1:133">
      <c r="A10" s="12"/>
      <c r="B10" s="25">
        <v>315</v>
      </c>
      <c r="C10" s="20" t="s">
        <v>14</v>
      </c>
      <c r="D10" s="46">
        <v>550011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550011</v>
      </c>
      <c r="O10" s="47">
        <f t="shared" si="2"/>
        <v>84.760517799352755</v>
      </c>
      <c r="P10" s="9"/>
    </row>
    <row r="11" spans="1:133">
      <c r="A11" s="12"/>
      <c r="B11" s="25">
        <v>316</v>
      </c>
      <c r="C11" s="20" t="s">
        <v>15</v>
      </c>
      <c r="D11" s="46">
        <v>289220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289220</v>
      </c>
      <c r="O11" s="47">
        <f t="shared" si="2"/>
        <v>44.570812143627677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975810</v>
      </c>
      <c r="E12" s="32">
        <f t="shared" si="3"/>
        <v>907699</v>
      </c>
      <c r="F12" s="32">
        <f t="shared" si="3"/>
        <v>0</v>
      </c>
      <c r="G12" s="32">
        <f t="shared" si="3"/>
        <v>503</v>
      </c>
      <c r="H12" s="32">
        <f t="shared" si="3"/>
        <v>0</v>
      </c>
      <c r="I12" s="32">
        <f t="shared" si="3"/>
        <v>97620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1981632</v>
      </c>
      <c r="O12" s="45">
        <f t="shared" si="2"/>
        <v>305.38326398520576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703194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703194</v>
      </c>
      <c r="O13" s="47">
        <f t="shared" si="2"/>
        <v>108.36708275543226</v>
      </c>
      <c r="P13" s="9"/>
    </row>
    <row r="14" spans="1:133">
      <c r="A14" s="12"/>
      <c r="B14" s="25">
        <v>323.10000000000002</v>
      </c>
      <c r="C14" s="20" t="s">
        <v>17</v>
      </c>
      <c r="D14" s="46">
        <v>561067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561067</v>
      </c>
      <c r="O14" s="47">
        <f t="shared" si="2"/>
        <v>86.464324241023263</v>
      </c>
      <c r="P14" s="9"/>
    </row>
    <row r="15" spans="1:133">
      <c r="A15" s="12"/>
      <c r="B15" s="25">
        <v>323.7</v>
      </c>
      <c r="C15" s="20" t="s">
        <v>18</v>
      </c>
      <c r="D15" s="46">
        <v>399202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399202</v>
      </c>
      <c r="O15" s="47">
        <f t="shared" si="2"/>
        <v>61.51980274310371</v>
      </c>
      <c r="P15" s="9"/>
    </row>
    <row r="16" spans="1:133">
      <c r="A16" s="12"/>
      <c r="B16" s="25">
        <v>324.31</v>
      </c>
      <c r="C16" s="20" t="s">
        <v>20</v>
      </c>
      <c r="D16" s="46">
        <v>0</v>
      </c>
      <c r="E16" s="46">
        <v>127319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127319</v>
      </c>
      <c r="O16" s="47">
        <f t="shared" si="2"/>
        <v>19.620742795500078</v>
      </c>
      <c r="P16" s="9"/>
    </row>
    <row r="17" spans="1:16">
      <c r="A17" s="12"/>
      <c r="B17" s="25">
        <v>324.61</v>
      </c>
      <c r="C17" s="20" t="s">
        <v>21</v>
      </c>
      <c r="D17" s="46">
        <v>0</v>
      </c>
      <c r="E17" s="46">
        <v>14908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14908</v>
      </c>
      <c r="O17" s="47">
        <f t="shared" si="2"/>
        <v>2.2974264139312681</v>
      </c>
      <c r="P17" s="9"/>
    </row>
    <row r="18" spans="1:16">
      <c r="A18" s="12"/>
      <c r="B18" s="25">
        <v>325.10000000000002</v>
      </c>
      <c r="C18" s="20" t="s">
        <v>22</v>
      </c>
      <c r="D18" s="46">
        <v>0</v>
      </c>
      <c r="E18" s="46">
        <v>0</v>
      </c>
      <c r="F18" s="46">
        <v>0</v>
      </c>
      <c r="G18" s="46">
        <v>503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503</v>
      </c>
      <c r="O18" s="47">
        <f t="shared" si="2"/>
        <v>7.751579596239791E-2</v>
      </c>
      <c r="P18" s="9"/>
    </row>
    <row r="19" spans="1:16">
      <c r="A19" s="12"/>
      <c r="B19" s="25">
        <v>325.2</v>
      </c>
      <c r="C19" s="20" t="s">
        <v>23</v>
      </c>
      <c r="D19" s="46">
        <v>0</v>
      </c>
      <c r="E19" s="46">
        <v>34229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34229</v>
      </c>
      <c r="O19" s="47">
        <f t="shared" si="2"/>
        <v>5.2749267991986439</v>
      </c>
      <c r="P19" s="9"/>
    </row>
    <row r="20" spans="1:16">
      <c r="A20" s="12"/>
      <c r="B20" s="25">
        <v>329</v>
      </c>
      <c r="C20" s="20" t="s">
        <v>24</v>
      </c>
      <c r="D20" s="46">
        <v>15541</v>
      </c>
      <c r="E20" s="46">
        <v>28049</v>
      </c>
      <c r="F20" s="46">
        <v>0</v>
      </c>
      <c r="G20" s="46">
        <v>0</v>
      </c>
      <c r="H20" s="46">
        <v>0</v>
      </c>
      <c r="I20" s="46">
        <v>97620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5">SUM(D20:M20)</f>
        <v>141210</v>
      </c>
      <c r="O20" s="47">
        <f t="shared" si="2"/>
        <v>21.76144244105409</v>
      </c>
      <c r="P20" s="9"/>
    </row>
    <row r="21" spans="1:16" ht="15.75">
      <c r="A21" s="29" t="s">
        <v>26</v>
      </c>
      <c r="B21" s="30"/>
      <c r="C21" s="31"/>
      <c r="D21" s="32">
        <f t="shared" ref="D21:M21" si="6">SUM(D22:D39)</f>
        <v>750522</v>
      </c>
      <c r="E21" s="32">
        <f t="shared" si="6"/>
        <v>196079</v>
      </c>
      <c r="F21" s="32">
        <f t="shared" si="6"/>
        <v>0</v>
      </c>
      <c r="G21" s="32">
        <f t="shared" si="6"/>
        <v>2266</v>
      </c>
      <c r="H21" s="32">
        <f t="shared" si="6"/>
        <v>0</v>
      </c>
      <c r="I21" s="32">
        <f t="shared" si="6"/>
        <v>1355152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262696</v>
      </c>
      <c r="N21" s="44">
        <f t="shared" si="5"/>
        <v>2566715</v>
      </c>
      <c r="O21" s="45">
        <f t="shared" si="2"/>
        <v>395.54862074279549</v>
      </c>
      <c r="P21" s="10"/>
    </row>
    <row r="22" spans="1:16">
      <c r="A22" s="12"/>
      <c r="B22" s="25">
        <v>331.2</v>
      </c>
      <c r="C22" s="20" t="s">
        <v>25</v>
      </c>
      <c r="D22" s="46">
        <v>12442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12442</v>
      </c>
      <c r="O22" s="47">
        <f t="shared" si="2"/>
        <v>1.9173986746802281</v>
      </c>
      <c r="P22" s="9"/>
    </row>
    <row r="23" spans="1:16">
      <c r="A23" s="12"/>
      <c r="B23" s="25">
        <v>331.31</v>
      </c>
      <c r="C23" s="20" t="s">
        <v>97</v>
      </c>
      <c r="D23" s="46">
        <v>25000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25000</v>
      </c>
      <c r="O23" s="47">
        <f t="shared" si="2"/>
        <v>3.8526737555863768</v>
      </c>
      <c r="P23" s="9"/>
    </row>
    <row r="24" spans="1:16">
      <c r="A24" s="12"/>
      <c r="B24" s="25">
        <v>331.7</v>
      </c>
      <c r="C24" s="20" t="s">
        <v>84</v>
      </c>
      <c r="D24" s="46">
        <v>11583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11583</v>
      </c>
      <c r="O24" s="47">
        <f t="shared" si="2"/>
        <v>1.7850208044382803</v>
      </c>
      <c r="P24" s="9"/>
    </row>
    <row r="25" spans="1:16">
      <c r="A25" s="12"/>
      <c r="B25" s="25">
        <v>333</v>
      </c>
      <c r="C25" s="20" t="s">
        <v>4</v>
      </c>
      <c r="D25" s="46">
        <v>9183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9183</v>
      </c>
      <c r="O25" s="47">
        <f t="shared" si="2"/>
        <v>1.4151641239019879</v>
      </c>
      <c r="P25" s="9"/>
    </row>
    <row r="26" spans="1:16">
      <c r="A26" s="12"/>
      <c r="B26" s="25">
        <v>334.2</v>
      </c>
      <c r="C26" s="20" t="s">
        <v>27</v>
      </c>
      <c r="D26" s="46">
        <v>2230</v>
      </c>
      <c r="E26" s="46">
        <v>0</v>
      </c>
      <c r="F26" s="46">
        <v>0</v>
      </c>
      <c r="G26" s="46">
        <v>2266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4496</v>
      </c>
      <c r="O26" s="47">
        <f t="shared" si="2"/>
        <v>0.69286484820465399</v>
      </c>
      <c r="P26" s="9"/>
    </row>
    <row r="27" spans="1:16">
      <c r="A27" s="12"/>
      <c r="B27" s="25">
        <v>334.31</v>
      </c>
      <c r="C27" s="20" t="s">
        <v>98</v>
      </c>
      <c r="D27" s="46">
        <v>4957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4957</v>
      </c>
      <c r="O27" s="47">
        <f t="shared" si="2"/>
        <v>0.76390815225766684</v>
      </c>
      <c r="P27" s="9"/>
    </row>
    <row r="28" spans="1:16">
      <c r="A28" s="12"/>
      <c r="B28" s="25">
        <v>334.7</v>
      </c>
      <c r="C28" s="20" t="s">
        <v>99</v>
      </c>
      <c r="D28" s="46">
        <v>1930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1930</v>
      </c>
      <c r="O28" s="47">
        <f t="shared" si="2"/>
        <v>0.29742641393126829</v>
      </c>
      <c r="P28" s="9"/>
    </row>
    <row r="29" spans="1:16">
      <c r="A29" s="12"/>
      <c r="B29" s="25">
        <v>335.12</v>
      </c>
      <c r="C29" s="20" t="s">
        <v>30</v>
      </c>
      <c r="D29" s="46">
        <v>105039</v>
      </c>
      <c r="E29" s="46">
        <v>41679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146718</v>
      </c>
      <c r="O29" s="47">
        <f t="shared" si="2"/>
        <v>22.610263522884882</v>
      </c>
      <c r="P29" s="9"/>
    </row>
    <row r="30" spans="1:16">
      <c r="A30" s="12"/>
      <c r="B30" s="25">
        <v>335.14</v>
      </c>
      <c r="C30" s="20" t="s">
        <v>31</v>
      </c>
      <c r="D30" s="46">
        <v>2379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2379</v>
      </c>
      <c r="O30" s="47">
        <f t="shared" si="2"/>
        <v>0.36662043458159965</v>
      </c>
      <c r="P30" s="9"/>
    </row>
    <row r="31" spans="1:16">
      <c r="A31" s="12"/>
      <c r="B31" s="25">
        <v>335.15</v>
      </c>
      <c r="C31" s="20" t="s">
        <v>32</v>
      </c>
      <c r="D31" s="46">
        <v>16508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16508</v>
      </c>
      <c r="O31" s="47">
        <f t="shared" si="2"/>
        <v>2.5439975342887964</v>
      </c>
      <c r="P31" s="9"/>
    </row>
    <row r="32" spans="1:16">
      <c r="A32" s="12"/>
      <c r="B32" s="25">
        <v>335.18</v>
      </c>
      <c r="C32" s="20" t="s">
        <v>33</v>
      </c>
      <c r="D32" s="46">
        <v>442924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442924</v>
      </c>
      <c r="O32" s="47">
        <f t="shared" si="2"/>
        <v>68.257666820773622</v>
      </c>
      <c r="P32" s="9"/>
    </row>
    <row r="33" spans="1:16">
      <c r="A33" s="12"/>
      <c r="B33" s="25">
        <v>335.49</v>
      </c>
      <c r="C33" s="20" t="s">
        <v>34</v>
      </c>
      <c r="D33" s="46">
        <v>0</v>
      </c>
      <c r="E33" s="46">
        <v>8908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8908</v>
      </c>
      <c r="O33" s="47">
        <f t="shared" si="2"/>
        <v>1.3727847125905379</v>
      </c>
      <c r="P33" s="9"/>
    </row>
    <row r="34" spans="1:16">
      <c r="A34" s="12"/>
      <c r="B34" s="25">
        <v>337.2</v>
      </c>
      <c r="C34" s="20" t="s">
        <v>35</v>
      </c>
      <c r="D34" s="46">
        <v>40000</v>
      </c>
      <c r="E34" s="46">
        <v>0</v>
      </c>
      <c r="F34" s="46">
        <v>0</v>
      </c>
      <c r="G34" s="46">
        <v>0</v>
      </c>
      <c r="H34" s="46">
        <v>0</v>
      </c>
      <c r="I34" s="46">
        <v>48984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88984</v>
      </c>
      <c r="O34" s="47">
        <f t="shared" si="2"/>
        <v>13.713052858683927</v>
      </c>
      <c r="P34" s="9"/>
    </row>
    <row r="35" spans="1:16">
      <c r="A35" s="12"/>
      <c r="B35" s="25">
        <v>337.4</v>
      </c>
      <c r="C35" s="20" t="s">
        <v>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1306168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1306168</v>
      </c>
      <c r="O35" s="47">
        <f t="shared" si="2"/>
        <v>201.28956695946988</v>
      </c>
      <c r="P35" s="9"/>
    </row>
    <row r="36" spans="1:16">
      <c r="A36" s="12"/>
      <c r="B36" s="25">
        <v>337.5</v>
      </c>
      <c r="C36" s="20" t="s">
        <v>38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262696</v>
      </c>
      <c r="N36" s="46">
        <f t="shared" si="8"/>
        <v>262696</v>
      </c>
      <c r="O36" s="47">
        <f t="shared" si="2"/>
        <v>40.483279395900752</v>
      </c>
      <c r="P36" s="9"/>
    </row>
    <row r="37" spans="1:16">
      <c r="A37" s="12"/>
      <c r="B37" s="25">
        <v>337.7</v>
      </c>
      <c r="C37" s="20" t="s">
        <v>39</v>
      </c>
      <c r="D37" s="46">
        <v>0</v>
      </c>
      <c r="E37" s="46">
        <v>145492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145492</v>
      </c>
      <c r="O37" s="47">
        <f t="shared" ref="O37:O68" si="9">(N37/O$73)</f>
        <v>22.421328401910927</v>
      </c>
      <c r="P37" s="9"/>
    </row>
    <row r="38" spans="1:16">
      <c r="A38" s="12"/>
      <c r="B38" s="25">
        <v>338</v>
      </c>
      <c r="C38" s="20" t="s">
        <v>40</v>
      </c>
      <c r="D38" s="46">
        <v>68847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68847</v>
      </c>
      <c r="O38" s="47">
        <f t="shared" si="9"/>
        <v>10.609801202034213</v>
      </c>
      <c r="P38" s="9"/>
    </row>
    <row r="39" spans="1:16">
      <c r="A39" s="12"/>
      <c r="B39" s="25">
        <v>339</v>
      </c>
      <c r="C39" s="20" t="s">
        <v>41</v>
      </c>
      <c r="D39" s="46">
        <v>7500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7500</v>
      </c>
      <c r="O39" s="47">
        <f t="shared" si="9"/>
        <v>1.1558021266759131</v>
      </c>
      <c r="P39" s="9"/>
    </row>
    <row r="40" spans="1:16" ht="15.75">
      <c r="A40" s="29" t="s">
        <v>46</v>
      </c>
      <c r="B40" s="30"/>
      <c r="C40" s="31"/>
      <c r="D40" s="32">
        <f t="shared" ref="D40:M40" si="10">SUM(D41:D50)</f>
        <v>1659102</v>
      </c>
      <c r="E40" s="32">
        <f t="shared" si="10"/>
        <v>577609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7447747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568241</v>
      </c>
      <c r="N40" s="32">
        <f t="shared" si="8"/>
        <v>10252699</v>
      </c>
      <c r="O40" s="45">
        <f t="shared" si="9"/>
        <v>1580.0121744490677</v>
      </c>
      <c r="P40" s="10"/>
    </row>
    <row r="41" spans="1:16">
      <c r="A41" s="12"/>
      <c r="B41" s="25">
        <v>341.9</v>
      </c>
      <c r="C41" s="20" t="s">
        <v>50</v>
      </c>
      <c r="D41" s="46">
        <v>1401282</v>
      </c>
      <c r="E41" s="46">
        <v>11923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11">SUM(D41:M41)</f>
        <v>1413205</v>
      </c>
      <c r="O41" s="47">
        <f t="shared" si="9"/>
        <v>217.78471259053782</v>
      </c>
      <c r="P41" s="9"/>
    </row>
    <row r="42" spans="1:16">
      <c r="A42" s="12"/>
      <c r="B42" s="25">
        <v>342.1</v>
      </c>
      <c r="C42" s="20" t="s">
        <v>51</v>
      </c>
      <c r="D42" s="46">
        <v>44121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44121</v>
      </c>
      <c r="O42" s="47">
        <f t="shared" si="9"/>
        <v>6.7993527508090619</v>
      </c>
      <c r="P42" s="9"/>
    </row>
    <row r="43" spans="1:16">
      <c r="A43" s="12"/>
      <c r="B43" s="25">
        <v>343.4</v>
      </c>
      <c r="C43" s="20" t="s">
        <v>53</v>
      </c>
      <c r="D43" s="46">
        <v>212339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212339</v>
      </c>
      <c r="O43" s="47">
        <f t="shared" si="9"/>
        <v>32.722915703498231</v>
      </c>
      <c r="P43" s="9"/>
    </row>
    <row r="44" spans="1:16">
      <c r="A44" s="12"/>
      <c r="B44" s="25">
        <v>343.5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6049695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6049695</v>
      </c>
      <c r="O44" s="47">
        <f t="shared" si="9"/>
        <v>932.30004623208504</v>
      </c>
      <c r="P44" s="9"/>
    </row>
    <row r="45" spans="1:16">
      <c r="A45" s="12"/>
      <c r="B45" s="25">
        <v>344.5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1398052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1398052</v>
      </c>
      <c r="O45" s="47">
        <f t="shared" si="9"/>
        <v>215.44952997380182</v>
      </c>
      <c r="P45" s="9"/>
    </row>
    <row r="46" spans="1:16">
      <c r="A46" s="12"/>
      <c r="B46" s="25">
        <v>345.1</v>
      </c>
      <c r="C46" s="20" t="s">
        <v>93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568241</v>
      </c>
      <c r="N46" s="46">
        <f t="shared" si="11"/>
        <v>568241</v>
      </c>
      <c r="O46" s="47">
        <f t="shared" si="9"/>
        <v>87.569887501926331</v>
      </c>
      <c r="P46" s="9"/>
    </row>
    <row r="47" spans="1:16">
      <c r="A47" s="12"/>
      <c r="B47" s="25">
        <v>347.4</v>
      </c>
      <c r="C47" s="20" t="s">
        <v>100</v>
      </c>
      <c r="D47" s="46">
        <v>1360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1360</v>
      </c>
      <c r="O47" s="47">
        <f t="shared" si="9"/>
        <v>0.20958545230389891</v>
      </c>
      <c r="P47" s="9"/>
    </row>
    <row r="48" spans="1:16">
      <c r="A48" s="12"/>
      <c r="B48" s="25">
        <v>347.5</v>
      </c>
      <c r="C48" s="20" t="s">
        <v>88</v>
      </c>
      <c r="D48" s="46">
        <v>0</v>
      </c>
      <c r="E48" s="46">
        <v>552908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552908</v>
      </c>
      <c r="O48" s="47">
        <f t="shared" si="9"/>
        <v>85.206965634150095</v>
      </c>
      <c r="P48" s="9"/>
    </row>
    <row r="49" spans="1:16">
      <c r="A49" s="12"/>
      <c r="B49" s="25">
        <v>347.9</v>
      </c>
      <c r="C49" s="20" t="s">
        <v>57</v>
      </c>
      <c r="D49" s="46">
        <v>0</v>
      </c>
      <c r="E49" s="46">
        <v>12012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12012</v>
      </c>
      <c r="O49" s="47">
        <f t="shared" si="9"/>
        <v>1.8511326860841424</v>
      </c>
      <c r="P49" s="9"/>
    </row>
    <row r="50" spans="1:16">
      <c r="A50" s="12"/>
      <c r="B50" s="25">
        <v>349</v>
      </c>
      <c r="C50" s="20" t="s">
        <v>1</v>
      </c>
      <c r="D50" s="46">
        <v>0</v>
      </c>
      <c r="E50" s="46">
        <v>766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766</v>
      </c>
      <c r="O50" s="47">
        <f t="shared" si="9"/>
        <v>0.11804592387116659</v>
      </c>
      <c r="P50" s="9"/>
    </row>
    <row r="51" spans="1:16" ht="15.75">
      <c r="A51" s="29" t="s">
        <v>47</v>
      </c>
      <c r="B51" s="30"/>
      <c r="C51" s="31"/>
      <c r="D51" s="32">
        <f t="shared" ref="D51:M51" si="12">SUM(D52:D54)</f>
        <v>40549</v>
      </c>
      <c r="E51" s="32">
        <f t="shared" si="12"/>
        <v>29659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96476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ref="N51:N56" si="13">SUM(D51:M51)</f>
        <v>166684</v>
      </c>
      <c r="O51" s="45">
        <f t="shared" si="9"/>
        <v>25.687162891046388</v>
      </c>
      <c r="P51" s="10"/>
    </row>
    <row r="52" spans="1:16">
      <c r="A52" s="13"/>
      <c r="B52" s="39">
        <v>351.1</v>
      </c>
      <c r="C52" s="21" t="s">
        <v>101</v>
      </c>
      <c r="D52" s="46">
        <v>27748</v>
      </c>
      <c r="E52" s="46">
        <v>0</v>
      </c>
      <c r="F52" s="46">
        <v>0</v>
      </c>
      <c r="G52" s="46">
        <v>0</v>
      </c>
      <c r="H52" s="46">
        <v>0</v>
      </c>
      <c r="I52" s="46">
        <v>78337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106085</v>
      </c>
      <c r="O52" s="47">
        <f t="shared" si="9"/>
        <v>16.348435814455232</v>
      </c>
      <c r="P52" s="9"/>
    </row>
    <row r="53" spans="1:16">
      <c r="A53" s="13"/>
      <c r="B53" s="39">
        <v>354</v>
      </c>
      <c r="C53" s="21" t="s">
        <v>61</v>
      </c>
      <c r="D53" s="46">
        <v>12768</v>
      </c>
      <c r="E53" s="46">
        <v>29659</v>
      </c>
      <c r="F53" s="46">
        <v>0</v>
      </c>
      <c r="G53" s="46">
        <v>0</v>
      </c>
      <c r="H53" s="46">
        <v>0</v>
      </c>
      <c r="I53" s="46">
        <v>18139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60566</v>
      </c>
      <c r="O53" s="47">
        <f t="shared" si="9"/>
        <v>9.3336415472337801</v>
      </c>
      <c r="P53" s="9"/>
    </row>
    <row r="54" spans="1:16">
      <c r="A54" s="13"/>
      <c r="B54" s="39">
        <v>358.2</v>
      </c>
      <c r="C54" s="21" t="s">
        <v>94</v>
      </c>
      <c r="D54" s="46">
        <v>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33</v>
      </c>
      <c r="O54" s="47">
        <f t="shared" si="9"/>
        <v>5.0855293573740176E-3</v>
      </c>
      <c r="P54" s="9"/>
    </row>
    <row r="55" spans="1:16" ht="15.75">
      <c r="A55" s="29" t="s">
        <v>5</v>
      </c>
      <c r="B55" s="30"/>
      <c r="C55" s="31"/>
      <c r="D55" s="32">
        <f t="shared" ref="D55:M55" si="14">SUM(D56:D65)</f>
        <v>403601</v>
      </c>
      <c r="E55" s="32">
        <f t="shared" si="14"/>
        <v>139369</v>
      </c>
      <c r="F55" s="32">
        <f t="shared" si="14"/>
        <v>35509</v>
      </c>
      <c r="G55" s="32">
        <f t="shared" si="14"/>
        <v>32255</v>
      </c>
      <c r="H55" s="32">
        <f t="shared" si="14"/>
        <v>0</v>
      </c>
      <c r="I55" s="32">
        <f t="shared" si="14"/>
        <v>721244</v>
      </c>
      <c r="J55" s="32">
        <f t="shared" si="14"/>
        <v>0</v>
      </c>
      <c r="K55" s="32">
        <f t="shared" si="14"/>
        <v>11280072</v>
      </c>
      <c r="L55" s="32">
        <f t="shared" si="14"/>
        <v>0</v>
      </c>
      <c r="M55" s="32">
        <f t="shared" si="14"/>
        <v>7235</v>
      </c>
      <c r="N55" s="32">
        <f t="shared" si="13"/>
        <v>12619285</v>
      </c>
      <c r="O55" s="45">
        <f t="shared" si="9"/>
        <v>1944.7195253505934</v>
      </c>
      <c r="P55" s="10"/>
    </row>
    <row r="56" spans="1:16">
      <c r="A56" s="12"/>
      <c r="B56" s="25">
        <v>361.1</v>
      </c>
      <c r="C56" s="20" t="s">
        <v>62</v>
      </c>
      <c r="D56" s="46">
        <v>312824</v>
      </c>
      <c r="E56" s="46">
        <v>70335</v>
      </c>
      <c r="F56" s="46">
        <v>20440</v>
      </c>
      <c r="G56" s="46">
        <v>32255</v>
      </c>
      <c r="H56" s="46">
        <v>0</v>
      </c>
      <c r="I56" s="46">
        <v>436311</v>
      </c>
      <c r="J56" s="46">
        <v>0</v>
      </c>
      <c r="K56" s="46">
        <v>674311</v>
      </c>
      <c r="L56" s="46">
        <v>0</v>
      </c>
      <c r="M56" s="46">
        <v>21</v>
      </c>
      <c r="N56" s="46">
        <f t="shared" si="13"/>
        <v>1546497</v>
      </c>
      <c r="O56" s="47">
        <f t="shared" si="9"/>
        <v>238.32593619972261</v>
      </c>
      <c r="P56" s="9"/>
    </row>
    <row r="57" spans="1:16">
      <c r="A57" s="12"/>
      <c r="B57" s="25">
        <v>361.3</v>
      </c>
      <c r="C57" s="20" t="s">
        <v>63</v>
      </c>
      <c r="D57" s="46">
        <v>-147311</v>
      </c>
      <c r="E57" s="46">
        <v>0</v>
      </c>
      <c r="F57" s="46">
        <v>15067</v>
      </c>
      <c r="G57" s="46">
        <v>0</v>
      </c>
      <c r="H57" s="46">
        <v>0</v>
      </c>
      <c r="I57" s="46">
        <v>233987</v>
      </c>
      <c r="J57" s="46">
        <v>0</v>
      </c>
      <c r="K57" s="46">
        <v>3010673</v>
      </c>
      <c r="L57" s="46">
        <v>0</v>
      </c>
      <c r="M57" s="46">
        <v>0</v>
      </c>
      <c r="N57" s="46">
        <f t="shared" ref="N57:N65" si="15">SUM(D57:M57)</f>
        <v>3112416</v>
      </c>
      <c r="O57" s="47">
        <f t="shared" si="9"/>
        <v>479.64493758668516</v>
      </c>
      <c r="P57" s="9"/>
    </row>
    <row r="58" spans="1:16">
      <c r="A58" s="12"/>
      <c r="B58" s="25">
        <v>361.4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175875</v>
      </c>
      <c r="L58" s="46">
        <v>0</v>
      </c>
      <c r="M58" s="46">
        <v>0</v>
      </c>
      <c r="N58" s="46">
        <f t="shared" si="15"/>
        <v>175875</v>
      </c>
      <c r="O58" s="47">
        <f t="shared" si="9"/>
        <v>27.103559870550161</v>
      </c>
      <c r="P58" s="9"/>
    </row>
    <row r="59" spans="1:16">
      <c r="A59" s="12"/>
      <c r="B59" s="25">
        <v>362</v>
      </c>
      <c r="C59" s="20" t="s">
        <v>65</v>
      </c>
      <c r="D59" s="46">
        <v>64314</v>
      </c>
      <c r="E59" s="46">
        <v>0</v>
      </c>
      <c r="F59" s="46">
        <v>0</v>
      </c>
      <c r="G59" s="46">
        <v>0</v>
      </c>
      <c r="H59" s="46">
        <v>0</v>
      </c>
      <c r="I59" s="46">
        <v>58059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122373</v>
      </c>
      <c r="O59" s="47">
        <f t="shared" si="9"/>
        <v>18.858529819694869</v>
      </c>
      <c r="P59" s="9"/>
    </row>
    <row r="60" spans="1:16">
      <c r="A60" s="12"/>
      <c r="B60" s="25">
        <v>364</v>
      </c>
      <c r="C60" s="20" t="s">
        <v>66</v>
      </c>
      <c r="D60" s="46">
        <v>89583</v>
      </c>
      <c r="E60" s="46">
        <v>0</v>
      </c>
      <c r="F60" s="46">
        <v>0</v>
      </c>
      <c r="G60" s="46">
        <v>0</v>
      </c>
      <c r="H60" s="46">
        <v>0</v>
      </c>
      <c r="I60" s="46">
        <v>-11594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77989</v>
      </c>
      <c r="O60" s="47">
        <f t="shared" si="9"/>
        <v>12.018646940977039</v>
      </c>
      <c r="P60" s="9"/>
    </row>
    <row r="61" spans="1:16">
      <c r="A61" s="12"/>
      <c r="B61" s="25">
        <v>365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2549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2549</v>
      </c>
      <c r="O61" s="47">
        <f t="shared" si="9"/>
        <v>0.39281861611958702</v>
      </c>
      <c r="P61" s="9"/>
    </row>
    <row r="62" spans="1:16">
      <c r="A62" s="12"/>
      <c r="B62" s="25">
        <v>366</v>
      </c>
      <c r="C62" s="20" t="s">
        <v>68</v>
      </c>
      <c r="D62" s="46">
        <v>1290</v>
      </c>
      <c r="E62" s="46">
        <v>61160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62450</v>
      </c>
      <c r="O62" s="47">
        <f t="shared" si="9"/>
        <v>9.6239790414547688</v>
      </c>
      <c r="P62" s="9"/>
    </row>
    <row r="63" spans="1:16">
      <c r="A63" s="12"/>
      <c r="B63" s="25">
        <v>368</v>
      </c>
      <c r="C63" s="20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7419213</v>
      </c>
      <c r="L63" s="46">
        <v>0</v>
      </c>
      <c r="M63" s="46">
        <v>0</v>
      </c>
      <c r="N63" s="46">
        <f t="shared" si="15"/>
        <v>7419213</v>
      </c>
      <c r="O63" s="47">
        <f t="shared" si="9"/>
        <v>1143.3522884882109</v>
      </c>
      <c r="P63" s="9"/>
    </row>
    <row r="64" spans="1:16">
      <c r="A64" s="12"/>
      <c r="B64" s="25">
        <v>369.3</v>
      </c>
      <c r="C64" s="20" t="s">
        <v>102</v>
      </c>
      <c r="D64" s="46">
        <v>0</v>
      </c>
      <c r="E64" s="46">
        <v>4140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4140</v>
      </c>
      <c r="O64" s="47">
        <f t="shared" si="9"/>
        <v>0.63800277392510407</v>
      </c>
      <c r="P64" s="9"/>
    </row>
    <row r="65" spans="1:119">
      <c r="A65" s="12"/>
      <c r="B65" s="25">
        <v>369.9</v>
      </c>
      <c r="C65" s="20" t="s">
        <v>70</v>
      </c>
      <c r="D65" s="46">
        <v>82901</v>
      </c>
      <c r="E65" s="46">
        <v>3734</v>
      </c>
      <c r="F65" s="46">
        <v>2</v>
      </c>
      <c r="G65" s="46">
        <v>0</v>
      </c>
      <c r="H65" s="46">
        <v>0</v>
      </c>
      <c r="I65" s="46">
        <v>1932</v>
      </c>
      <c r="J65" s="46">
        <v>0</v>
      </c>
      <c r="K65" s="46">
        <v>0</v>
      </c>
      <c r="L65" s="46">
        <v>0</v>
      </c>
      <c r="M65" s="46">
        <v>7214</v>
      </c>
      <c r="N65" s="46">
        <f t="shared" si="15"/>
        <v>95783</v>
      </c>
      <c r="O65" s="47">
        <f t="shared" si="9"/>
        <v>14.760826013253197</v>
      </c>
      <c r="P65" s="9"/>
    </row>
    <row r="66" spans="1:119" ht="15.75">
      <c r="A66" s="29" t="s">
        <v>48</v>
      </c>
      <c r="B66" s="30"/>
      <c r="C66" s="31"/>
      <c r="D66" s="32">
        <f t="shared" ref="D66:M66" si="16">SUM(D67:D70)</f>
        <v>509067</v>
      </c>
      <c r="E66" s="32">
        <f t="shared" si="16"/>
        <v>2181451</v>
      </c>
      <c r="F66" s="32">
        <f t="shared" si="16"/>
        <v>2970000</v>
      </c>
      <c r="G66" s="32">
        <f t="shared" si="16"/>
        <v>1659773</v>
      </c>
      <c r="H66" s="32">
        <f t="shared" si="16"/>
        <v>0</v>
      </c>
      <c r="I66" s="32">
        <f t="shared" si="16"/>
        <v>177930</v>
      </c>
      <c r="J66" s="32">
        <f t="shared" si="16"/>
        <v>0</v>
      </c>
      <c r="K66" s="32">
        <f t="shared" si="16"/>
        <v>0</v>
      </c>
      <c r="L66" s="32">
        <f t="shared" si="16"/>
        <v>0</v>
      </c>
      <c r="M66" s="32">
        <f t="shared" si="16"/>
        <v>72003</v>
      </c>
      <c r="N66" s="32">
        <f t="shared" ref="N66:N71" si="17">SUM(D66:M66)</f>
        <v>7570224</v>
      </c>
      <c r="O66" s="45">
        <f t="shared" si="9"/>
        <v>1166.624133148405</v>
      </c>
      <c r="P66" s="9"/>
    </row>
    <row r="67" spans="1:119">
      <c r="A67" s="12"/>
      <c r="B67" s="25">
        <v>381</v>
      </c>
      <c r="C67" s="20" t="s">
        <v>71</v>
      </c>
      <c r="D67" s="46">
        <v>509067</v>
      </c>
      <c r="E67" s="46">
        <v>2181451</v>
      </c>
      <c r="F67" s="46">
        <v>0</v>
      </c>
      <c r="G67" s="46">
        <v>1659773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4350291</v>
      </c>
      <c r="O67" s="47">
        <f t="shared" si="9"/>
        <v>670.41007859454464</v>
      </c>
      <c r="P67" s="9"/>
    </row>
    <row r="68" spans="1:119">
      <c r="A68" s="12"/>
      <c r="B68" s="25">
        <v>384</v>
      </c>
      <c r="C68" s="20" t="s">
        <v>103</v>
      </c>
      <c r="D68" s="46">
        <v>0</v>
      </c>
      <c r="E68" s="46">
        <v>0</v>
      </c>
      <c r="F68" s="46">
        <v>2970000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2970000</v>
      </c>
      <c r="O68" s="47">
        <f t="shared" si="9"/>
        <v>457.69764216366156</v>
      </c>
      <c r="P68" s="9"/>
    </row>
    <row r="69" spans="1:119">
      <c r="A69" s="12"/>
      <c r="B69" s="25">
        <v>389.4</v>
      </c>
      <c r="C69" s="20" t="s">
        <v>72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72003</v>
      </c>
      <c r="N69" s="46">
        <f t="shared" si="17"/>
        <v>72003</v>
      </c>
      <c r="O69" s="47">
        <f>(N69/O$73)</f>
        <v>11.096162736939435</v>
      </c>
      <c r="P69" s="9"/>
    </row>
    <row r="70" spans="1:119" ht="15.75" thickBot="1">
      <c r="A70" s="12"/>
      <c r="B70" s="25">
        <v>389.8</v>
      </c>
      <c r="C70" s="20" t="s">
        <v>89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177930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177930</v>
      </c>
      <c r="O70" s="47">
        <f>(N70/O$73)</f>
        <v>27.420249653259361</v>
      </c>
      <c r="P70" s="9"/>
    </row>
    <row r="71" spans="1:119" ht="16.5" thickBot="1">
      <c r="A71" s="14" t="s">
        <v>58</v>
      </c>
      <c r="B71" s="23"/>
      <c r="C71" s="22"/>
      <c r="D71" s="15">
        <f t="shared" ref="D71:M71" si="18">SUM(D5,D12,D21,D40,D51,D55,D66)</f>
        <v>13702327</v>
      </c>
      <c r="E71" s="15">
        <f t="shared" si="18"/>
        <v>5440308</v>
      </c>
      <c r="F71" s="15">
        <f t="shared" si="18"/>
        <v>3754067</v>
      </c>
      <c r="G71" s="15">
        <f t="shared" si="18"/>
        <v>1694797</v>
      </c>
      <c r="H71" s="15">
        <f t="shared" si="18"/>
        <v>0</v>
      </c>
      <c r="I71" s="15">
        <f t="shared" si="18"/>
        <v>10845309</v>
      </c>
      <c r="J71" s="15">
        <f t="shared" si="18"/>
        <v>0</v>
      </c>
      <c r="K71" s="15">
        <f t="shared" si="18"/>
        <v>11343646</v>
      </c>
      <c r="L71" s="15">
        <f t="shared" si="18"/>
        <v>0</v>
      </c>
      <c r="M71" s="15">
        <f t="shared" si="18"/>
        <v>910175</v>
      </c>
      <c r="N71" s="15">
        <f t="shared" si="17"/>
        <v>47690629</v>
      </c>
      <c r="O71" s="38">
        <f>(N71/O$73)</f>
        <v>7349.457389428263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104</v>
      </c>
      <c r="M73" s="118"/>
      <c r="N73" s="118"/>
      <c r="O73" s="43">
        <v>6489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91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73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78</v>
      </c>
      <c r="P3" s="11"/>
      <c r="Q3"/>
    </row>
    <row r="4" spans="1:133" ht="32.25" customHeight="1" thickBot="1">
      <c r="A4" s="110"/>
      <c r="B4" s="111"/>
      <c r="C4" s="112"/>
      <c r="D4" s="34" t="s">
        <v>6</v>
      </c>
      <c r="E4" s="34" t="s">
        <v>74</v>
      </c>
      <c r="F4" s="34" t="s">
        <v>75</v>
      </c>
      <c r="G4" s="34" t="s">
        <v>76</v>
      </c>
      <c r="H4" s="34" t="s">
        <v>7</v>
      </c>
      <c r="I4" s="34" t="s">
        <v>8</v>
      </c>
      <c r="J4" s="35" t="s">
        <v>77</v>
      </c>
      <c r="K4" s="35" t="s">
        <v>9</v>
      </c>
      <c r="L4" s="35" t="s">
        <v>10</v>
      </c>
      <c r="M4" s="35" t="s">
        <v>11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9629958</v>
      </c>
      <c r="E5" s="27">
        <f t="shared" si="0"/>
        <v>1418333</v>
      </c>
      <c r="F5" s="27">
        <f t="shared" si="0"/>
        <v>755021</v>
      </c>
      <c r="G5" s="27">
        <f t="shared" si="0"/>
        <v>0</v>
      </c>
      <c r="H5" s="27">
        <f t="shared" si="0"/>
        <v>0</v>
      </c>
      <c r="I5" s="27">
        <f t="shared" si="0"/>
        <v>1007540</v>
      </c>
      <c r="J5" s="27">
        <f t="shared" si="0"/>
        <v>0</v>
      </c>
      <c r="K5" s="27">
        <f t="shared" si="0"/>
        <v>57487</v>
      </c>
      <c r="L5" s="27">
        <f t="shared" si="0"/>
        <v>0</v>
      </c>
      <c r="M5" s="27">
        <f t="shared" si="0"/>
        <v>0</v>
      </c>
      <c r="N5" s="28">
        <f t="shared" ref="N5:N13" si="1">SUM(D5:M5)</f>
        <v>12868339</v>
      </c>
      <c r="O5" s="33">
        <f t="shared" ref="O5:O36" si="2">(N5/O$71)</f>
        <v>1988.9241112828438</v>
      </c>
      <c r="P5" s="6"/>
    </row>
    <row r="6" spans="1:133">
      <c r="A6" s="12"/>
      <c r="B6" s="25">
        <v>311</v>
      </c>
      <c r="C6" s="20" t="s">
        <v>3</v>
      </c>
      <c r="D6" s="46">
        <v>8742177</v>
      </c>
      <c r="E6" s="46">
        <v>0</v>
      </c>
      <c r="F6" s="46">
        <v>755021</v>
      </c>
      <c r="G6" s="46">
        <v>0</v>
      </c>
      <c r="H6" s="46">
        <v>0</v>
      </c>
      <c r="I6" s="46">
        <v>1007540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10504738</v>
      </c>
      <c r="O6" s="47">
        <f t="shared" si="2"/>
        <v>1623.6071097372489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814189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814189</v>
      </c>
      <c r="O7" s="47">
        <f t="shared" si="2"/>
        <v>125.84064914992273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604144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604144</v>
      </c>
      <c r="O8" s="47">
        <f t="shared" si="2"/>
        <v>93.376197836166924</v>
      </c>
      <c r="P8" s="9"/>
    </row>
    <row r="9" spans="1:133">
      <c r="A9" s="12"/>
      <c r="B9" s="25">
        <v>312.52</v>
      </c>
      <c r="C9" s="20" t="s">
        <v>80</v>
      </c>
      <c r="D9" s="46">
        <v>57487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57487</v>
      </c>
      <c r="L9" s="46">
        <v>0</v>
      </c>
      <c r="M9" s="46">
        <v>0</v>
      </c>
      <c r="N9" s="46">
        <f t="shared" si="1"/>
        <v>114974</v>
      </c>
      <c r="O9" s="47">
        <f t="shared" si="2"/>
        <v>17.770324574961361</v>
      </c>
      <c r="P9" s="9"/>
    </row>
    <row r="10" spans="1:133">
      <c r="A10" s="12"/>
      <c r="B10" s="25">
        <v>315</v>
      </c>
      <c r="C10" s="20" t="s">
        <v>14</v>
      </c>
      <c r="D10" s="46">
        <v>540080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540080</v>
      </c>
      <c r="O10" s="47">
        <f t="shared" si="2"/>
        <v>83.474497681607417</v>
      </c>
      <c r="P10" s="9"/>
    </row>
    <row r="11" spans="1:133">
      <c r="A11" s="12"/>
      <c r="B11" s="25">
        <v>316</v>
      </c>
      <c r="C11" s="20" t="s">
        <v>15</v>
      </c>
      <c r="D11" s="46">
        <v>290214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290214</v>
      </c>
      <c r="O11" s="47">
        <f t="shared" si="2"/>
        <v>44.855332302936631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1003659</v>
      </c>
      <c r="E12" s="32">
        <f t="shared" si="3"/>
        <v>844049</v>
      </c>
      <c r="F12" s="32">
        <f t="shared" si="3"/>
        <v>0</v>
      </c>
      <c r="G12" s="32">
        <f t="shared" si="3"/>
        <v>3539</v>
      </c>
      <c r="H12" s="32">
        <f t="shared" si="3"/>
        <v>0</v>
      </c>
      <c r="I12" s="32">
        <f t="shared" si="3"/>
        <v>94587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1945834</v>
      </c>
      <c r="O12" s="45">
        <f t="shared" si="2"/>
        <v>300.74714064914991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656662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656662</v>
      </c>
      <c r="O13" s="47">
        <f t="shared" si="2"/>
        <v>101.49335394126739</v>
      </c>
      <c r="P13" s="9"/>
    </row>
    <row r="14" spans="1:133">
      <c r="A14" s="12"/>
      <c r="B14" s="25">
        <v>323.10000000000002</v>
      </c>
      <c r="C14" s="20" t="s">
        <v>17</v>
      </c>
      <c r="D14" s="46">
        <v>583639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583639</v>
      </c>
      <c r="O14" s="47">
        <f t="shared" si="2"/>
        <v>90.206955177743424</v>
      </c>
      <c r="P14" s="9"/>
    </row>
    <row r="15" spans="1:133">
      <c r="A15" s="12"/>
      <c r="B15" s="25">
        <v>323.7</v>
      </c>
      <c r="C15" s="20" t="s">
        <v>18</v>
      </c>
      <c r="D15" s="46">
        <v>404615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404615</v>
      </c>
      <c r="O15" s="47">
        <f t="shared" si="2"/>
        <v>62.537094281298302</v>
      </c>
      <c r="P15" s="9"/>
    </row>
    <row r="16" spans="1:133">
      <c r="A16" s="12"/>
      <c r="B16" s="25">
        <v>324.31</v>
      </c>
      <c r="C16" s="20" t="s">
        <v>20</v>
      </c>
      <c r="D16" s="46">
        <v>0</v>
      </c>
      <c r="E16" s="46">
        <v>112138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112138</v>
      </c>
      <c r="O16" s="47">
        <f t="shared" si="2"/>
        <v>17.331993817619782</v>
      </c>
      <c r="P16" s="9"/>
    </row>
    <row r="17" spans="1:16">
      <c r="A17" s="12"/>
      <c r="B17" s="25">
        <v>324.61</v>
      </c>
      <c r="C17" s="20" t="s">
        <v>21</v>
      </c>
      <c r="D17" s="46">
        <v>0</v>
      </c>
      <c r="E17" s="46">
        <v>10244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10244</v>
      </c>
      <c r="O17" s="47">
        <f t="shared" si="2"/>
        <v>1.5833075734157651</v>
      </c>
      <c r="P17" s="9"/>
    </row>
    <row r="18" spans="1:16">
      <c r="A18" s="12"/>
      <c r="B18" s="25">
        <v>325.10000000000002</v>
      </c>
      <c r="C18" s="20" t="s">
        <v>22</v>
      </c>
      <c r="D18" s="46">
        <v>0</v>
      </c>
      <c r="E18" s="46">
        <v>0</v>
      </c>
      <c r="F18" s="46">
        <v>0</v>
      </c>
      <c r="G18" s="46">
        <v>3539</v>
      </c>
      <c r="H18" s="46">
        <v>0</v>
      </c>
      <c r="I18" s="46">
        <v>154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3693</v>
      </c>
      <c r="O18" s="47">
        <f t="shared" si="2"/>
        <v>0.57078825347758888</v>
      </c>
      <c r="P18" s="9"/>
    </row>
    <row r="19" spans="1:16">
      <c r="A19" s="12"/>
      <c r="B19" s="25">
        <v>325.2</v>
      </c>
      <c r="C19" s="20" t="s">
        <v>23</v>
      </c>
      <c r="D19" s="46">
        <v>0</v>
      </c>
      <c r="E19" s="46">
        <v>16519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16519</v>
      </c>
      <c r="O19" s="47">
        <f t="shared" si="2"/>
        <v>2.5531684698608963</v>
      </c>
      <c r="P19" s="9"/>
    </row>
    <row r="20" spans="1:16">
      <c r="A20" s="12"/>
      <c r="B20" s="25">
        <v>329</v>
      </c>
      <c r="C20" s="20" t="s">
        <v>24</v>
      </c>
      <c r="D20" s="46">
        <v>15405</v>
      </c>
      <c r="E20" s="46">
        <v>48486</v>
      </c>
      <c r="F20" s="46">
        <v>0</v>
      </c>
      <c r="G20" s="46">
        <v>0</v>
      </c>
      <c r="H20" s="46">
        <v>0</v>
      </c>
      <c r="I20" s="46">
        <v>94433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158324</v>
      </c>
      <c r="O20" s="47">
        <f t="shared" si="2"/>
        <v>24.470479134466771</v>
      </c>
      <c r="P20" s="9"/>
    </row>
    <row r="21" spans="1:16" ht="15.75">
      <c r="A21" s="29" t="s">
        <v>26</v>
      </c>
      <c r="B21" s="30"/>
      <c r="C21" s="31"/>
      <c r="D21" s="32">
        <f t="shared" ref="D21:M21" si="6">SUM(D22:D38)</f>
        <v>776579</v>
      </c>
      <c r="E21" s="32">
        <f t="shared" si="6"/>
        <v>281116</v>
      </c>
      <c r="F21" s="32">
        <f t="shared" si="6"/>
        <v>0</v>
      </c>
      <c r="G21" s="32">
        <f t="shared" si="6"/>
        <v>85331</v>
      </c>
      <c r="H21" s="32">
        <f t="shared" si="6"/>
        <v>0</v>
      </c>
      <c r="I21" s="32">
        <f t="shared" si="6"/>
        <v>1140136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272828</v>
      </c>
      <c r="N21" s="44">
        <f t="shared" si="5"/>
        <v>2555990</v>
      </c>
      <c r="O21" s="45">
        <f t="shared" si="2"/>
        <v>395.05255023183923</v>
      </c>
      <c r="P21" s="10"/>
    </row>
    <row r="22" spans="1:16">
      <c r="A22" s="12"/>
      <c r="B22" s="25">
        <v>331.39</v>
      </c>
      <c r="C22" s="20" t="s">
        <v>28</v>
      </c>
      <c r="D22" s="46">
        <v>18020</v>
      </c>
      <c r="E22" s="46">
        <v>38800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56820</v>
      </c>
      <c r="O22" s="47">
        <f t="shared" si="2"/>
        <v>8.7820710973724889</v>
      </c>
      <c r="P22" s="9"/>
    </row>
    <row r="23" spans="1:16">
      <c r="A23" s="12"/>
      <c r="B23" s="25">
        <v>331.7</v>
      </c>
      <c r="C23" s="20" t="s">
        <v>84</v>
      </c>
      <c r="D23" s="46">
        <v>19963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19963</v>
      </c>
      <c r="O23" s="47">
        <f t="shared" si="2"/>
        <v>3.0854714064914992</v>
      </c>
      <c r="P23" s="9"/>
    </row>
    <row r="24" spans="1:16">
      <c r="A24" s="12"/>
      <c r="B24" s="25">
        <v>333</v>
      </c>
      <c r="C24" s="20" t="s">
        <v>4</v>
      </c>
      <c r="D24" s="46">
        <v>39467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39467</v>
      </c>
      <c r="O24" s="47">
        <f t="shared" si="2"/>
        <v>6.1</v>
      </c>
      <c r="P24" s="9"/>
    </row>
    <row r="25" spans="1:16">
      <c r="A25" s="12"/>
      <c r="B25" s="25">
        <v>334.2</v>
      </c>
      <c r="C25" s="20" t="s">
        <v>27</v>
      </c>
      <c r="D25" s="46">
        <v>1098</v>
      </c>
      <c r="E25" s="46">
        <v>0</v>
      </c>
      <c r="F25" s="46">
        <v>0</v>
      </c>
      <c r="G25" s="46">
        <v>2831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3929</v>
      </c>
      <c r="O25" s="47">
        <f t="shared" si="2"/>
        <v>0.60726429675425042</v>
      </c>
      <c r="P25" s="9"/>
    </row>
    <row r="26" spans="1:16">
      <c r="A26" s="12"/>
      <c r="B26" s="25">
        <v>334.9</v>
      </c>
      <c r="C26" s="20" t="s">
        <v>85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17784</v>
      </c>
      <c r="N26" s="46">
        <f t="shared" ref="N26:N31" si="7">SUM(D26:M26)</f>
        <v>17784</v>
      </c>
      <c r="O26" s="47">
        <f t="shared" si="2"/>
        <v>2.7486862442040185</v>
      </c>
      <c r="P26" s="9"/>
    </row>
    <row r="27" spans="1:16">
      <c r="A27" s="12"/>
      <c r="B27" s="25">
        <v>335.12</v>
      </c>
      <c r="C27" s="20" t="s">
        <v>30</v>
      </c>
      <c r="D27" s="46">
        <v>102171</v>
      </c>
      <c r="E27" s="46">
        <v>41752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143923</v>
      </c>
      <c r="O27" s="47">
        <f t="shared" si="2"/>
        <v>22.24466769706337</v>
      </c>
      <c r="P27" s="9"/>
    </row>
    <row r="28" spans="1:16">
      <c r="A28" s="12"/>
      <c r="B28" s="25">
        <v>335.14</v>
      </c>
      <c r="C28" s="20" t="s">
        <v>31</v>
      </c>
      <c r="D28" s="46">
        <v>2356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2356</v>
      </c>
      <c r="O28" s="47">
        <f t="shared" si="2"/>
        <v>0.36414219474497683</v>
      </c>
      <c r="P28" s="9"/>
    </row>
    <row r="29" spans="1:16">
      <c r="A29" s="12"/>
      <c r="B29" s="25">
        <v>335.15</v>
      </c>
      <c r="C29" s="20" t="s">
        <v>32</v>
      </c>
      <c r="D29" s="46">
        <v>14680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14680</v>
      </c>
      <c r="O29" s="47">
        <f t="shared" si="2"/>
        <v>2.2689335394126737</v>
      </c>
      <c r="P29" s="9"/>
    </row>
    <row r="30" spans="1:16">
      <c r="A30" s="12"/>
      <c r="B30" s="25">
        <v>335.18</v>
      </c>
      <c r="C30" s="20" t="s">
        <v>33</v>
      </c>
      <c r="D30" s="46">
        <v>410178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410178</v>
      </c>
      <c r="O30" s="47">
        <f t="shared" si="2"/>
        <v>63.396908809891805</v>
      </c>
      <c r="P30" s="9"/>
    </row>
    <row r="31" spans="1:16">
      <c r="A31" s="12"/>
      <c r="B31" s="25">
        <v>335.49</v>
      </c>
      <c r="C31" s="20" t="s">
        <v>34</v>
      </c>
      <c r="D31" s="46">
        <v>0</v>
      </c>
      <c r="E31" s="46">
        <v>6533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6533</v>
      </c>
      <c r="O31" s="47">
        <f t="shared" si="2"/>
        <v>1.0097372488408036</v>
      </c>
      <c r="P31" s="9"/>
    </row>
    <row r="32" spans="1:16">
      <c r="A32" s="12"/>
      <c r="B32" s="25">
        <v>337.2</v>
      </c>
      <c r="C32" s="20" t="s">
        <v>35</v>
      </c>
      <c r="D32" s="46">
        <v>89850</v>
      </c>
      <c r="E32" s="46">
        <v>0</v>
      </c>
      <c r="F32" s="46">
        <v>0</v>
      </c>
      <c r="G32" s="46">
        <v>82500</v>
      </c>
      <c r="H32" s="46">
        <v>0</v>
      </c>
      <c r="I32" s="46">
        <v>52949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8">SUM(D32:M32)</f>
        <v>225299</v>
      </c>
      <c r="O32" s="47">
        <f t="shared" si="2"/>
        <v>34.822102009273571</v>
      </c>
      <c r="P32" s="9"/>
    </row>
    <row r="33" spans="1:16">
      <c r="A33" s="12"/>
      <c r="B33" s="25">
        <v>337.3</v>
      </c>
      <c r="C33" s="20" t="s">
        <v>36</v>
      </c>
      <c r="D33" s="46">
        <v>0</v>
      </c>
      <c r="E33" s="46">
        <v>48975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48975</v>
      </c>
      <c r="O33" s="47">
        <f t="shared" si="2"/>
        <v>7.5695517774343122</v>
      </c>
      <c r="P33" s="9"/>
    </row>
    <row r="34" spans="1:16">
      <c r="A34" s="12"/>
      <c r="B34" s="25">
        <v>337.4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1087187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1087187</v>
      </c>
      <c r="O34" s="47">
        <f t="shared" si="2"/>
        <v>168.03508500772799</v>
      </c>
      <c r="P34" s="9"/>
    </row>
    <row r="35" spans="1:16">
      <c r="A35" s="12"/>
      <c r="B35" s="25">
        <v>337.5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255044</v>
      </c>
      <c r="N35" s="46">
        <f t="shared" si="8"/>
        <v>255044</v>
      </c>
      <c r="O35" s="47">
        <f t="shared" si="2"/>
        <v>39.419474497681605</v>
      </c>
      <c r="P35" s="9"/>
    </row>
    <row r="36" spans="1:16">
      <c r="A36" s="12"/>
      <c r="B36" s="25">
        <v>337.7</v>
      </c>
      <c r="C36" s="20" t="s">
        <v>39</v>
      </c>
      <c r="D36" s="46">
        <v>0</v>
      </c>
      <c r="E36" s="46">
        <v>145056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145056</v>
      </c>
      <c r="O36" s="47">
        <f t="shared" si="2"/>
        <v>22.419783616692428</v>
      </c>
      <c r="P36" s="9"/>
    </row>
    <row r="37" spans="1:16">
      <c r="A37" s="12"/>
      <c r="B37" s="25">
        <v>338</v>
      </c>
      <c r="C37" s="20" t="s">
        <v>40</v>
      </c>
      <c r="D37" s="46">
        <v>71296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71296</v>
      </c>
      <c r="O37" s="47">
        <f t="shared" ref="O37:O68" si="9">(N37/O$71)</f>
        <v>11.019474497681607</v>
      </c>
      <c r="P37" s="9"/>
    </row>
    <row r="38" spans="1:16">
      <c r="A38" s="12"/>
      <c r="B38" s="25">
        <v>339</v>
      </c>
      <c r="C38" s="20" t="s">
        <v>41</v>
      </c>
      <c r="D38" s="46">
        <v>7500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7500</v>
      </c>
      <c r="O38" s="47">
        <f t="shared" si="9"/>
        <v>1.1591962905718702</v>
      </c>
      <c r="P38" s="9"/>
    </row>
    <row r="39" spans="1:16" ht="15.75">
      <c r="A39" s="29" t="s">
        <v>46</v>
      </c>
      <c r="B39" s="30"/>
      <c r="C39" s="31"/>
      <c r="D39" s="32">
        <f t="shared" ref="D39:M39" si="10">SUM(D40:D50)</f>
        <v>1625760</v>
      </c>
      <c r="E39" s="32">
        <f t="shared" si="10"/>
        <v>541640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7155725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552295</v>
      </c>
      <c r="N39" s="32">
        <f t="shared" si="8"/>
        <v>9875420</v>
      </c>
      <c r="O39" s="45">
        <f t="shared" si="9"/>
        <v>1526.3400309119011</v>
      </c>
      <c r="P39" s="10"/>
    </row>
    <row r="40" spans="1:16">
      <c r="A40" s="12"/>
      <c r="B40" s="25">
        <v>341.3</v>
      </c>
      <c r="C40" s="20" t="s">
        <v>49</v>
      </c>
      <c r="D40" s="46">
        <v>44985</v>
      </c>
      <c r="E40" s="46">
        <v>5795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0" si="11">SUM(D40:M40)</f>
        <v>50780</v>
      </c>
      <c r="O40" s="47">
        <f t="shared" si="9"/>
        <v>7.8485316846986093</v>
      </c>
      <c r="P40" s="9"/>
    </row>
    <row r="41" spans="1:16">
      <c r="A41" s="12"/>
      <c r="B41" s="25">
        <v>341.9</v>
      </c>
      <c r="C41" s="20" t="s">
        <v>50</v>
      </c>
      <c r="D41" s="46">
        <v>1334798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1334798</v>
      </c>
      <c r="O41" s="47">
        <f t="shared" si="9"/>
        <v>206.30571870170016</v>
      </c>
      <c r="P41" s="9"/>
    </row>
    <row r="42" spans="1:16">
      <c r="A42" s="12"/>
      <c r="B42" s="25">
        <v>342.1</v>
      </c>
      <c r="C42" s="20" t="s">
        <v>51</v>
      </c>
      <c r="D42" s="46">
        <v>40690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40690</v>
      </c>
      <c r="O42" s="47">
        <f t="shared" si="9"/>
        <v>6.2890262751159201</v>
      </c>
      <c r="P42" s="9"/>
    </row>
    <row r="43" spans="1:16">
      <c r="A43" s="12"/>
      <c r="B43" s="25">
        <v>343.4</v>
      </c>
      <c r="C43" s="20" t="s">
        <v>53</v>
      </c>
      <c r="D43" s="46">
        <v>204542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204542</v>
      </c>
      <c r="O43" s="47">
        <f t="shared" si="9"/>
        <v>31.613910355486862</v>
      </c>
      <c r="P43" s="9"/>
    </row>
    <row r="44" spans="1:16">
      <c r="A44" s="12"/>
      <c r="B44" s="25">
        <v>343.5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5857675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5857675</v>
      </c>
      <c r="O44" s="47">
        <f t="shared" si="9"/>
        <v>905.35935085007725</v>
      </c>
      <c r="P44" s="9"/>
    </row>
    <row r="45" spans="1:16">
      <c r="A45" s="12"/>
      <c r="B45" s="25">
        <v>344.5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1298050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1298050</v>
      </c>
      <c r="O45" s="47">
        <f t="shared" si="9"/>
        <v>200.6259659969088</v>
      </c>
      <c r="P45" s="9"/>
    </row>
    <row r="46" spans="1:16">
      <c r="A46" s="12"/>
      <c r="B46" s="25">
        <v>345.1</v>
      </c>
      <c r="C46" s="20" t="s">
        <v>93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552295</v>
      </c>
      <c r="N46" s="46">
        <f t="shared" si="11"/>
        <v>552295</v>
      </c>
      <c r="O46" s="47">
        <f t="shared" si="9"/>
        <v>85.362442040185471</v>
      </c>
      <c r="P46" s="9"/>
    </row>
    <row r="47" spans="1:16">
      <c r="A47" s="12"/>
      <c r="B47" s="25">
        <v>347.2</v>
      </c>
      <c r="C47" s="20" t="s">
        <v>56</v>
      </c>
      <c r="D47" s="46">
        <v>460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460</v>
      </c>
      <c r="O47" s="47">
        <f t="shared" si="9"/>
        <v>7.1097372488408042E-2</v>
      </c>
      <c r="P47" s="9"/>
    </row>
    <row r="48" spans="1:16">
      <c r="A48" s="12"/>
      <c r="B48" s="25">
        <v>347.5</v>
      </c>
      <c r="C48" s="20" t="s">
        <v>88</v>
      </c>
      <c r="D48" s="46">
        <v>0</v>
      </c>
      <c r="E48" s="46">
        <v>530458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530458</v>
      </c>
      <c r="O48" s="47">
        <f t="shared" si="9"/>
        <v>81.987326120556418</v>
      </c>
      <c r="P48" s="9"/>
    </row>
    <row r="49" spans="1:16">
      <c r="A49" s="12"/>
      <c r="B49" s="25">
        <v>347.9</v>
      </c>
      <c r="C49" s="20" t="s">
        <v>57</v>
      </c>
      <c r="D49" s="46">
        <v>0</v>
      </c>
      <c r="E49" s="46">
        <v>5026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5026</v>
      </c>
      <c r="O49" s="47">
        <f t="shared" si="9"/>
        <v>0.77681607418856258</v>
      </c>
      <c r="P49" s="9"/>
    </row>
    <row r="50" spans="1:16">
      <c r="A50" s="12"/>
      <c r="B50" s="25">
        <v>349</v>
      </c>
      <c r="C50" s="20" t="s">
        <v>1</v>
      </c>
      <c r="D50" s="46">
        <v>285</v>
      </c>
      <c r="E50" s="46">
        <v>361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646</v>
      </c>
      <c r="O50" s="47">
        <f t="shared" si="9"/>
        <v>9.9845440494590418E-2</v>
      </c>
      <c r="P50" s="9"/>
    </row>
    <row r="51" spans="1:16" ht="15.75">
      <c r="A51" s="29" t="s">
        <v>47</v>
      </c>
      <c r="B51" s="30"/>
      <c r="C51" s="31"/>
      <c r="D51" s="32">
        <f t="shared" ref="D51:M51" si="12">SUM(D52:D54)</f>
        <v>45038</v>
      </c>
      <c r="E51" s="32">
        <f t="shared" si="12"/>
        <v>35089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102261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ref="N51:N56" si="13">SUM(D51:M51)</f>
        <v>182388</v>
      </c>
      <c r="O51" s="45">
        <f t="shared" si="9"/>
        <v>28.189799072642966</v>
      </c>
      <c r="P51" s="10"/>
    </row>
    <row r="52" spans="1:16">
      <c r="A52" s="13"/>
      <c r="B52" s="39">
        <v>351.5</v>
      </c>
      <c r="C52" s="21" t="s">
        <v>60</v>
      </c>
      <c r="D52" s="46">
        <v>31327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31327</v>
      </c>
      <c r="O52" s="47">
        <f t="shared" si="9"/>
        <v>4.8418856259659968</v>
      </c>
      <c r="P52" s="9"/>
    </row>
    <row r="53" spans="1:16">
      <c r="A53" s="13"/>
      <c r="B53" s="39">
        <v>354</v>
      </c>
      <c r="C53" s="21" t="s">
        <v>61</v>
      </c>
      <c r="D53" s="46">
        <v>13661</v>
      </c>
      <c r="E53" s="46">
        <v>35089</v>
      </c>
      <c r="F53" s="46">
        <v>0</v>
      </c>
      <c r="G53" s="46">
        <v>0</v>
      </c>
      <c r="H53" s="46">
        <v>0</v>
      </c>
      <c r="I53" s="46">
        <v>102261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151011</v>
      </c>
      <c r="O53" s="47">
        <f t="shared" si="9"/>
        <v>23.340185471406492</v>
      </c>
      <c r="P53" s="9"/>
    </row>
    <row r="54" spans="1:16">
      <c r="A54" s="13"/>
      <c r="B54" s="39">
        <v>358.2</v>
      </c>
      <c r="C54" s="21" t="s">
        <v>94</v>
      </c>
      <c r="D54" s="46">
        <v>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50</v>
      </c>
      <c r="O54" s="47">
        <f t="shared" si="9"/>
        <v>7.7279752704791345E-3</v>
      </c>
      <c r="P54" s="9"/>
    </row>
    <row r="55" spans="1:16" ht="15.75">
      <c r="A55" s="29" t="s">
        <v>5</v>
      </c>
      <c r="B55" s="30"/>
      <c r="C55" s="31"/>
      <c r="D55" s="32">
        <f t="shared" ref="D55:M55" si="14">SUM(D56:D64)</f>
        <v>367574</v>
      </c>
      <c r="E55" s="32">
        <f t="shared" si="14"/>
        <v>156542</v>
      </c>
      <c r="F55" s="32">
        <f t="shared" si="14"/>
        <v>23621</v>
      </c>
      <c r="G55" s="32">
        <f t="shared" si="14"/>
        <v>40589</v>
      </c>
      <c r="H55" s="32">
        <f t="shared" si="14"/>
        <v>0</v>
      </c>
      <c r="I55" s="32">
        <f t="shared" si="14"/>
        <v>627572</v>
      </c>
      <c r="J55" s="32">
        <f t="shared" si="14"/>
        <v>0</v>
      </c>
      <c r="K55" s="32">
        <f t="shared" si="14"/>
        <v>2306765</v>
      </c>
      <c r="L55" s="32">
        <f t="shared" si="14"/>
        <v>0</v>
      </c>
      <c r="M55" s="32">
        <f t="shared" si="14"/>
        <v>265766</v>
      </c>
      <c r="N55" s="32">
        <f t="shared" si="13"/>
        <v>3788429</v>
      </c>
      <c r="O55" s="45">
        <f t="shared" si="9"/>
        <v>585.53771251931994</v>
      </c>
      <c r="P55" s="10"/>
    </row>
    <row r="56" spans="1:16">
      <c r="A56" s="12"/>
      <c r="B56" s="25">
        <v>361.1</v>
      </c>
      <c r="C56" s="20" t="s">
        <v>62</v>
      </c>
      <c r="D56" s="46">
        <v>347043</v>
      </c>
      <c r="E56" s="46">
        <v>57224</v>
      </c>
      <c r="F56" s="46">
        <v>15761</v>
      </c>
      <c r="G56" s="46">
        <v>40589</v>
      </c>
      <c r="H56" s="46">
        <v>0</v>
      </c>
      <c r="I56" s="46">
        <v>444428</v>
      </c>
      <c r="J56" s="46">
        <v>0</v>
      </c>
      <c r="K56" s="46">
        <v>377237</v>
      </c>
      <c r="L56" s="46">
        <v>0</v>
      </c>
      <c r="M56" s="46">
        <v>24</v>
      </c>
      <c r="N56" s="46">
        <f t="shared" si="13"/>
        <v>1282306</v>
      </c>
      <c r="O56" s="47">
        <f t="shared" si="9"/>
        <v>198.19258114374034</v>
      </c>
      <c r="P56" s="9"/>
    </row>
    <row r="57" spans="1:16">
      <c r="A57" s="12"/>
      <c r="B57" s="25">
        <v>361.3</v>
      </c>
      <c r="C57" s="20" t="s">
        <v>63</v>
      </c>
      <c r="D57" s="46">
        <v>-217092</v>
      </c>
      <c r="E57" s="46">
        <v>0</v>
      </c>
      <c r="F57" s="46">
        <v>7857</v>
      </c>
      <c r="G57" s="46">
        <v>0</v>
      </c>
      <c r="H57" s="46">
        <v>0</v>
      </c>
      <c r="I57" s="46">
        <v>138347</v>
      </c>
      <c r="J57" s="46">
        <v>0</v>
      </c>
      <c r="K57" s="46">
        <v>-1368865</v>
      </c>
      <c r="L57" s="46">
        <v>0</v>
      </c>
      <c r="M57" s="46">
        <v>0</v>
      </c>
      <c r="N57" s="46">
        <f t="shared" ref="N57:N64" si="15">SUM(D57:M57)</f>
        <v>-1439753</v>
      </c>
      <c r="O57" s="47">
        <f t="shared" si="9"/>
        <v>-222.52751159196291</v>
      </c>
      <c r="P57" s="9"/>
    </row>
    <row r="58" spans="1:16">
      <c r="A58" s="12"/>
      <c r="B58" s="25">
        <v>361.4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1012560</v>
      </c>
      <c r="L58" s="46">
        <v>0</v>
      </c>
      <c r="M58" s="46">
        <v>0</v>
      </c>
      <c r="N58" s="46">
        <f t="shared" si="15"/>
        <v>1012560</v>
      </c>
      <c r="O58" s="47">
        <f t="shared" si="9"/>
        <v>156.50077279752705</v>
      </c>
      <c r="P58" s="9"/>
    </row>
    <row r="59" spans="1:16">
      <c r="A59" s="12"/>
      <c r="B59" s="25">
        <v>362</v>
      </c>
      <c r="C59" s="20" t="s">
        <v>65</v>
      </c>
      <c r="D59" s="46">
        <v>62667</v>
      </c>
      <c r="E59" s="46">
        <v>848</v>
      </c>
      <c r="F59" s="46">
        <v>0</v>
      </c>
      <c r="G59" s="46">
        <v>0</v>
      </c>
      <c r="H59" s="46">
        <v>0</v>
      </c>
      <c r="I59" s="46">
        <v>47948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111463</v>
      </c>
      <c r="O59" s="47">
        <f t="shared" si="9"/>
        <v>17.227666151468316</v>
      </c>
      <c r="P59" s="9"/>
    </row>
    <row r="60" spans="1:16">
      <c r="A60" s="12"/>
      <c r="B60" s="25">
        <v>364</v>
      </c>
      <c r="C60" s="20" t="s">
        <v>66</v>
      </c>
      <c r="D60" s="46">
        <v>36585</v>
      </c>
      <c r="E60" s="46">
        <v>0</v>
      </c>
      <c r="F60" s="46">
        <v>0</v>
      </c>
      <c r="G60" s="46">
        <v>0</v>
      </c>
      <c r="H60" s="46">
        <v>0</v>
      </c>
      <c r="I60" s="46">
        <v>-9142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27443</v>
      </c>
      <c r="O60" s="47">
        <f t="shared" si="9"/>
        <v>4.2415765069551776</v>
      </c>
      <c r="P60" s="9"/>
    </row>
    <row r="61" spans="1:16">
      <c r="A61" s="12"/>
      <c r="B61" s="25">
        <v>365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4638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4638</v>
      </c>
      <c r="O61" s="47">
        <f t="shared" si="9"/>
        <v>0.71684698608964448</v>
      </c>
      <c r="P61" s="9"/>
    </row>
    <row r="62" spans="1:16">
      <c r="A62" s="12"/>
      <c r="B62" s="25">
        <v>366</v>
      </c>
      <c r="C62" s="20" t="s">
        <v>68</v>
      </c>
      <c r="D62" s="46">
        <v>10895</v>
      </c>
      <c r="E62" s="46">
        <v>92802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103697</v>
      </c>
      <c r="O62" s="47">
        <f t="shared" si="9"/>
        <v>16.027357032457495</v>
      </c>
      <c r="P62" s="9"/>
    </row>
    <row r="63" spans="1:16">
      <c r="A63" s="12"/>
      <c r="B63" s="25">
        <v>368</v>
      </c>
      <c r="C63" s="20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2285153</v>
      </c>
      <c r="L63" s="46">
        <v>0</v>
      </c>
      <c r="M63" s="46">
        <v>0</v>
      </c>
      <c r="N63" s="46">
        <f t="shared" si="15"/>
        <v>2285153</v>
      </c>
      <c r="O63" s="47">
        <f t="shared" si="9"/>
        <v>353.1921174652241</v>
      </c>
      <c r="P63" s="9"/>
    </row>
    <row r="64" spans="1:16">
      <c r="A64" s="12"/>
      <c r="B64" s="25">
        <v>369.9</v>
      </c>
      <c r="C64" s="20" t="s">
        <v>70</v>
      </c>
      <c r="D64" s="46">
        <v>127476</v>
      </c>
      <c r="E64" s="46">
        <v>5668</v>
      </c>
      <c r="F64" s="46">
        <v>3</v>
      </c>
      <c r="G64" s="46">
        <v>0</v>
      </c>
      <c r="H64" s="46">
        <v>0</v>
      </c>
      <c r="I64" s="46">
        <v>1353</v>
      </c>
      <c r="J64" s="46">
        <v>0</v>
      </c>
      <c r="K64" s="46">
        <v>680</v>
      </c>
      <c r="L64" s="46">
        <v>0</v>
      </c>
      <c r="M64" s="46">
        <v>265742</v>
      </c>
      <c r="N64" s="46">
        <f t="shared" si="15"/>
        <v>400922</v>
      </c>
      <c r="O64" s="47">
        <f t="shared" si="9"/>
        <v>61.966306027820714</v>
      </c>
      <c r="P64" s="9"/>
    </row>
    <row r="65" spans="1:119" ht="15.75">
      <c r="A65" s="29" t="s">
        <v>48</v>
      </c>
      <c r="B65" s="30"/>
      <c r="C65" s="31"/>
      <c r="D65" s="32">
        <f t="shared" ref="D65:M65" si="16">SUM(D66:D68)</f>
        <v>128200</v>
      </c>
      <c r="E65" s="32">
        <f t="shared" si="16"/>
        <v>2322824</v>
      </c>
      <c r="F65" s="32">
        <f t="shared" si="16"/>
        <v>0</v>
      </c>
      <c r="G65" s="32">
        <f t="shared" si="16"/>
        <v>876732</v>
      </c>
      <c r="H65" s="32">
        <f t="shared" si="16"/>
        <v>0</v>
      </c>
      <c r="I65" s="32">
        <f t="shared" si="16"/>
        <v>106802</v>
      </c>
      <c r="J65" s="32">
        <f t="shared" si="16"/>
        <v>0</v>
      </c>
      <c r="K65" s="32">
        <f t="shared" si="16"/>
        <v>0</v>
      </c>
      <c r="L65" s="32">
        <f t="shared" si="16"/>
        <v>0</v>
      </c>
      <c r="M65" s="32">
        <f t="shared" si="16"/>
        <v>33075</v>
      </c>
      <c r="N65" s="32">
        <f>SUM(D65:M65)</f>
        <v>3467633</v>
      </c>
      <c r="O65" s="45">
        <f t="shared" si="9"/>
        <v>535.95564142194746</v>
      </c>
      <c r="P65" s="9"/>
    </row>
    <row r="66" spans="1:119">
      <c r="A66" s="12"/>
      <c r="B66" s="25">
        <v>381</v>
      </c>
      <c r="C66" s="20" t="s">
        <v>71</v>
      </c>
      <c r="D66" s="46">
        <v>128200</v>
      </c>
      <c r="E66" s="46">
        <v>2322824</v>
      </c>
      <c r="F66" s="46">
        <v>0</v>
      </c>
      <c r="G66" s="46">
        <v>876732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3327756</v>
      </c>
      <c r="O66" s="47">
        <f t="shared" si="9"/>
        <v>514.33632148377126</v>
      </c>
      <c r="P66" s="9"/>
    </row>
    <row r="67" spans="1:119">
      <c r="A67" s="12"/>
      <c r="B67" s="25">
        <v>389.4</v>
      </c>
      <c r="C67" s="20" t="s">
        <v>72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33075</v>
      </c>
      <c r="N67" s="46">
        <f>SUM(D67:M67)</f>
        <v>33075</v>
      </c>
      <c r="O67" s="47">
        <f t="shared" si="9"/>
        <v>5.1120556414219473</v>
      </c>
      <c r="P67" s="9"/>
    </row>
    <row r="68" spans="1:119" ht="15.75" thickBot="1">
      <c r="A68" s="12"/>
      <c r="B68" s="25">
        <v>389.8</v>
      </c>
      <c r="C68" s="20" t="s">
        <v>89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106802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106802</v>
      </c>
      <c r="O68" s="47">
        <f t="shared" si="9"/>
        <v>16.507264296754251</v>
      </c>
      <c r="P68" s="9"/>
    </row>
    <row r="69" spans="1:119" ht="16.5" thickBot="1">
      <c r="A69" s="14" t="s">
        <v>58</v>
      </c>
      <c r="B69" s="23"/>
      <c r="C69" s="22"/>
      <c r="D69" s="15">
        <f t="shared" ref="D69:M69" si="17">SUM(D5,D12,D21,D39,D51,D55,D65)</f>
        <v>13576768</v>
      </c>
      <c r="E69" s="15">
        <f t="shared" si="17"/>
        <v>5599593</v>
      </c>
      <c r="F69" s="15">
        <f t="shared" si="17"/>
        <v>778642</v>
      </c>
      <c r="G69" s="15">
        <f t="shared" si="17"/>
        <v>1006191</v>
      </c>
      <c r="H69" s="15">
        <f t="shared" si="17"/>
        <v>0</v>
      </c>
      <c r="I69" s="15">
        <f t="shared" si="17"/>
        <v>10234623</v>
      </c>
      <c r="J69" s="15">
        <f t="shared" si="17"/>
        <v>0</v>
      </c>
      <c r="K69" s="15">
        <f t="shared" si="17"/>
        <v>2364252</v>
      </c>
      <c r="L69" s="15">
        <f t="shared" si="17"/>
        <v>0</v>
      </c>
      <c r="M69" s="15">
        <f t="shared" si="17"/>
        <v>1123964</v>
      </c>
      <c r="N69" s="15">
        <f>SUM(D69:M69)</f>
        <v>34684033</v>
      </c>
      <c r="O69" s="38">
        <f>(N69/O$71)</f>
        <v>5360.7469860896445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95</v>
      </c>
      <c r="M71" s="118"/>
      <c r="N71" s="118"/>
      <c r="O71" s="43">
        <v>6470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91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73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78</v>
      </c>
      <c r="P3" s="11"/>
      <c r="Q3"/>
    </row>
    <row r="4" spans="1:133" ht="32.25" customHeight="1" thickBot="1">
      <c r="A4" s="110"/>
      <c r="B4" s="111"/>
      <c r="C4" s="112"/>
      <c r="D4" s="34" t="s">
        <v>6</v>
      </c>
      <c r="E4" s="34" t="s">
        <v>74</v>
      </c>
      <c r="F4" s="34" t="s">
        <v>75</v>
      </c>
      <c r="G4" s="34" t="s">
        <v>76</v>
      </c>
      <c r="H4" s="34" t="s">
        <v>7</v>
      </c>
      <c r="I4" s="34" t="s">
        <v>8</v>
      </c>
      <c r="J4" s="35" t="s">
        <v>77</v>
      </c>
      <c r="K4" s="35" t="s">
        <v>9</v>
      </c>
      <c r="L4" s="35" t="s">
        <v>10</v>
      </c>
      <c r="M4" s="35" t="s">
        <v>11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9989275</v>
      </c>
      <c r="E5" s="27">
        <f t="shared" si="0"/>
        <v>1725085</v>
      </c>
      <c r="F5" s="27">
        <f t="shared" si="0"/>
        <v>753285</v>
      </c>
      <c r="G5" s="27">
        <f t="shared" si="0"/>
        <v>0</v>
      </c>
      <c r="H5" s="27">
        <f t="shared" si="0"/>
        <v>0</v>
      </c>
      <c r="I5" s="27">
        <f t="shared" si="0"/>
        <v>1241407</v>
      </c>
      <c r="J5" s="27">
        <f t="shared" si="0"/>
        <v>0</v>
      </c>
      <c r="K5" s="27">
        <f t="shared" si="0"/>
        <v>58716</v>
      </c>
      <c r="L5" s="27">
        <f t="shared" si="0"/>
        <v>0</v>
      </c>
      <c r="M5" s="27">
        <f t="shared" si="0"/>
        <v>0</v>
      </c>
      <c r="N5" s="28">
        <f t="shared" ref="N5:N13" si="1">SUM(D5:M5)</f>
        <v>13767768</v>
      </c>
      <c r="O5" s="33">
        <f t="shared" ref="O5:O36" si="2">(N5/O$73)</f>
        <v>2128.268356778482</v>
      </c>
      <c r="P5" s="6"/>
    </row>
    <row r="6" spans="1:133">
      <c r="A6" s="12"/>
      <c r="B6" s="25">
        <v>311</v>
      </c>
      <c r="C6" s="20" t="s">
        <v>3</v>
      </c>
      <c r="D6" s="46">
        <v>9372184</v>
      </c>
      <c r="E6" s="46">
        <v>0</v>
      </c>
      <c r="F6" s="46">
        <v>753285</v>
      </c>
      <c r="G6" s="46">
        <v>0</v>
      </c>
      <c r="H6" s="46">
        <v>0</v>
      </c>
      <c r="I6" s="46">
        <v>1241407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11366876</v>
      </c>
      <c r="O6" s="47">
        <f t="shared" si="2"/>
        <v>1757.1303138042974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826959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826959</v>
      </c>
      <c r="O7" s="47">
        <f t="shared" si="2"/>
        <v>127.83413201422167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606731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606731</v>
      </c>
      <c r="O8" s="47">
        <f t="shared" si="2"/>
        <v>93.79053949605813</v>
      </c>
      <c r="P8" s="9"/>
    </row>
    <row r="9" spans="1:133">
      <c r="A9" s="12"/>
      <c r="B9" s="25">
        <v>312.52</v>
      </c>
      <c r="C9" s="20" t="s">
        <v>80</v>
      </c>
      <c r="D9" s="46">
        <v>58716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58716</v>
      </c>
      <c r="L9" s="46">
        <v>0</v>
      </c>
      <c r="M9" s="46">
        <v>0</v>
      </c>
      <c r="N9" s="46">
        <f t="shared" si="1"/>
        <v>117432</v>
      </c>
      <c r="O9" s="47">
        <f t="shared" si="2"/>
        <v>18.15303756376565</v>
      </c>
      <c r="P9" s="9"/>
    </row>
    <row r="10" spans="1:133">
      <c r="A10" s="12"/>
      <c r="B10" s="25">
        <v>315</v>
      </c>
      <c r="C10" s="20" t="s">
        <v>14</v>
      </c>
      <c r="D10" s="46">
        <v>558375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558375</v>
      </c>
      <c r="O10" s="47">
        <f t="shared" si="2"/>
        <v>86.315504714793633</v>
      </c>
      <c r="P10" s="9"/>
    </row>
    <row r="11" spans="1:133">
      <c r="A11" s="12"/>
      <c r="B11" s="25">
        <v>316</v>
      </c>
      <c r="C11" s="20" t="s">
        <v>15</v>
      </c>
      <c r="D11" s="46">
        <v>0</v>
      </c>
      <c r="E11" s="46">
        <v>291395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291395</v>
      </c>
      <c r="O11" s="47">
        <f t="shared" si="2"/>
        <v>45.044829185345492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14354</v>
      </c>
      <c r="E12" s="32">
        <f t="shared" si="3"/>
        <v>1766054</v>
      </c>
      <c r="F12" s="32">
        <f t="shared" si="3"/>
        <v>0</v>
      </c>
      <c r="G12" s="32">
        <f t="shared" si="3"/>
        <v>2150</v>
      </c>
      <c r="H12" s="32">
        <f t="shared" si="3"/>
        <v>0</v>
      </c>
      <c r="I12" s="32">
        <f t="shared" si="3"/>
        <v>110339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1892897</v>
      </c>
      <c r="O12" s="45">
        <f t="shared" si="2"/>
        <v>292.61044983768744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585171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585171</v>
      </c>
      <c r="O13" s="47">
        <f t="shared" si="2"/>
        <v>90.457721440717265</v>
      </c>
      <c r="P13" s="9"/>
    </row>
    <row r="14" spans="1:133">
      <c r="A14" s="12"/>
      <c r="B14" s="25">
        <v>323.10000000000002</v>
      </c>
      <c r="C14" s="20" t="s">
        <v>17</v>
      </c>
      <c r="D14" s="46">
        <v>0</v>
      </c>
      <c r="E14" s="46">
        <v>568000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568000</v>
      </c>
      <c r="O14" s="47">
        <f t="shared" si="2"/>
        <v>87.8033699180708</v>
      </c>
      <c r="P14" s="9"/>
    </row>
    <row r="15" spans="1:133">
      <c r="A15" s="12"/>
      <c r="B15" s="25">
        <v>323.7</v>
      </c>
      <c r="C15" s="20" t="s">
        <v>18</v>
      </c>
      <c r="D15" s="46">
        <v>0</v>
      </c>
      <c r="E15" s="46">
        <v>452816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452816</v>
      </c>
      <c r="O15" s="47">
        <f t="shared" si="2"/>
        <v>69.997835832431591</v>
      </c>
      <c r="P15" s="9"/>
    </row>
    <row r="16" spans="1:133">
      <c r="A16" s="12"/>
      <c r="B16" s="25">
        <v>324.31</v>
      </c>
      <c r="C16" s="20" t="s">
        <v>20</v>
      </c>
      <c r="D16" s="46">
        <v>0</v>
      </c>
      <c r="E16" s="46">
        <v>107712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107712</v>
      </c>
      <c r="O16" s="47">
        <f t="shared" si="2"/>
        <v>16.65048693770289</v>
      </c>
      <c r="P16" s="9"/>
    </row>
    <row r="17" spans="1:16">
      <c r="A17" s="12"/>
      <c r="B17" s="25">
        <v>324.61</v>
      </c>
      <c r="C17" s="20" t="s">
        <v>21</v>
      </c>
      <c r="D17" s="46">
        <v>0</v>
      </c>
      <c r="E17" s="46">
        <v>9456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9456</v>
      </c>
      <c r="O17" s="47">
        <f t="shared" si="2"/>
        <v>1.4617406090585872</v>
      </c>
      <c r="P17" s="9"/>
    </row>
    <row r="18" spans="1:16">
      <c r="A18" s="12"/>
      <c r="B18" s="25">
        <v>325.10000000000002</v>
      </c>
      <c r="C18" s="20" t="s">
        <v>22</v>
      </c>
      <c r="D18" s="46">
        <v>0</v>
      </c>
      <c r="E18" s="46">
        <v>0</v>
      </c>
      <c r="F18" s="46">
        <v>0</v>
      </c>
      <c r="G18" s="46">
        <v>2150</v>
      </c>
      <c r="H18" s="46">
        <v>0</v>
      </c>
      <c r="I18" s="46">
        <v>17429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19579</v>
      </c>
      <c r="O18" s="47">
        <f t="shared" si="2"/>
        <v>3.02658834441181</v>
      </c>
      <c r="P18" s="9"/>
    </row>
    <row r="19" spans="1:16">
      <c r="A19" s="12"/>
      <c r="B19" s="25">
        <v>325.2</v>
      </c>
      <c r="C19" s="20" t="s">
        <v>23</v>
      </c>
      <c r="D19" s="46">
        <v>0</v>
      </c>
      <c r="E19" s="46">
        <v>16476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16476</v>
      </c>
      <c r="O19" s="47">
        <f t="shared" si="2"/>
        <v>2.5469160612150255</v>
      </c>
      <c r="P19" s="9"/>
    </row>
    <row r="20" spans="1:16">
      <c r="A20" s="12"/>
      <c r="B20" s="25">
        <v>329</v>
      </c>
      <c r="C20" s="20" t="s">
        <v>24</v>
      </c>
      <c r="D20" s="46">
        <v>14354</v>
      </c>
      <c r="E20" s="46">
        <v>26423</v>
      </c>
      <c r="F20" s="46">
        <v>0</v>
      </c>
      <c r="G20" s="46">
        <v>0</v>
      </c>
      <c r="H20" s="46">
        <v>0</v>
      </c>
      <c r="I20" s="46">
        <v>92910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5">SUM(D20:M20)</f>
        <v>133687</v>
      </c>
      <c r="O20" s="47">
        <f t="shared" si="2"/>
        <v>20.665790694079455</v>
      </c>
      <c r="P20" s="9"/>
    </row>
    <row r="21" spans="1:16" ht="15.75">
      <c r="A21" s="29" t="s">
        <v>26</v>
      </c>
      <c r="B21" s="30"/>
      <c r="C21" s="31"/>
      <c r="D21" s="32">
        <f t="shared" ref="D21:M21" si="6">SUM(D22:D40)</f>
        <v>632754</v>
      </c>
      <c r="E21" s="32">
        <f t="shared" si="6"/>
        <v>871671</v>
      </c>
      <c r="F21" s="32">
        <f t="shared" si="6"/>
        <v>0</v>
      </c>
      <c r="G21" s="32">
        <f t="shared" si="6"/>
        <v>16447</v>
      </c>
      <c r="H21" s="32">
        <f t="shared" si="6"/>
        <v>0</v>
      </c>
      <c r="I21" s="32">
        <f t="shared" si="6"/>
        <v>1172047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886085</v>
      </c>
      <c r="N21" s="44">
        <f t="shared" si="5"/>
        <v>3579004</v>
      </c>
      <c r="O21" s="45">
        <f t="shared" si="2"/>
        <v>553.25459885608291</v>
      </c>
      <c r="P21" s="10"/>
    </row>
    <row r="22" spans="1:16">
      <c r="A22" s="12"/>
      <c r="B22" s="25">
        <v>331.2</v>
      </c>
      <c r="C22" s="20" t="s">
        <v>25</v>
      </c>
      <c r="D22" s="46">
        <v>905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905</v>
      </c>
      <c r="O22" s="47">
        <f t="shared" si="2"/>
        <v>0.13989797495748957</v>
      </c>
      <c r="P22" s="9"/>
    </row>
    <row r="23" spans="1:16">
      <c r="A23" s="12"/>
      <c r="B23" s="25">
        <v>331.39</v>
      </c>
      <c r="C23" s="20" t="s">
        <v>28</v>
      </c>
      <c r="D23" s="46">
        <v>0</v>
      </c>
      <c r="E23" s="46">
        <v>24500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24500</v>
      </c>
      <c r="O23" s="47">
        <f t="shared" si="2"/>
        <v>3.7872932447055185</v>
      </c>
      <c r="P23" s="9"/>
    </row>
    <row r="24" spans="1:16">
      <c r="A24" s="12"/>
      <c r="B24" s="25">
        <v>331.62</v>
      </c>
      <c r="C24" s="20" t="s">
        <v>83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70000</v>
      </c>
      <c r="N24" s="46">
        <f t="shared" si="5"/>
        <v>70000</v>
      </c>
      <c r="O24" s="47">
        <f t="shared" si="2"/>
        <v>10.820837842015768</v>
      </c>
      <c r="P24" s="9"/>
    </row>
    <row r="25" spans="1:16">
      <c r="A25" s="12"/>
      <c r="B25" s="25">
        <v>331.7</v>
      </c>
      <c r="C25" s="20" t="s">
        <v>84</v>
      </c>
      <c r="D25" s="46">
        <v>19113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19113</v>
      </c>
      <c r="O25" s="47">
        <f t="shared" si="2"/>
        <v>2.954552481063534</v>
      </c>
      <c r="P25" s="9"/>
    </row>
    <row r="26" spans="1:16">
      <c r="A26" s="12"/>
      <c r="B26" s="25">
        <v>334.2</v>
      </c>
      <c r="C26" s="20" t="s">
        <v>27</v>
      </c>
      <c r="D26" s="46">
        <v>5786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5786</v>
      </c>
      <c r="O26" s="47">
        <f t="shared" si="2"/>
        <v>0.89441953934147478</v>
      </c>
      <c r="P26" s="9"/>
    </row>
    <row r="27" spans="1:16">
      <c r="A27" s="12"/>
      <c r="B27" s="25">
        <v>334.39</v>
      </c>
      <c r="C27" s="20" t="s">
        <v>29</v>
      </c>
      <c r="D27" s="46">
        <v>0</v>
      </c>
      <c r="E27" s="46">
        <v>7080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7">SUM(D27:M27)</f>
        <v>7080</v>
      </c>
      <c r="O27" s="47">
        <f t="shared" si="2"/>
        <v>1.0944504560210233</v>
      </c>
      <c r="P27" s="9"/>
    </row>
    <row r="28" spans="1:16">
      <c r="A28" s="12"/>
      <c r="B28" s="25">
        <v>334.9</v>
      </c>
      <c r="C28" s="20" t="s">
        <v>85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568469</v>
      </c>
      <c r="N28" s="46">
        <f t="shared" si="7"/>
        <v>568469</v>
      </c>
      <c r="O28" s="47">
        <f t="shared" si="2"/>
        <v>87.87586953161231</v>
      </c>
      <c r="P28" s="9"/>
    </row>
    <row r="29" spans="1:16">
      <c r="A29" s="12"/>
      <c r="B29" s="25">
        <v>335.12</v>
      </c>
      <c r="C29" s="20" t="s">
        <v>30</v>
      </c>
      <c r="D29" s="46">
        <v>102092</v>
      </c>
      <c r="E29" s="46">
        <v>41035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143127</v>
      </c>
      <c r="O29" s="47">
        <f t="shared" si="2"/>
        <v>22.125057968774154</v>
      </c>
      <c r="P29" s="9"/>
    </row>
    <row r="30" spans="1:16">
      <c r="A30" s="12"/>
      <c r="B30" s="25">
        <v>335.14</v>
      </c>
      <c r="C30" s="20" t="s">
        <v>31</v>
      </c>
      <c r="D30" s="46">
        <v>2969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2969</v>
      </c>
      <c r="O30" s="47">
        <f t="shared" si="2"/>
        <v>0.4589581078992116</v>
      </c>
      <c r="P30" s="9"/>
    </row>
    <row r="31" spans="1:16">
      <c r="A31" s="12"/>
      <c r="B31" s="25">
        <v>335.15</v>
      </c>
      <c r="C31" s="20" t="s">
        <v>32</v>
      </c>
      <c r="D31" s="46">
        <v>13358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13358</v>
      </c>
      <c r="O31" s="47">
        <f t="shared" si="2"/>
        <v>2.0649250270520945</v>
      </c>
      <c r="P31" s="9"/>
    </row>
    <row r="32" spans="1:16">
      <c r="A32" s="12"/>
      <c r="B32" s="25">
        <v>335.18</v>
      </c>
      <c r="C32" s="20" t="s">
        <v>33</v>
      </c>
      <c r="D32" s="46">
        <v>386313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386313</v>
      </c>
      <c r="O32" s="47">
        <f t="shared" si="2"/>
        <v>59.717576132323387</v>
      </c>
      <c r="P32" s="9"/>
    </row>
    <row r="33" spans="1:16">
      <c r="A33" s="12"/>
      <c r="B33" s="25">
        <v>335.49</v>
      </c>
      <c r="C33" s="20" t="s">
        <v>34</v>
      </c>
      <c r="D33" s="46">
        <v>0</v>
      </c>
      <c r="E33" s="46">
        <v>9068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9068</v>
      </c>
      <c r="O33" s="47">
        <f t="shared" si="2"/>
        <v>1.4017622507342711</v>
      </c>
      <c r="P33" s="9"/>
    </row>
    <row r="34" spans="1:16">
      <c r="A34" s="12"/>
      <c r="B34" s="25">
        <v>337.2</v>
      </c>
      <c r="C34" s="20" t="s">
        <v>35</v>
      </c>
      <c r="D34" s="46">
        <v>39450</v>
      </c>
      <c r="E34" s="46">
        <v>0</v>
      </c>
      <c r="F34" s="46">
        <v>0</v>
      </c>
      <c r="G34" s="46">
        <v>0</v>
      </c>
      <c r="H34" s="46">
        <v>0</v>
      </c>
      <c r="I34" s="46">
        <v>47091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8">SUM(D34:M34)</f>
        <v>86541</v>
      </c>
      <c r="O34" s="47">
        <f t="shared" si="2"/>
        <v>13.377801824084093</v>
      </c>
      <c r="P34" s="9"/>
    </row>
    <row r="35" spans="1:16">
      <c r="A35" s="12"/>
      <c r="B35" s="25">
        <v>337.3</v>
      </c>
      <c r="C35" s="20" t="s">
        <v>36</v>
      </c>
      <c r="D35" s="46">
        <v>0</v>
      </c>
      <c r="E35" s="46">
        <v>262878</v>
      </c>
      <c r="F35" s="46">
        <v>0</v>
      </c>
      <c r="G35" s="46">
        <v>0</v>
      </c>
      <c r="H35" s="46">
        <v>0</v>
      </c>
      <c r="I35" s="46">
        <v>9963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272841</v>
      </c>
      <c r="O35" s="47">
        <f t="shared" si="2"/>
        <v>42.176688823620346</v>
      </c>
      <c r="P35" s="9"/>
    </row>
    <row r="36" spans="1:16">
      <c r="A36" s="12"/>
      <c r="B36" s="25">
        <v>337.4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1114993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1114993</v>
      </c>
      <c r="O36" s="47">
        <f t="shared" si="2"/>
        <v>172.35940639975266</v>
      </c>
      <c r="P36" s="9"/>
    </row>
    <row r="37" spans="1:16">
      <c r="A37" s="12"/>
      <c r="B37" s="25">
        <v>337.5</v>
      </c>
      <c r="C37" s="20" t="s">
        <v>38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247616</v>
      </c>
      <c r="N37" s="46">
        <f t="shared" si="8"/>
        <v>247616</v>
      </c>
      <c r="O37" s="47">
        <f t="shared" ref="O37:O68" si="9">(N37/O$73)</f>
        <v>38.277322615551093</v>
      </c>
      <c r="P37" s="9"/>
    </row>
    <row r="38" spans="1:16">
      <c r="A38" s="12"/>
      <c r="B38" s="25">
        <v>337.7</v>
      </c>
      <c r="C38" s="20" t="s">
        <v>39</v>
      </c>
      <c r="D38" s="46">
        <v>0</v>
      </c>
      <c r="E38" s="46">
        <v>527110</v>
      </c>
      <c r="F38" s="46">
        <v>0</v>
      </c>
      <c r="G38" s="46">
        <v>16447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543557</v>
      </c>
      <c r="O38" s="47">
        <f t="shared" si="9"/>
        <v>84.02488792703663</v>
      </c>
      <c r="P38" s="9"/>
    </row>
    <row r="39" spans="1:16">
      <c r="A39" s="12"/>
      <c r="B39" s="25">
        <v>338</v>
      </c>
      <c r="C39" s="20" t="s">
        <v>40</v>
      </c>
      <c r="D39" s="46">
        <v>55268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55268</v>
      </c>
      <c r="O39" s="47">
        <f t="shared" si="9"/>
        <v>8.5435152264646774</v>
      </c>
      <c r="P39" s="9"/>
    </row>
    <row r="40" spans="1:16">
      <c r="A40" s="12"/>
      <c r="B40" s="25">
        <v>339</v>
      </c>
      <c r="C40" s="20" t="s">
        <v>41</v>
      </c>
      <c r="D40" s="46">
        <v>7500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7500</v>
      </c>
      <c r="O40" s="47">
        <f t="shared" si="9"/>
        <v>1.159375483073118</v>
      </c>
      <c r="P40" s="9"/>
    </row>
    <row r="41" spans="1:16" ht="15.75">
      <c r="A41" s="29" t="s">
        <v>46</v>
      </c>
      <c r="B41" s="30"/>
      <c r="C41" s="31"/>
      <c r="D41" s="32">
        <f t="shared" ref="D41:M41" si="10">SUM(D42:D54)</f>
        <v>1670876</v>
      </c>
      <c r="E41" s="32">
        <f t="shared" si="10"/>
        <v>513453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6897503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9081832</v>
      </c>
      <c r="O41" s="45">
        <f t="shared" si="9"/>
        <v>1403.9004482918535</v>
      </c>
      <c r="P41" s="10"/>
    </row>
    <row r="42" spans="1:16">
      <c r="A42" s="12"/>
      <c r="B42" s="25">
        <v>341.3</v>
      </c>
      <c r="C42" s="20" t="s">
        <v>49</v>
      </c>
      <c r="D42" s="46">
        <v>6689</v>
      </c>
      <c r="E42" s="46">
        <v>4804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4" si="11">SUM(D42:M42)</f>
        <v>11493</v>
      </c>
      <c r="O42" s="47">
        <f t="shared" si="9"/>
        <v>1.7766269902612459</v>
      </c>
      <c r="P42" s="9"/>
    </row>
    <row r="43" spans="1:16">
      <c r="A43" s="12"/>
      <c r="B43" s="25">
        <v>341.9</v>
      </c>
      <c r="C43" s="20" t="s">
        <v>50</v>
      </c>
      <c r="D43" s="46">
        <v>1423943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1423943</v>
      </c>
      <c r="O43" s="47">
        <f t="shared" si="9"/>
        <v>220.11794713247798</v>
      </c>
      <c r="P43" s="9"/>
    </row>
    <row r="44" spans="1:16">
      <c r="A44" s="12"/>
      <c r="B44" s="25">
        <v>342.1</v>
      </c>
      <c r="C44" s="20" t="s">
        <v>51</v>
      </c>
      <c r="D44" s="46">
        <v>35025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35025</v>
      </c>
      <c r="O44" s="47">
        <f t="shared" si="9"/>
        <v>5.4142835059514605</v>
      </c>
      <c r="P44" s="9"/>
    </row>
    <row r="45" spans="1:16">
      <c r="A45" s="12"/>
      <c r="B45" s="25">
        <v>342.5</v>
      </c>
      <c r="C45" s="20" t="s">
        <v>52</v>
      </c>
      <c r="D45" s="46">
        <v>0</v>
      </c>
      <c r="E45" s="46">
        <v>429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429</v>
      </c>
      <c r="O45" s="47">
        <f t="shared" si="9"/>
        <v>6.6316277631782342E-2</v>
      </c>
      <c r="P45" s="9"/>
    </row>
    <row r="46" spans="1:16">
      <c r="A46" s="12"/>
      <c r="B46" s="25">
        <v>342.9</v>
      </c>
      <c r="C46" s="20" t="s">
        <v>86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622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622</v>
      </c>
      <c r="O46" s="47">
        <f t="shared" si="9"/>
        <v>9.6150873396197253E-2</v>
      </c>
      <c r="P46" s="9"/>
    </row>
    <row r="47" spans="1:16">
      <c r="A47" s="12"/>
      <c r="B47" s="25">
        <v>343.4</v>
      </c>
      <c r="C47" s="20" t="s">
        <v>53</v>
      </c>
      <c r="D47" s="46">
        <v>199299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199299</v>
      </c>
      <c r="O47" s="47">
        <f t="shared" si="9"/>
        <v>30.808316586798579</v>
      </c>
      <c r="P47" s="9"/>
    </row>
    <row r="48" spans="1:16">
      <c r="A48" s="12"/>
      <c r="B48" s="25">
        <v>343.5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5761971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5761971</v>
      </c>
      <c r="O48" s="47">
        <f t="shared" si="9"/>
        <v>890.70505487710625</v>
      </c>
      <c r="P48" s="9"/>
    </row>
    <row r="49" spans="1:16">
      <c r="A49" s="12"/>
      <c r="B49" s="25">
        <v>344.5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1134910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1134910</v>
      </c>
      <c r="O49" s="47">
        <f t="shared" si="9"/>
        <v>175.43824393260164</v>
      </c>
      <c r="P49" s="9"/>
    </row>
    <row r="50" spans="1:16">
      <c r="A50" s="12"/>
      <c r="B50" s="25">
        <v>344.9</v>
      </c>
      <c r="C50" s="20" t="s">
        <v>87</v>
      </c>
      <c r="D50" s="46">
        <v>5670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5670</v>
      </c>
      <c r="O50" s="47">
        <f t="shared" si="9"/>
        <v>0.87648786520327715</v>
      </c>
      <c r="P50" s="9"/>
    </row>
    <row r="51" spans="1:16">
      <c r="A51" s="12"/>
      <c r="B51" s="25">
        <v>347.2</v>
      </c>
      <c r="C51" s="20" t="s">
        <v>56</v>
      </c>
      <c r="D51" s="46">
        <v>150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150</v>
      </c>
      <c r="O51" s="47">
        <f t="shared" si="9"/>
        <v>2.3187509661462359E-2</v>
      </c>
      <c r="P51" s="9"/>
    </row>
    <row r="52" spans="1:16">
      <c r="A52" s="12"/>
      <c r="B52" s="25">
        <v>347.5</v>
      </c>
      <c r="C52" s="20" t="s">
        <v>88</v>
      </c>
      <c r="D52" s="46">
        <v>0</v>
      </c>
      <c r="E52" s="46">
        <v>499808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499808</v>
      </c>
      <c r="O52" s="47">
        <f t="shared" si="9"/>
        <v>77.262018859174518</v>
      </c>
      <c r="P52" s="9"/>
    </row>
    <row r="53" spans="1:16">
      <c r="A53" s="12"/>
      <c r="B53" s="25">
        <v>347.9</v>
      </c>
      <c r="C53" s="20" t="s">
        <v>57</v>
      </c>
      <c r="D53" s="46">
        <v>0</v>
      </c>
      <c r="E53" s="46">
        <v>7739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7739</v>
      </c>
      <c r="O53" s="47">
        <f t="shared" si="9"/>
        <v>1.1963209151337146</v>
      </c>
      <c r="P53" s="9"/>
    </row>
    <row r="54" spans="1:16">
      <c r="A54" s="12"/>
      <c r="B54" s="25">
        <v>349</v>
      </c>
      <c r="C54" s="20" t="s">
        <v>1</v>
      </c>
      <c r="D54" s="46">
        <v>100</v>
      </c>
      <c r="E54" s="46">
        <v>673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773</v>
      </c>
      <c r="O54" s="47">
        <f t="shared" si="9"/>
        <v>0.11949296645540269</v>
      </c>
      <c r="P54" s="9"/>
    </row>
    <row r="55" spans="1:16" ht="15.75">
      <c r="A55" s="29" t="s">
        <v>47</v>
      </c>
      <c r="B55" s="30"/>
      <c r="C55" s="31"/>
      <c r="D55" s="32">
        <f t="shared" ref="D55:M55" si="12">SUM(D56:D57)</f>
        <v>42356</v>
      </c>
      <c r="E55" s="32">
        <f t="shared" si="12"/>
        <v>41186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108203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>SUM(D55:M55)</f>
        <v>191745</v>
      </c>
      <c r="O55" s="45">
        <f t="shared" si="9"/>
        <v>29.640593600247332</v>
      </c>
      <c r="P55" s="10"/>
    </row>
    <row r="56" spans="1:16">
      <c r="A56" s="13"/>
      <c r="B56" s="39">
        <v>351.5</v>
      </c>
      <c r="C56" s="21" t="s">
        <v>60</v>
      </c>
      <c r="D56" s="46">
        <v>31669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31669</v>
      </c>
      <c r="O56" s="47">
        <f t="shared" si="9"/>
        <v>4.8955016231256767</v>
      </c>
      <c r="P56" s="9"/>
    </row>
    <row r="57" spans="1:16">
      <c r="A57" s="13"/>
      <c r="B57" s="39">
        <v>354</v>
      </c>
      <c r="C57" s="21" t="s">
        <v>61</v>
      </c>
      <c r="D57" s="46">
        <v>10687</v>
      </c>
      <c r="E57" s="46">
        <v>41186</v>
      </c>
      <c r="F57" s="46">
        <v>0</v>
      </c>
      <c r="G57" s="46">
        <v>0</v>
      </c>
      <c r="H57" s="46">
        <v>0</v>
      </c>
      <c r="I57" s="46">
        <v>108203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160076</v>
      </c>
      <c r="O57" s="47">
        <f t="shared" si="9"/>
        <v>24.745091977121657</v>
      </c>
      <c r="P57" s="9"/>
    </row>
    <row r="58" spans="1:16" ht="15.75">
      <c r="A58" s="29" t="s">
        <v>5</v>
      </c>
      <c r="B58" s="30"/>
      <c r="C58" s="31"/>
      <c r="D58" s="32">
        <f t="shared" ref="D58:M58" si="13">SUM(D59:D66)</f>
        <v>280123</v>
      </c>
      <c r="E58" s="32">
        <f t="shared" si="13"/>
        <v>86488</v>
      </c>
      <c r="F58" s="32">
        <f t="shared" si="13"/>
        <v>72335</v>
      </c>
      <c r="G58" s="32">
        <f t="shared" si="13"/>
        <v>22021</v>
      </c>
      <c r="H58" s="32">
        <f t="shared" si="13"/>
        <v>0</v>
      </c>
      <c r="I58" s="32">
        <f t="shared" si="13"/>
        <v>761553</v>
      </c>
      <c r="J58" s="32">
        <f t="shared" si="13"/>
        <v>0</v>
      </c>
      <c r="K58" s="32">
        <f t="shared" si="13"/>
        <v>3793214</v>
      </c>
      <c r="L58" s="32">
        <f t="shared" si="13"/>
        <v>0</v>
      </c>
      <c r="M58" s="32">
        <f t="shared" si="13"/>
        <v>575430</v>
      </c>
      <c r="N58" s="32">
        <f>SUM(D58:M58)</f>
        <v>5591164</v>
      </c>
      <c r="O58" s="45">
        <f t="shared" si="9"/>
        <v>864.30112845880353</v>
      </c>
      <c r="P58" s="10"/>
    </row>
    <row r="59" spans="1:16">
      <c r="A59" s="12"/>
      <c r="B59" s="25">
        <v>361.1</v>
      </c>
      <c r="C59" s="20" t="s">
        <v>62</v>
      </c>
      <c r="D59" s="46">
        <v>120353</v>
      </c>
      <c r="E59" s="46">
        <v>15915</v>
      </c>
      <c r="F59" s="46">
        <v>5898</v>
      </c>
      <c r="G59" s="46">
        <v>15776</v>
      </c>
      <c r="H59" s="46">
        <v>0</v>
      </c>
      <c r="I59" s="46">
        <v>355315</v>
      </c>
      <c r="J59" s="46">
        <v>0</v>
      </c>
      <c r="K59" s="46">
        <v>334409</v>
      </c>
      <c r="L59" s="46">
        <v>0</v>
      </c>
      <c r="M59" s="46">
        <v>1132</v>
      </c>
      <c r="N59" s="46">
        <f>SUM(D59:M59)</f>
        <v>848798</v>
      </c>
      <c r="O59" s="47">
        <f t="shared" si="9"/>
        <v>131.21007883753285</v>
      </c>
      <c r="P59" s="9"/>
    </row>
    <row r="60" spans="1:16">
      <c r="A60" s="12"/>
      <c r="B60" s="25">
        <v>361.3</v>
      </c>
      <c r="C60" s="20" t="s">
        <v>63</v>
      </c>
      <c r="D60" s="46">
        <v>22282</v>
      </c>
      <c r="E60" s="46">
        <v>0</v>
      </c>
      <c r="F60" s="46">
        <v>16436</v>
      </c>
      <c r="G60" s="46">
        <v>0</v>
      </c>
      <c r="H60" s="46">
        <v>0</v>
      </c>
      <c r="I60" s="46">
        <v>359686</v>
      </c>
      <c r="J60" s="46">
        <v>0</v>
      </c>
      <c r="K60" s="46">
        <v>1120468</v>
      </c>
      <c r="L60" s="46">
        <v>0</v>
      </c>
      <c r="M60" s="46">
        <v>0</v>
      </c>
      <c r="N60" s="46">
        <f t="shared" ref="N60:N66" si="14">SUM(D60:M60)</f>
        <v>1518872</v>
      </c>
      <c r="O60" s="47">
        <f t="shared" si="9"/>
        <v>234.79239449683104</v>
      </c>
      <c r="P60" s="9"/>
    </row>
    <row r="61" spans="1:16">
      <c r="A61" s="12"/>
      <c r="B61" s="25">
        <v>361.4</v>
      </c>
      <c r="C61" s="20" t="s">
        <v>64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284055</v>
      </c>
      <c r="L61" s="46">
        <v>0</v>
      </c>
      <c r="M61" s="46">
        <v>0</v>
      </c>
      <c r="N61" s="46">
        <f t="shared" si="14"/>
        <v>284055</v>
      </c>
      <c r="O61" s="47">
        <f t="shared" si="9"/>
        <v>43.910187045911272</v>
      </c>
      <c r="P61" s="9"/>
    </row>
    <row r="62" spans="1:16">
      <c r="A62" s="12"/>
      <c r="B62" s="25">
        <v>362</v>
      </c>
      <c r="C62" s="20" t="s">
        <v>65</v>
      </c>
      <c r="D62" s="46">
        <v>16659</v>
      </c>
      <c r="E62" s="46">
        <v>680</v>
      </c>
      <c r="F62" s="46">
        <v>50001</v>
      </c>
      <c r="G62" s="46">
        <v>0</v>
      </c>
      <c r="H62" s="46">
        <v>0</v>
      </c>
      <c r="I62" s="46">
        <v>46552</v>
      </c>
      <c r="J62" s="46">
        <v>0</v>
      </c>
      <c r="K62" s="46">
        <v>0</v>
      </c>
      <c r="L62" s="46">
        <v>0</v>
      </c>
      <c r="M62" s="46">
        <v>566286</v>
      </c>
      <c r="N62" s="46">
        <f t="shared" si="14"/>
        <v>680178</v>
      </c>
      <c r="O62" s="47">
        <f t="shared" si="9"/>
        <v>105.1442263100943</v>
      </c>
      <c r="P62" s="9"/>
    </row>
    <row r="63" spans="1:16">
      <c r="A63" s="12"/>
      <c r="B63" s="25">
        <v>364</v>
      </c>
      <c r="C63" s="20" t="s">
        <v>66</v>
      </c>
      <c r="D63" s="46">
        <v>28582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28582</v>
      </c>
      <c r="O63" s="47">
        <f t="shared" si="9"/>
        <v>4.4183026742927813</v>
      </c>
      <c r="P63" s="9"/>
    </row>
    <row r="64" spans="1:16">
      <c r="A64" s="12"/>
      <c r="B64" s="25">
        <v>366</v>
      </c>
      <c r="C64" s="20" t="s">
        <v>68</v>
      </c>
      <c r="D64" s="46">
        <v>27005</v>
      </c>
      <c r="E64" s="46">
        <v>43599</v>
      </c>
      <c r="F64" s="46">
        <v>0</v>
      </c>
      <c r="G64" s="46">
        <v>5145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75749</v>
      </c>
      <c r="O64" s="47">
        <f t="shared" si="9"/>
        <v>11.709537795640749</v>
      </c>
      <c r="P64" s="9"/>
    </row>
    <row r="65" spans="1:119">
      <c r="A65" s="12"/>
      <c r="B65" s="25">
        <v>368</v>
      </c>
      <c r="C65" s="20" t="s">
        <v>69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2051691</v>
      </c>
      <c r="L65" s="46">
        <v>0</v>
      </c>
      <c r="M65" s="46">
        <v>0</v>
      </c>
      <c r="N65" s="46">
        <f t="shared" si="14"/>
        <v>2051691</v>
      </c>
      <c r="O65" s="47">
        <f t="shared" si="9"/>
        <v>317.15736589890247</v>
      </c>
      <c r="P65" s="9"/>
    </row>
    <row r="66" spans="1:119">
      <c r="A66" s="12"/>
      <c r="B66" s="25">
        <v>369.9</v>
      </c>
      <c r="C66" s="20" t="s">
        <v>70</v>
      </c>
      <c r="D66" s="46">
        <v>65242</v>
      </c>
      <c r="E66" s="46">
        <v>26294</v>
      </c>
      <c r="F66" s="46">
        <v>0</v>
      </c>
      <c r="G66" s="46">
        <v>1100</v>
      </c>
      <c r="H66" s="46">
        <v>0</v>
      </c>
      <c r="I66" s="46">
        <v>0</v>
      </c>
      <c r="J66" s="46">
        <v>0</v>
      </c>
      <c r="K66" s="46">
        <v>2591</v>
      </c>
      <c r="L66" s="46">
        <v>0</v>
      </c>
      <c r="M66" s="46">
        <v>8012</v>
      </c>
      <c r="N66" s="46">
        <f t="shared" si="14"/>
        <v>103239</v>
      </c>
      <c r="O66" s="47">
        <f t="shared" si="9"/>
        <v>15.959035399598083</v>
      </c>
      <c r="P66" s="9"/>
    </row>
    <row r="67" spans="1:119" ht="15.75">
      <c r="A67" s="29" t="s">
        <v>48</v>
      </c>
      <c r="B67" s="30"/>
      <c r="C67" s="31"/>
      <c r="D67" s="32">
        <f t="shared" ref="D67:M67" si="15">SUM(D68:D70)</f>
        <v>1267155</v>
      </c>
      <c r="E67" s="32">
        <f t="shared" si="15"/>
        <v>3335996</v>
      </c>
      <c r="F67" s="32">
        <f t="shared" si="15"/>
        <v>2766487</v>
      </c>
      <c r="G67" s="32">
        <f t="shared" si="15"/>
        <v>792575</v>
      </c>
      <c r="H67" s="32">
        <f t="shared" si="15"/>
        <v>0</v>
      </c>
      <c r="I67" s="32">
        <f t="shared" si="15"/>
        <v>61500</v>
      </c>
      <c r="J67" s="32">
        <f t="shared" si="15"/>
        <v>0</v>
      </c>
      <c r="K67" s="32">
        <f t="shared" si="15"/>
        <v>0</v>
      </c>
      <c r="L67" s="32">
        <f t="shared" si="15"/>
        <v>0</v>
      </c>
      <c r="M67" s="32">
        <f t="shared" si="15"/>
        <v>20959</v>
      </c>
      <c r="N67" s="32">
        <f>SUM(D67:M67)</f>
        <v>8244672</v>
      </c>
      <c r="O67" s="45">
        <f t="shared" si="9"/>
        <v>1274.4894110372545</v>
      </c>
      <c r="P67" s="9"/>
    </row>
    <row r="68" spans="1:119">
      <c r="A68" s="12"/>
      <c r="B68" s="25">
        <v>381</v>
      </c>
      <c r="C68" s="20" t="s">
        <v>71</v>
      </c>
      <c r="D68" s="46">
        <v>1267155</v>
      </c>
      <c r="E68" s="46">
        <v>3335996</v>
      </c>
      <c r="F68" s="46">
        <v>2766487</v>
      </c>
      <c r="G68" s="46">
        <v>792575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8162213</v>
      </c>
      <c r="O68" s="47">
        <f t="shared" si="9"/>
        <v>1261.7426186427579</v>
      </c>
      <c r="P68" s="9"/>
    </row>
    <row r="69" spans="1:119">
      <c r="A69" s="12"/>
      <c r="B69" s="25">
        <v>389.4</v>
      </c>
      <c r="C69" s="20" t="s">
        <v>72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20959</v>
      </c>
      <c r="N69" s="46">
        <f>SUM(D69:M69)</f>
        <v>20959</v>
      </c>
      <c r="O69" s="47">
        <f>(N69/O$73)</f>
        <v>3.2399134332972639</v>
      </c>
      <c r="P69" s="9"/>
    </row>
    <row r="70" spans="1:119" ht="15.75" thickBot="1">
      <c r="A70" s="12"/>
      <c r="B70" s="25">
        <v>389.8</v>
      </c>
      <c r="C70" s="20" t="s">
        <v>89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61500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61500</v>
      </c>
      <c r="O70" s="47">
        <f>(N70/O$73)</f>
        <v>9.5068789611995665</v>
      </c>
      <c r="P70" s="9"/>
    </row>
    <row r="71" spans="1:119" ht="16.5" thickBot="1">
      <c r="A71" s="14" t="s">
        <v>58</v>
      </c>
      <c r="B71" s="23"/>
      <c r="C71" s="22"/>
      <c r="D71" s="15">
        <f t="shared" ref="D71:M71" si="16">SUM(D5,D12,D21,D41,D55,D58,D67)</f>
        <v>13896893</v>
      </c>
      <c r="E71" s="15">
        <f t="shared" si="16"/>
        <v>8339933</v>
      </c>
      <c r="F71" s="15">
        <f t="shared" si="16"/>
        <v>3592107</v>
      </c>
      <c r="G71" s="15">
        <f t="shared" si="16"/>
        <v>833193</v>
      </c>
      <c r="H71" s="15">
        <f t="shared" si="16"/>
        <v>0</v>
      </c>
      <c r="I71" s="15">
        <f t="shared" si="16"/>
        <v>10352552</v>
      </c>
      <c r="J71" s="15">
        <f t="shared" si="16"/>
        <v>0</v>
      </c>
      <c r="K71" s="15">
        <f t="shared" si="16"/>
        <v>3851930</v>
      </c>
      <c r="L71" s="15">
        <f t="shared" si="16"/>
        <v>0</v>
      </c>
      <c r="M71" s="15">
        <f t="shared" si="16"/>
        <v>1482474</v>
      </c>
      <c r="N71" s="15">
        <f>SUM(D71:M71)</f>
        <v>42349082</v>
      </c>
      <c r="O71" s="38">
        <f>(N71/O$73)</f>
        <v>6546.464986860411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90</v>
      </c>
      <c r="M73" s="118"/>
      <c r="N73" s="118"/>
      <c r="O73" s="43">
        <v>6469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thickBot="1">
      <c r="A75" s="120" t="s">
        <v>91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73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78</v>
      </c>
      <c r="P3" s="11"/>
      <c r="Q3"/>
    </row>
    <row r="4" spans="1:133" ht="32.25" customHeight="1" thickBot="1">
      <c r="A4" s="110"/>
      <c r="B4" s="111"/>
      <c r="C4" s="112"/>
      <c r="D4" s="34" t="s">
        <v>6</v>
      </c>
      <c r="E4" s="34" t="s">
        <v>74</v>
      </c>
      <c r="F4" s="34" t="s">
        <v>75</v>
      </c>
      <c r="G4" s="34" t="s">
        <v>76</v>
      </c>
      <c r="H4" s="34" t="s">
        <v>7</v>
      </c>
      <c r="I4" s="34" t="s">
        <v>8</v>
      </c>
      <c r="J4" s="35" t="s">
        <v>77</v>
      </c>
      <c r="K4" s="35" t="s">
        <v>9</v>
      </c>
      <c r="L4" s="35" t="s">
        <v>10</v>
      </c>
      <c r="M4" s="35" t="s">
        <v>11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12242645</v>
      </c>
      <c r="E5" s="27">
        <f t="shared" si="0"/>
        <v>293393</v>
      </c>
      <c r="F5" s="27">
        <f t="shared" si="0"/>
        <v>737735</v>
      </c>
      <c r="G5" s="27">
        <f t="shared" si="0"/>
        <v>0</v>
      </c>
      <c r="H5" s="27">
        <f t="shared" si="0"/>
        <v>0</v>
      </c>
      <c r="I5" s="27">
        <f t="shared" si="0"/>
        <v>1244143</v>
      </c>
      <c r="J5" s="27">
        <f t="shared" si="0"/>
        <v>0</v>
      </c>
      <c r="K5" s="27">
        <f t="shared" si="0"/>
        <v>57459</v>
      </c>
      <c r="L5" s="27">
        <f t="shared" si="0"/>
        <v>0</v>
      </c>
      <c r="M5" s="27">
        <f t="shared" si="0"/>
        <v>0</v>
      </c>
      <c r="N5" s="28">
        <f t="shared" ref="N5:N13" si="1">SUM(D5:M5)</f>
        <v>14575375</v>
      </c>
      <c r="O5" s="33">
        <f t="shared" ref="O5:O36" si="2">(N5/O$69)</f>
        <v>2302.9507031126559</v>
      </c>
      <c r="P5" s="6"/>
    </row>
    <row r="6" spans="1:133">
      <c r="A6" s="12"/>
      <c r="B6" s="25">
        <v>311</v>
      </c>
      <c r="C6" s="20" t="s">
        <v>3</v>
      </c>
      <c r="D6" s="46">
        <v>10175612</v>
      </c>
      <c r="E6" s="46">
        <v>0</v>
      </c>
      <c r="F6" s="46">
        <v>737735</v>
      </c>
      <c r="G6" s="46">
        <v>0</v>
      </c>
      <c r="H6" s="46">
        <v>0</v>
      </c>
      <c r="I6" s="46">
        <v>1244143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12157490</v>
      </c>
      <c r="O6" s="47">
        <f t="shared" si="2"/>
        <v>1920.9179965239375</v>
      </c>
      <c r="P6" s="9"/>
    </row>
    <row r="7" spans="1:133">
      <c r="A7" s="12"/>
      <c r="B7" s="25">
        <v>312.41000000000003</v>
      </c>
      <c r="C7" s="20" t="s">
        <v>13</v>
      </c>
      <c r="D7" s="46">
        <v>846898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846898</v>
      </c>
      <c r="O7" s="47">
        <f t="shared" si="2"/>
        <v>133.81229262126718</v>
      </c>
      <c r="P7" s="9"/>
    </row>
    <row r="8" spans="1:133">
      <c r="A8" s="12"/>
      <c r="B8" s="25">
        <v>312.42</v>
      </c>
      <c r="C8" s="20" t="s">
        <v>12</v>
      </c>
      <c r="D8" s="46">
        <v>633562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633562</v>
      </c>
      <c r="O8" s="47">
        <f t="shared" si="2"/>
        <v>100.10459788276189</v>
      </c>
      <c r="P8" s="9"/>
    </row>
    <row r="9" spans="1:133">
      <c r="A9" s="12"/>
      <c r="B9" s="25">
        <v>312.52</v>
      </c>
      <c r="C9" s="20" t="s">
        <v>80</v>
      </c>
      <c r="D9" s="46">
        <v>57459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57459</v>
      </c>
      <c r="L9" s="46">
        <v>0</v>
      </c>
      <c r="M9" s="46">
        <v>0</v>
      </c>
      <c r="N9" s="46">
        <f t="shared" si="1"/>
        <v>114918</v>
      </c>
      <c r="O9" s="47">
        <f t="shared" si="2"/>
        <v>18.157370832674989</v>
      </c>
      <c r="P9" s="9"/>
    </row>
    <row r="10" spans="1:133">
      <c r="A10" s="12"/>
      <c r="B10" s="25">
        <v>315</v>
      </c>
      <c r="C10" s="20" t="s">
        <v>14</v>
      </c>
      <c r="D10" s="46">
        <v>529114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529114</v>
      </c>
      <c r="O10" s="47">
        <f t="shared" si="2"/>
        <v>83.601516827302888</v>
      </c>
      <c r="P10" s="9"/>
    </row>
    <row r="11" spans="1:133">
      <c r="A11" s="12"/>
      <c r="B11" s="25">
        <v>316</v>
      </c>
      <c r="C11" s="20" t="s">
        <v>15</v>
      </c>
      <c r="D11" s="46">
        <v>0</v>
      </c>
      <c r="E11" s="46">
        <v>293393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293393</v>
      </c>
      <c r="O11" s="47">
        <f t="shared" si="2"/>
        <v>46.356928424711647</v>
      </c>
      <c r="P11" s="9"/>
    </row>
    <row r="12" spans="1:133" ht="15.75">
      <c r="A12" s="29" t="s">
        <v>16</v>
      </c>
      <c r="B12" s="30"/>
      <c r="C12" s="31"/>
      <c r="D12" s="32">
        <f>SUM(D13:D21)</f>
        <v>11107</v>
      </c>
      <c r="E12" s="32">
        <f t="shared" ref="E12:M12" si="3">SUM(E13:E21)</f>
        <v>1817560</v>
      </c>
      <c r="F12" s="32">
        <f t="shared" si="3"/>
        <v>0</v>
      </c>
      <c r="G12" s="32">
        <f t="shared" si="3"/>
        <v>30495</v>
      </c>
      <c r="H12" s="32">
        <f t="shared" si="3"/>
        <v>0</v>
      </c>
      <c r="I12" s="32">
        <f t="shared" si="3"/>
        <v>2005753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3864915</v>
      </c>
      <c r="O12" s="45">
        <f t="shared" si="2"/>
        <v>610.66756201611634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635166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635166</v>
      </c>
      <c r="O13" s="47">
        <f t="shared" si="2"/>
        <v>100.35803444462</v>
      </c>
      <c r="P13" s="9"/>
    </row>
    <row r="14" spans="1:133">
      <c r="A14" s="12"/>
      <c r="B14" s="25">
        <v>323.10000000000002</v>
      </c>
      <c r="C14" s="20" t="s">
        <v>17</v>
      </c>
      <c r="D14" s="46">
        <v>0</v>
      </c>
      <c r="E14" s="46">
        <v>512625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4">SUM(D14:M14)</f>
        <v>512625</v>
      </c>
      <c r="O14" s="47">
        <f t="shared" si="2"/>
        <v>80.996207931742774</v>
      </c>
      <c r="P14" s="9"/>
    </row>
    <row r="15" spans="1:133">
      <c r="A15" s="12"/>
      <c r="B15" s="25">
        <v>323.7</v>
      </c>
      <c r="C15" s="20" t="s">
        <v>18</v>
      </c>
      <c r="D15" s="46">
        <v>0</v>
      </c>
      <c r="E15" s="46">
        <v>457149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457149</v>
      </c>
      <c r="O15" s="47">
        <f t="shared" si="2"/>
        <v>72.230842155158797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160779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160779</v>
      </c>
      <c r="O16" s="47">
        <f t="shared" si="2"/>
        <v>25.403539263706747</v>
      </c>
      <c r="P16" s="9"/>
    </row>
    <row r="17" spans="1:16">
      <c r="A17" s="12"/>
      <c r="B17" s="25">
        <v>324.31</v>
      </c>
      <c r="C17" s="20" t="s">
        <v>20</v>
      </c>
      <c r="D17" s="46">
        <v>0</v>
      </c>
      <c r="E17" s="46">
        <v>159264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159264</v>
      </c>
      <c r="O17" s="47">
        <f t="shared" si="2"/>
        <v>25.164164954969188</v>
      </c>
      <c r="P17" s="9"/>
    </row>
    <row r="18" spans="1:16">
      <c r="A18" s="12"/>
      <c r="B18" s="25">
        <v>324.61</v>
      </c>
      <c r="C18" s="20" t="s">
        <v>21</v>
      </c>
      <c r="D18" s="46">
        <v>0</v>
      </c>
      <c r="E18" s="46">
        <v>5516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5516</v>
      </c>
      <c r="O18" s="47">
        <f t="shared" si="2"/>
        <v>0.87154368778638014</v>
      </c>
      <c r="P18" s="9"/>
    </row>
    <row r="19" spans="1:16">
      <c r="A19" s="12"/>
      <c r="B19" s="25">
        <v>325.10000000000002</v>
      </c>
      <c r="C19" s="20" t="s">
        <v>22</v>
      </c>
      <c r="D19" s="46">
        <v>0</v>
      </c>
      <c r="E19" s="46">
        <v>0</v>
      </c>
      <c r="F19" s="46">
        <v>0</v>
      </c>
      <c r="G19" s="46">
        <v>23748</v>
      </c>
      <c r="H19" s="46">
        <v>0</v>
      </c>
      <c r="I19" s="46">
        <v>1752211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1775959</v>
      </c>
      <c r="O19" s="47">
        <f t="shared" si="2"/>
        <v>280.60657291831251</v>
      </c>
      <c r="P19" s="9"/>
    </row>
    <row r="20" spans="1:16">
      <c r="A20" s="12"/>
      <c r="B20" s="25">
        <v>325.2</v>
      </c>
      <c r="C20" s="20" t="s">
        <v>23</v>
      </c>
      <c r="D20" s="46">
        <v>0</v>
      </c>
      <c r="E20" s="46">
        <v>0</v>
      </c>
      <c r="F20" s="46">
        <v>0</v>
      </c>
      <c r="G20" s="46">
        <v>6747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6747</v>
      </c>
      <c r="O20" s="47">
        <f t="shared" si="2"/>
        <v>1.0660451888133986</v>
      </c>
      <c r="P20" s="9"/>
    </row>
    <row r="21" spans="1:16">
      <c r="A21" s="12"/>
      <c r="B21" s="25">
        <v>329</v>
      </c>
      <c r="C21" s="20" t="s">
        <v>24</v>
      </c>
      <c r="D21" s="46">
        <v>11107</v>
      </c>
      <c r="E21" s="46">
        <v>47840</v>
      </c>
      <c r="F21" s="46">
        <v>0</v>
      </c>
      <c r="G21" s="46">
        <v>0</v>
      </c>
      <c r="H21" s="46">
        <v>0</v>
      </c>
      <c r="I21" s="46">
        <v>92763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151710</v>
      </c>
      <c r="O21" s="47">
        <f t="shared" si="2"/>
        <v>23.970611471006478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SUM(D23:D39)</f>
        <v>1912615</v>
      </c>
      <c r="E22" s="32">
        <f t="shared" si="5"/>
        <v>490349</v>
      </c>
      <c r="F22" s="32">
        <f t="shared" si="5"/>
        <v>0</v>
      </c>
      <c r="G22" s="32">
        <f t="shared" si="5"/>
        <v>428670</v>
      </c>
      <c r="H22" s="32">
        <f t="shared" si="5"/>
        <v>0</v>
      </c>
      <c r="I22" s="32">
        <f t="shared" si="5"/>
        <v>1347248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626239</v>
      </c>
      <c r="N22" s="44">
        <f>SUM(D22:M22)</f>
        <v>4805121</v>
      </c>
      <c r="O22" s="45">
        <f t="shared" si="2"/>
        <v>759.22278401011215</v>
      </c>
      <c r="P22" s="10"/>
    </row>
    <row r="23" spans="1:16">
      <c r="A23" s="12"/>
      <c r="B23" s="25">
        <v>331.2</v>
      </c>
      <c r="C23" s="20" t="s">
        <v>25</v>
      </c>
      <c r="D23" s="46">
        <v>1009898</v>
      </c>
      <c r="E23" s="46">
        <v>86327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2" si="6">SUM(D23:M23)</f>
        <v>1096225</v>
      </c>
      <c r="O23" s="47">
        <f t="shared" si="2"/>
        <v>173.20666772001897</v>
      </c>
      <c r="P23" s="9"/>
    </row>
    <row r="24" spans="1:16">
      <c r="A24" s="12"/>
      <c r="B24" s="25">
        <v>331.39</v>
      </c>
      <c r="C24" s="20" t="s">
        <v>28</v>
      </c>
      <c r="D24" s="46">
        <v>20000</v>
      </c>
      <c r="E24" s="46">
        <v>0</v>
      </c>
      <c r="F24" s="46">
        <v>0</v>
      </c>
      <c r="G24" s="46">
        <v>129018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149018</v>
      </c>
      <c r="O24" s="47">
        <f t="shared" si="2"/>
        <v>23.545267814820665</v>
      </c>
      <c r="P24" s="9"/>
    </row>
    <row r="25" spans="1:16">
      <c r="A25" s="12"/>
      <c r="B25" s="25">
        <v>333</v>
      </c>
      <c r="C25" s="20" t="s">
        <v>4</v>
      </c>
      <c r="D25" s="46">
        <v>0</v>
      </c>
      <c r="E25" s="46">
        <v>0</v>
      </c>
      <c r="F25" s="46">
        <v>0</v>
      </c>
      <c r="G25" s="46">
        <v>109480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109480</v>
      </c>
      <c r="O25" s="47">
        <f t="shared" si="2"/>
        <v>17.2981513667246</v>
      </c>
      <c r="P25" s="9"/>
    </row>
    <row r="26" spans="1:16">
      <c r="A26" s="12"/>
      <c r="B26" s="25">
        <v>334.2</v>
      </c>
      <c r="C26" s="20" t="s">
        <v>27</v>
      </c>
      <c r="D26" s="46">
        <v>58053</v>
      </c>
      <c r="E26" s="46">
        <v>12058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70111</v>
      </c>
      <c r="O26" s="47">
        <f t="shared" si="2"/>
        <v>11.077737399273188</v>
      </c>
      <c r="P26" s="9"/>
    </row>
    <row r="27" spans="1:16">
      <c r="A27" s="12"/>
      <c r="B27" s="25">
        <v>334.39</v>
      </c>
      <c r="C27" s="20" t="s">
        <v>29</v>
      </c>
      <c r="D27" s="46">
        <v>0</v>
      </c>
      <c r="E27" s="46">
        <v>0</v>
      </c>
      <c r="F27" s="46">
        <v>0</v>
      </c>
      <c r="G27" s="46">
        <v>117440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117440</v>
      </c>
      <c r="O27" s="47">
        <f t="shared" si="2"/>
        <v>18.555854005372098</v>
      </c>
      <c r="P27" s="9"/>
    </row>
    <row r="28" spans="1:16">
      <c r="A28" s="12"/>
      <c r="B28" s="25">
        <v>335.12</v>
      </c>
      <c r="C28" s="20" t="s">
        <v>30</v>
      </c>
      <c r="D28" s="46">
        <v>144194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144194</v>
      </c>
      <c r="O28" s="47">
        <f t="shared" si="2"/>
        <v>22.783062095117714</v>
      </c>
      <c r="P28" s="9"/>
    </row>
    <row r="29" spans="1:16">
      <c r="A29" s="12"/>
      <c r="B29" s="25">
        <v>335.14</v>
      </c>
      <c r="C29" s="20" t="s">
        <v>31</v>
      </c>
      <c r="D29" s="46">
        <v>1848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1848</v>
      </c>
      <c r="O29" s="47">
        <f t="shared" si="2"/>
        <v>0.29198925580660451</v>
      </c>
      <c r="P29" s="9"/>
    </row>
    <row r="30" spans="1:16">
      <c r="A30" s="12"/>
      <c r="B30" s="25">
        <v>335.15</v>
      </c>
      <c r="C30" s="20" t="s">
        <v>32</v>
      </c>
      <c r="D30" s="46">
        <v>16294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16294</v>
      </c>
      <c r="O30" s="47">
        <f t="shared" si="2"/>
        <v>2.5744983409701376</v>
      </c>
      <c r="P30" s="9"/>
    </row>
    <row r="31" spans="1:16">
      <c r="A31" s="12"/>
      <c r="B31" s="25">
        <v>335.18</v>
      </c>
      <c r="C31" s="20" t="s">
        <v>33</v>
      </c>
      <c r="D31" s="46">
        <v>390288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390288</v>
      </c>
      <c r="O31" s="47">
        <f t="shared" si="2"/>
        <v>61.666613999051982</v>
      </c>
      <c r="P31" s="9"/>
    </row>
    <row r="32" spans="1:16">
      <c r="A32" s="12"/>
      <c r="B32" s="25">
        <v>335.49</v>
      </c>
      <c r="C32" s="20" t="s">
        <v>34</v>
      </c>
      <c r="D32" s="46">
        <v>9879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9879</v>
      </c>
      <c r="O32" s="47">
        <f t="shared" si="2"/>
        <v>1.5609100963817348</v>
      </c>
      <c r="P32" s="9"/>
    </row>
    <row r="33" spans="1:16">
      <c r="A33" s="12"/>
      <c r="B33" s="25">
        <v>337.2</v>
      </c>
      <c r="C33" s="20" t="s">
        <v>35</v>
      </c>
      <c r="D33" s="46">
        <v>85533</v>
      </c>
      <c r="E33" s="46">
        <v>0</v>
      </c>
      <c r="F33" s="46">
        <v>0</v>
      </c>
      <c r="G33" s="46">
        <v>0</v>
      </c>
      <c r="H33" s="46">
        <v>0</v>
      </c>
      <c r="I33" s="46">
        <v>100000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7">SUM(D33:M33)</f>
        <v>185533</v>
      </c>
      <c r="O33" s="47">
        <f t="shared" si="2"/>
        <v>29.314741665349977</v>
      </c>
      <c r="P33" s="9"/>
    </row>
    <row r="34" spans="1:16">
      <c r="A34" s="12"/>
      <c r="B34" s="25">
        <v>337.3</v>
      </c>
      <c r="C34" s="20" t="s">
        <v>36</v>
      </c>
      <c r="D34" s="46">
        <v>0</v>
      </c>
      <c r="E34" s="46">
        <v>229860</v>
      </c>
      <c r="F34" s="46">
        <v>0</v>
      </c>
      <c r="G34" s="46">
        <v>72261</v>
      </c>
      <c r="H34" s="46">
        <v>0</v>
      </c>
      <c r="I34" s="46">
        <v>12000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314121</v>
      </c>
      <c r="O34" s="47">
        <f t="shared" si="2"/>
        <v>49.632011376204773</v>
      </c>
      <c r="P34" s="9"/>
    </row>
    <row r="35" spans="1:16">
      <c r="A35" s="12"/>
      <c r="B35" s="25">
        <v>337.4</v>
      </c>
      <c r="C35" s="20" t="s">
        <v>37</v>
      </c>
      <c r="D35" s="46">
        <v>114415</v>
      </c>
      <c r="E35" s="46">
        <v>3721</v>
      </c>
      <c r="F35" s="46">
        <v>0</v>
      </c>
      <c r="G35" s="46">
        <v>0</v>
      </c>
      <c r="H35" s="46">
        <v>0</v>
      </c>
      <c r="I35" s="46">
        <v>1235248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1353384</v>
      </c>
      <c r="O35" s="47">
        <f t="shared" si="2"/>
        <v>213.83852109337968</v>
      </c>
      <c r="P35" s="9"/>
    </row>
    <row r="36" spans="1:16">
      <c r="A36" s="12"/>
      <c r="B36" s="25">
        <v>337.5</v>
      </c>
      <c r="C36" s="20" t="s">
        <v>38</v>
      </c>
      <c r="D36" s="46">
        <v>0</v>
      </c>
      <c r="E36" s="46">
        <v>43260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626239</v>
      </c>
      <c r="N36" s="46">
        <f t="shared" si="7"/>
        <v>669499</v>
      </c>
      <c r="O36" s="47">
        <f t="shared" si="2"/>
        <v>105.78274608942961</v>
      </c>
      <c r="P36" s="9"/>
    </row>
    <row r="37" spans="1:16">
      <c r="A37" s="12"/>
      <c r="B37" s="25">
        <v>337.7</v>
      </c>
      <c r="C37" s="20" t="s">
        <v>39</v>
      </c>
      <c r="D37" s="46">
        <v>0</v>
      </c>
      <c r="E37" s="46">
        <v>115123</v>
      </c>
      <c r="F37" s="46">
        <v>0</v>
      </c>
      <c r="G37" s="46">
        <v>471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115594</v>
      </c>
      <c r="O37" s="47">
        <f t="shared" ref="O37:O67" si="8">(N37/O$69)</f>
        <v>18.264180755253594</v>
      </c>
      <c r="P37" s="9"/>
    </row>
    <row r="38" spans="1:16">
      <c r="A38" s="12"/>
      <c r="B38" s="25">
        <v>338</v>
      </c>
      <c r="C38" s="20" t="s">
        <v>40</v>
      </c>
      <c r="D38" s="46">
        <v>54713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54713</v>
      </c>
      <c r="O38" s="47">
        <f t="shared" si="8"/>
        <v>8.6448096065729185</v>
      </c>
      <c r="P38" s="9"/>
    </row>
    <row r="39" spans="1:16">
      <c r="A39" s="12"/>
      <c r="B39" s="25">
        <v>339</v>
      </c>
      <c r="C39" s="20" t="s">
        <v>41</v>
      </c>
      <c r="D39" s="46">
        <v>7500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7500</v>
      </c>
      <c r="O39" s="47">
        <f t="shared" si="8"/>
        <v>1.185021330383947</v>
      </c>
      <c r="P39" s="9"/>
    </row>
    <row r="40" spans="1:16" ht="15.75">
      <c r="A40" s="29" t="s">
        <v>46</v>
      </c>
      <c r="B40" s="30"/>
      <c r="C40" s="31"/>
      <c r="D40" s="32">
        <f t="shared" ref="D40:M40" si="9">SUM(D41:D50)</f>
        <v>1716623</v>
      </c>
      <c r="E40" s="32">
        <f t="shared" si="9"/>
        <v>496768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6796593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9009984</v>
      </c>
      <c r="O40" s="45">
        <f t="shared" si="8"/>
        <v>1423.6030968557434</v>
      </c>
      <c r="P40" s="10"/>
    </row>
    <row r="41" spans="1:16">
      <c r="A41" s="12"/>
      <c r="B41" s="25">
        <v>341.3</v>
      </c>
      <c r="C41" s="20" t="s">
        <v>49</v>
      </c>
      <c r="D41" s="46">
        <v>6717</v>
      </c>
      <c r="E41" s="46">
        <v>5518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10">SUM(D41:M41)</f>
        <v>12235</v>
      </c>
      <c r="O41" s="47">
        <f t="shared" si="8"/>
        <v>1.9331647969663455</v>
      </c>
      <c r="P41" s="9"/>
    </row>
    <row r="42" spans="1:16">
      <c r="A42" s="12"/>
      <c r="B42" s="25">
        <v>341.9</v>
      </c>
      <c r="C42" s="20" t="s">
        <v>50</v>
      </c>
      <c r="D42" s="46">
        <v>1478090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1478090</v>
      </c>
      <c r="O42" s="47">
        <f t="shared" si="8"/>
        <v>233.54242376362774</v>
      </c>
      <c r="P42" s="9"/>
    </row>
    <row r="43" spans="1:16">
      <c r="A43" s="12"/>
      <c r="B43" s="25">
        <v>342.1</v>
      </c>
      <c r="C43" s="20" t="s">
        <v>51</v>
      </c>
      <c r="D43" s="46">
        <v>24547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24547</v>
      </c>
      <c r="O43" s="47">
        <f t="shared" si="8"/>
        <v>3.8784958129246325</v>
      </c>
      <c r="P43" s="9"/>
    </row>
    <row r="44" spans="1:16">
      <c r="A44" s="12"/>
      <c r="B44" s="25">
        <v>342.5</v>
      </c>
      <c r="C44" s="20" t="s">
        <v>52</v>
      </c>
      <c r="D44" s="46">
        <v>0</v>
      </c>
      <c r="E44" s="46">
        <v>417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417</v>
      </c>
      <c r="O44" s="47">
        <f t="shared" si="8"/>
        <v>6.588718596934745E-2</v>
      </c>
      <c r="P44" s="9"/>
    </row>
    <row r="45" spans="1:16">
      <c r="A45" s="12"/>
      <c r="B45" s="25">
        <v>343.4</v>
      </c>
      <c r="C45" s="20" t="s">
        <v>53</v>
      </c>
      <c r="D45" s="46">
        <v>203865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203865</v>
      </c>
      <c r="O45" s="47">
        <f t="shared" si="8"/>
        <v>32.211249802496447</v>
      </c>
      <c r="P45" s="9"/>
    </row>
    <row r="46" spans="1:16">
      <c r="A46" s="12"/>
      <c r="B46" s="25">
        <v>343.5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5620158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5620158</v>
      </c>
      <c r="O46" s="47">
        <f t="shared" si="8"/>
        <v>888.00094801706427</v>
      </c>
      <c r="P46" s="9"/>
    </row>
    <row r="47" spans="1:16">
      <c r="A47" s="12"/>
      <c r="B47" s="25">
        <v>344.5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1176435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1176435</v>
      </c>
      <c r="O47" s="47">
        <f t="shared" si="8"/>
        <v>185.88007584136514</v>
      </c>
      <c r="P47" s="9"/>
    </row>
    <row r="48" spans="1:16">
      <c r="A48" s="12"/>
      <c r="B48" s="25">
        <v>347.2</v>
      </c>
      <c r="C48" s="20" t="s">
        <v>56</v>
      </c>
      <c r="D48" s="46">
        <v>3279</v>
      </c>
      <c r="E48" s="46">
        <v>480266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483545</v>
      </c>
      <c r="O48" s="47">
        <f t="shared" si="8"/>
        <v>76.401485226734081</v>
      </c>
      <c r="P48" s="9"/>
    </row>
    <row r="49" spans="1:16">
      <c r="A49" s="12"/>
      <c r="B49" s="25">
        <v>347.9</v>
      </c>
      <c r="C49" s="20" t="s">
        <v>57</v>
      </c>
      <c r="D49" s="46">
        <v>0</v>
      </c>
      <c r="E49" s="46">
        <v>10013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5" si="11">SUM(D49:M49)</f>
        <v>10013</v>
      </c>
      <c r="O49" s="47">
        <f t="shared" si="8"/>
        <v>1.5820824774845947</v>
      </c>
      <c r="P49" s="9"/>
    </row>
    <row r="50" spans="1:16">
      <c r="A50" s="12"/>
      <c r="B50" s="25">
        <v>349</v>
      </c>
      <c r="C50" s="20" t="s">
        <v>1</v>
      </c>
      <c r="D50" s="46">
        <v>125</v>
      </c>
      <c r="E50" s="46">
        <v>554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679</v>
      </c>
      <c r="O50" s="47">
        <f t="shared" si="8"/>
        <v>0.10728393111076</v>
      </c>
      <c r="P50" s="9"/>
    </row>
    <row r="51" spans="1:16" ht="15.75">
      <c r="A51" s="29" t="s">
        <v>47</v>
      </c>
      <c r="B51" s="30"/>
      <c r="C51" s="31"/>
      <c r="D51" s="32">
        <f t="shared" ref="D51:M51" si="12">SUM(D52:D53)</f>
        <v>69968</v>
      </c>
      <c r="E51" s="32">
        <f t="shared" si="12"/>
        <v>32658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134996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1"/>
        <v>237622</v>
      </c>
      <c r="O51" s="45">
        <f t="shared" si="8"/>
        <v>37.544951809132563</v>
      </c>
      <c r="P51" s="10"/>
    </row>
    <row r="52" spans="1:16">
      <c r="A52" s="13"/>
      <c r="B52" s="39">
        <v>351.5</v>
      </c>
      <c r="C52" s="21" t="s">
        <v>60</v>
      </c>
      <c r="D52" s="46">
        <v>56269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56269</v>
      </c>
      <c r="O52" s="47">
        <f t="shared" si="8"/>
        <v>8.890662031916575</v>
      </c>
      <c r="P52" s="9"/>
    </row>
    <row r="53" spans="1:16">
      <c r="A53" s="13"/>
      <c r="B53" s="39">
        <v>354</v>
      </c>
      <c r="C53" s="21" t="s">
        <v>61</v>
      </c>
      <c r="D53" s="46">
        <v>13699</v>
      </c>
      <c r="E53" s="46">
        <v>32658</v>
      </c>
      <c r="F53" s="46">
        <v>0</v>
      </c>
      <c r="G53" s="46">
        <v>0</v>
      </c>
      <c r="H53" s="46">
        <v>0</v>
      </c>
      <c r="I53" s="46">
        <v>134996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181353</v>
      </c>
      <c r="O53" s="47">
        <f t="shared" si="8"/>
        <v>28.65428977721599</v>
      </c>
      <c r="P53" s="9"/>
    </row>
    <row r="54" spans="1:16" ht="15.75">
      <c r="A54" s="29" t="s">
        <v>5</v>
      </c>
      <c r="B54" s="30"/>
      <c r="C54" s="31"/>
      <c r="D54" s="32">
        <f t="shared" ref="D54:M54" si="13">SUM(D55:D63)</f>
        <v>125211</v>
      </c>
      <c r="E54" s="32">
        <f t="shared" si="13"/>
        <v>19789</v>
      </c>
      <c r="F54" s="32">
        <f t="shared" si="13"/>
        <v>50764</v>
      </c>
      <c r="G54" s="32">
        <f t="shared" si="13"/>
        <v>24059</v>
      </c>
      <c r="H54" s="32">
        <f t="shared" si="13"/>
        <v>0</v>
      </c>
      <c r="I54" s="32">
        <f t="shared" si="13"/>
        <v>353542</v>
      </c>
      <c r="J54" s="32">
        <f t="shared" si="13"/>
        <v>0</v>
      </c>
      <c r="K54" s="32">
        <f t="shared" si="13"/>
        <v>1545363</v>
      </c>
      <c r="L54" s="32">
        <f t="shared" si="13"/>
        <v>0</v>
      </c>
      <c r="M54" s="32">
        <f t="shared" si="13"/>
        <v>507256</v>
      </c>
      <c r="N54" s="32">
        <f t="shared" si="11"/>
        <v>2625984</v>
      </c>
      <c r="O54" s="45">
        <f t="shared" si="8"/>
        <v>414.91294043292777</v>
      </c>
      <c r="P54" s="10"/>
    </row>
    <row r="55" spans="1:16">
      <c r="A55" s="12"/>
      <c r="B55" s="25">
        <v>361.1</v>
      </c>
      <c r="C55" s="20" t="s">
        <v>62</v>
      </c>
      <c r="D55" s="46">
        <v>154778</v>
      </c>
      <c r="E55" s="46">
        <v>569</v>
      </c>
      <c r="F55" s="46">
        <v>751</v>
      </c>
      <c r="G55" s="46">
        <v>211</v>
      </c>
      <c r="H55" s="46">
        <v>0</v>
      </c>
      <c r="I55" s="46">
        <v>362718</v>
      </c>
      <c r="J55" s="46">
        <v>0</v>
      </c>
      <c r="K55" s="46">
        <v>375734</v>
      </c>
      <c r="L55" s="46">
        <v>0</v>
      </c>
      <c r="M55" s="46">
        <v>4974</v>
      </c>
      <c r="N55" s="46">
        <f t="shared" si="11"/>
        <v>899735</v>
      </c>
      <c r="O55" s="47">
        <f t="shared" si="8"/>
        <v>142.16068889240006</v>
      </c>
      <c r="P55" s="9"/>
    </row>
    <row r="56" spans="1:16">
      <c r="A56" s="12"/>
      <c r="B56" s="25">
        <v>361.3</v>
      </c>
      <c r="C56" s="20" t="s">
        <v>63</v>
      </c>
      <c r="D56" s="46">
        <v>-158396</v>
      </c>
      <c r="E56" s="46">
        <v>0</v>
      </c>
      <c r="F56" s="46">
        <v>0</v>
      </c>
      <c r="G56" s="46">
        <v>-13333</v>
      </c>
      <c r="H56" s="46">
        <v>0</v>
      </c>
      <c r="I56" s="46">
        <v>-59817</v>
      </c>
      <c r="J56" s="46">
        <v>0</v>
      </c>
      <c r="K56" s="46">
        <v>-195301</v>
      </c>
      <c r="L56" s="46">
        <v>0</v>
      </c>
      <c r="M56" s="46">
        <v>0</v>
      </c>
      <c r="N56" s="46">
        <f t="shared" ref="N56:N63" si="14">SUM(D56:M56)</f>
        <v>-426847</v>
      </c>
      <c r="O56" s="47">
        <f t="shared" si="8"/>
        <v>-67.443039974719539</v>
      </c>
      <c r="P56" s="9"/>
    </row>
    <row r="57" spans="1:16">
      <c r="A57" s="12"/>
      <c r="B57" s="25">
        <v>361.4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-560997</v>
      </c>
      <c r="L57" s="46">
        <v>0</v>
      </c>
      <c r="M57" s="46">
        <v>0</v>
      </c>
      <c r="N57" s="46">
        <f t="shared" si="14"/>
        <v>-560997</v>
      </c>
      <c r="O57" s="47">
        <f t="shared" si="8"/>
        <v>-88.639121504187074</v>
      </c>
      <c r="P57" s="9"/>
    </row>
    <row r="58" spans="1:16">
      <c r="A58" s="12"/>
      <c r="B58" s="25">
        <v>362</v>
      </c>
      <c r="C58" s="20" t="s">
        <v>65</v>
      </c>
      <c r="D58" s="46">
        <v>22378</v>
      </c>
      <c r="E58" s="46">
        <v>1270</v>
      </c>
      <c r="F58" s="46">
        <v>50001</v>
      </c>
      <c r="G58" s="46">
        <v>0</v>
      </c>
      <c r="H58" s="46">
        <v>0</v>
      </c>
      <c r="I58" s="46">
        <v>48575</v>
      </c>
      <c r="J58" s="46">
        <v>0</v>
      </c>
      <c r="K58" s="46">
        <v>0</v>
      </c>
      <c r="L58" s="46">
        <v>0</v>
      </c>
      <c r="M58" s="46">
        <v>458398</v>
      </c>
      <c r="N58" s="46">
        <f t="shared" si="14"/>
        <v>580622</v>
      </c>
      <c r="O58" s="47">
        <f t="shared" si="8"/>
        <v>91.739927318691741</v>
      </c>
      <c r="P58" s="9"/>
    </row>
    <row r="59" spans="1:16">
      <c r="A59" s="12"/>
      <c r="B59" s="25">
        <v>364</v>
      </c>
      <c r="C59" s="20" t="s">
        <v>66</v>
      </c>
      <c r="D59" s="46">
        <v>8258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8258</v>
      </c>
      <c r="O59" s="47">
        <f t="shared" si="8"/>
        <v>1.304787486174751</v>
      </c>
      <c r="P59" s="9"/>
    </row>
    <row r="60" spans="1:16">
      <c r="A60" s="12"/>
      <c r="B60" s="25">
        <v>365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15</v>
      </c>
      <c r="O60" s="47">
        <f t="shared" si="8"/>
        <v>2.3700426607678937E-3</v>
      </c>
      <c r="P60" s="9"/>
    </row>
    <row r="61" spans="1:16">
      <c r="A61" s="12"/>
      <c r="B61" s="25">
        <v>366</v>
      </c>
      <c r="C61" s="20" t="s">
        <v>68</v>
      </c>
      <c r="D61" s="46">
        <v>15325</v>
      </c>
      <c r="E61" s="46">
        <v>15159</v>
      </c>
      <c r="F61" s="46">
        <v>0</v>
      </c>
      <c r="G61" s="46">
        <v>37014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67498</v>
      </c>
      <c r="O61" s="47">
        <f t="shared" si="8"/>
        <v>10.66487596776742</v>
      </c>
      <c r="P61" s="9"/>
    </row>
    <row r="62" spans="1:16">
      <c r="A62" s="12"/>
      <c r="B62" s="25">
        <v>368</v>
      </c>
      <c r="C62" s="20" t="s">
        <v>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1925927</v>
      </c>
      <c r="L62" s="46">
        <v>0</v>
      </c>
      <c r="M62" s="46">
        <v>0</v>
      </c>
      <c r="N62" s="46">
        <f t="shared" si="14"/>
        <v>1925927</v>
      </c>
      <c r="O62" s="47">
        <f t="shared" si="8"/>
        <v>304.30194343498181</v>
      </c>
      <c r="P62" s="9"/>
    </row>
    <row r="63" spans="1:16">
      <c r="A63" s="12"/>
      <c r="B63" s="25">
        <v>369.9</v>
      </c>
      <c r="C63" s="20" t="s">
        <v>70</v>
      </c>
      <c r="D63" s="46">
        <v>82868</v>
      </c>
      <c r="E63" s="46">
        <v>2791</v>
      </c>
      <c r="F63" s="46">
        <v>12</v>
      </c>
      <c r="G63" s="46">
        <v>167</v>
      </c>
      <c r="H63" s="46">
        <v>0</v>
      </c>
      <c r="I63" s="46">
        <v>2051</v>
      </c>
      <c r="J63" s="46">
        <v>0</v>
      </c>
      <c r="K63" s="46">
        <v>0</v>
      </c>
      <c r="L63" s="46">
        <v>0</v>
      </c>
      <c r="M63" s="46">
        <v>43884</v>
      </c>
      <c r="N63" s="46">
        <f t="shared" si="14"/>
        <v>131773</v>
      </c>
      <c r="O63" s="47">
        <f t="shared" si="8"/>
        <v>20.820508769157843</v>
      </c>
      <c r="P63" s="9"/>
    </row>
    <row r="64" spans="1:16" ht="15.75">
      <c r="A64" s="29" t="s">
        <v>48</v>
      </c>
      <c r="B64" s="30"/>
      <c r="C64" s="31"/>
      <c r="D64" s="32">
        <f t="shared" ref="D64:M64" si="15">SUM(D65:D66)</f>
        <v>402993</v>
      </c>
      <c r="E64" s="32">
        <f t="shared" si="15"/>
        <v>2004526</v>
      </c>
      <c r="F64" s="32">
        <f t="shared" si="15"/>
        <v>563412</v>
      </c>
      <c r="G64" s="32">
        <f t="shared" si="15"/>
        <v>1428137</v>
      </c>
      <c r="H64" s="32">
        <f t="shared" si="15"/>
        <v>0</v>
      </c>
      <c r="I64" s="32">
        <f t="shared" si="15"/>
        <v>0</v>
      </c>
      <c r="J64" s="32">
        <f t="shared" si="15"/>
        <v>0</v>
      </c>
      <c r="K64" s="32">
        <f t="shared" si="15"/>
        <v>0</v>
      </c>
      <c r="L64" s="32">
        <f t="shared" si="15"/>
        <v>0</v>
      </c>
      <c r="M64" s="32">
        <f t="shared" si="15"/>
        <v>64135</v>
      </c>
      <c r="N64" s="32">
        <f>SUM(D64:M64)</f>
        <v>4463203</v>
      </c>
      <c r="O64" s="45">
        <f t="shared" si="8"/>
        <v>705.1987675778164</v>
      </c>
      <c r="P64" s="9"/>
    </row>
    <row r="65" spans="1:119">
      <c r="A65" s="12"/>
      <c r="B65" s="25">
        <v>381</v>
      </c>
      <c r="C65" s="20" t="s">
        <v>71</v>
      </c>
      <c r="D65" s="46">
        <v>402993</v>
      </c>
      <c r="E65" s="46">
        <v>2004526</v>
      </c>
      <c r="F65" s="46">
        <v>563412</v>
      </c>
      <c r="G65" s="46">
        <v>1428137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4399068</v>
      </c>
      <c r="O65" s="47">
        <f t="shared" si="8"/>
        <v>695.06525517459318</v>
      </c>
      <c r="P65" s="9"/>
    </row>
    <row r="66" spans="1:119" ht="15.75" thickBot="1">
      <c r="A66" s="12"/>
      <c r="B66" s="25">
        <v>389.4</v>
      </c>
      <c r="C66" s="20" t="s">
        <v>72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64135</v>
      </c>
      <c r="N66" s="46">
        <f>SUM(D66:M66)</f>
        <v>64135</v>
      </c>
      <c r="O66" s="47">
        <f t="shared" si="8"/>
        <v>10.133512403223259</v>
      </c>
      <c r="P66" s="9"/>
    </row>
    <row r="67" spans="1:119" ht="16.5" thickBot="1">
      <c r="A67" s="14" t="s">
        <v>58</v>
      </c>
      <c r="B67" s="23"/>
      <c r="C67" s="22"/>
      <c r="D67" s="15">
        <f t="shared" ref="D67:M67" si="16">SUM(D5,D12,D22,D40,D51,D54,D64)</f>
        <v>16481162</v>
      </c>
      <c r="E67" s="15">
        <f t="shared" si="16"/>
        <v>5155043</v>
      </c>
      <c r="F67" s="15">
        <f t="shared" si="16"/>
        <v>1351911</v>
      </c>
      <c r="G67" s="15">
        <f t="shared" si="16"/>
        <v>1911361</v>
      </c>
      <c r="H67" s="15">
        <f t="shared" si="16"/>
        <v>0</v>
      </c>
      <c r="I67" s="15">
        <f t="shared" si="16"/>
        <v>11882275</v>
      </c>
      <c r="J67" s="15">
        <f t="shared" si="16"/>
        <v>0</v>
      </c>
      <c r="K67" s="15">
        <f t="shared" si="16"/>
        <v>1602822</v>
      </c>
      <c r="L67" s="15">
        <f t="shared" si="16"/>
        <v>0</v>
      </c>
      <c r="M67" s="15">
        <f t="shared" si="16"/>
        <v>1197630</v>
      </c>
      <c r="N67" s="15">
        <f>SUM(D67:M67)</f>
        <v>39582204</v>
      </c>
      <c r="O67" s="38">
        <f t="shared" si="8"/>
        <v>6254.1008058145044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79</v>
      </c>
      <c r="M69" s="118"/>
      <c r="N69" s="118"/>
      <c r="O69" s="43">
        <v>6329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thickBot="1">
      <c r="A71" s="120" t="s">
        <v>91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A71:O71"/>
    <mergeCell ref="A70:O70"/>
    <mergeCell ref="L69:N6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73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78</v>
      </c>
      <c r="P3" s="11"/>
      <c r="Q3"/>
    </row>
    <row r="4" spans="1:133" ht="32.25" customHeight="1" thickBot="1">
      <c r="A4" s="110"/>
      <c r="B4" s="111"/>
      <c r="C4" s="112"/>
      <c r="D4" s="34" t="s">
        <v>6</v>
      </c>
      <c r="E4" s="34" t="s">
        <v>74</v>
      </c>
      <c r="F4" s="34" t="s">
        <v>75</v>
      </c>
      <c r="G4" s="34" t="s">
        <v>76</v>
      </c>
      <c r="H4" s="34" t="s">
        <v>7</v>
      </c>
      <c r="I4" s="34" t="s">
        <v>8</v>
      </c>
      <c r="J4" s="35" t="s">
        <v>77</v>
      </c>
      <c r="K4" s="35" t="s">
        <v>9</v>
      </c>
      <c r="L4" s="35" t="s">
        <v>10</v>
      </c>
      <c r="M4" s="35" t="s">
        <v>11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13182012</v>
      </c>
      <c r="E5" s="27">
        <f t="shared" si="0"/>
        <v>290066</v>
      </c>
      <c r="F5" s="27">
        <f t="shared" si="0"/>
        <v>735096</v>
      </c>
      <c r="G5" s="27">
        <f t="shared" si="0"/>
        <v>0</v>
      </c>
      <c r="H5" s="27">
        <f t="shared" si="0"/>
        <v>0</v>
      </c>
      <c r="I5" s="27">
        <f t="shared" si="0"/>
        <v>1175625</v>
      </c>
      <c r="J5" s="27">
        <f t="shared" si="0"/>
        <v>0</v>
      </c>
      <c r="K5" s="27">
        <f t="shared" si="0"/>
        <v>53654</v>
      </c>
      <c r="L5" s="27">
        <f t="shared" si="0"/>
        <v>0</v>
      </c>
      <c r="M5" s="27">
        <f t="shared" si="0"/>
        <v>0</v>
      </c>
      <c r="N5" s="28">
        <f t="shared" ref="N5:N17" si="1">SUM(D5:M5)</f>
        <v>15436453</v>
      </c>
      <c r="O5" s="33">
        <f t="shared" ref="O5:O36" si="2">(N5/O$70)</f>
        <v>2421.7842798870411</v>
      </c>
      <c r="P5" s="6"/>
    </row>
    <row r="6" spans="1:133">
      <c r="A6" s="12"/>
      <c r="B6" s="25">
        <v>311</v>
      </c>
      <c r="C6" s="20" t="s">
        <v>3</v>
      </c>
      <c r="D6" s="46">
        <v>11004197</v>
      </c>
      <c r="E6" s="46">
        <v>0</v>
      </c>
      <c r="F6" s="46">
        <v>735096</v>
      </c>
      <c r="G6" s="46">
        <v>0</v>
      </c>
      <c r="H6" s="46">
        <v>0</v>
      </c>
      <c r="I6" s="46">
        <v>1175625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12914918</v>
      </c>
      <c r="O6" s="47">
        <f t="shared" si="2"/>
        <v>2026.1873235017258</v>
      </c>
      <c r="P6" s="9"/>
    </row>
    <row r="7" spans="1:133">
      <c r="A7" s="12"/>
      <c r="B7" s="25">
        <v>312.41000000000003</v>
      </c>
      <c r="C7" s="20" t="s">
        <v>13</v>
      </c>
      <c r="D7" s="46">
        <v>880800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880800</v>
      </c>
      <c r="O7" s="47">
        <f t="shared" si="2"/>
        <v>138.1863821775965</v>
      </c>
      <c r="P7" s="9"/>
    </row>
    <row r="8" spans="1:133">
      <c r="A8" s="12"/>
      <c r="B8" s="25">
        <v>312.42</v>
      </c>
      <c r="C8" s="20" t="s">
        <v>12</v>
      </c>
      <c r="D8" s="46">
        <v>643391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643391</v>
      </c>
      <c r="O8" s="47">
        <f t="shared" si="2"/>
        <v>100.93991214308127</v>
      </c>
      <c r="P8" s="9"/>
    </row>
    <row r="9" spans="1:133">
      <c r="A9" s="12"/>
      <c r="B9" s="25">
        <v>312.52</v>
      </c>
      <c r="C9" s="20" t="s">
        <v>80</v>
      </c>
      <c r="D9" s="46">
        <v>53654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53654</v>
      </c>
      <c r="L9" s="46">
        <v>0</v>
      </c>
      <c r="M9" s="46">
        <v>0</v>
      </c>
      <c r="N9" s="46">
        <f t="shared" si="1"/>
        <v>107308</v>
      </c>
      <c r="O9" s="47">
        <f t="shared" si="2"/>
        <v>16.835268277376844</v>
      </c>
      <c r="P9" s="9"/>
    </row>
    <row r="10" spans="1:133">
      <c r="A10" s="12"/>
      <c r="B10" s="25">
        <v>315</v>
      </c>
      <c r="C10" s="20" t="s">
        <v>14</v>
      </c>
      <c r="D10" s="46">
        <v>599970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599970</v>
      </c>
      <c r="O10" s="47">
        <f t="shared" si="2"/>
        <v>94.127706306871673</v>
      </c>
      <c r="P10" s="9"/>
    </row>
    <row r="11" spans="1:133">
      <c r="A11" s="12"/>
      <c r="B11" s="25">
        <v>316</v>
      </c>
      <c r="C11" s="20" t="s">
        <v>15</v>
      </c>
      <c r="D11" s="46">
        <v>0</v>
      </c>
      <c r="E11" s="46">
        <v>290066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290066</v>
      </c>
      <c r="O11" s="47">
        <f t="shared" si="2"/>
        <v>45.50768748038908</v>
      </c>
      <c r="P11" s="9"/>
    </row>
    <row r="12" spans="1:133" ht="15.75">
      <c r="A12" s="29" t="s">
        <v>125</v>
      </c>
      <c r="B12" s="30"/>
      <c r="C12" s="31"/>
      <c r="D12" s="32">
        <f t="shared" ref="D12:M12" si="3">SUM(D13:D16)</f>
        <v>11100</v>
      </c>
      <c r="E12" s="32">
        <f t="shared" si="3"/>
        <v>1755163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78710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1844973</v>
      </c>
      <c r="O12" s="45">
        <f t="shared" si="2"/>
        <v>289.45293379353626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760479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760479</v>
      </c>
      <c r="O13" s="47">
        <f t="shared" si="2"/>
        <v>119.30953875117666</v>
      </c>
      <c r="P13" s="9"/>
    </row>
    <row r="14" spans="1:133">
      <c r="A14" s="12"/>
      <c r="B14" s="25">
        <v>323.10000000000002</v>
      </c>
      <c r="C14" s="20" t="s">
        <v>17</v>
      </c>
      <c r="D14" s="46">
        <v>0</v>
      </c>
      <c r="E14" s="46">
        <v>510284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510284</v>
      </c>
      <c r="O14" s="47">
        <f t="shared" si="2"/>
        <v>80.057106997176021</v>
      </c>
      <c r="P14" s="9"/>
    </row>
    <row r="15" spans="1:133">
      <c r="A15" s="12"/>
      <c r="B15" s="25">
        <v>323.7</v>
      </c>
      <c r="C15" s="20" t="s">
        <v>18</v>
      </c>
      <c r="D15" s="46">
        <v>0</v>
      </c>
      <c r="E15" s="46">
        <v>464228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464228</v>
      </c>
      <c r="O15" s="47">
        <f t="shared" si="2"/>
        <v>72.831502980859739</v>
      </c>
      <c r="P15" s="9"/>
    </row>
    <row r="16" spans="1:133">
      <c r="A16" s="12"/>
      <c r="B16" s="25">
        <v>329</v>
      </c>
      <c r="C16" s="20" t="s">
        <v>126</v>
      </c>
      <c r="D16" s="46">
        <v>11100</v>
      </c>
      <c r="E16" s="46">
        <v>20172</v>
      </c>
      <c r="F16" s="46">
        <v>0</v>
      </c>
      <c r="G16" s="46">
        <v>0</v>
      </c>
      <c r="H16" s="46">
        <v>0</v>
      </c>
      <c r="I16" s="46">
        <v>78710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109982</v>
      </c>
      <c r="O16" s="47">
        <f t="shared" si="2"/>
        <v>17.254785064323816</v>
      </c>
      <c r="P16" s="9"/>
    </row>
    <row r="17" spans="1:16" ht="15.75">
      <c r="A17" s="29" t="s">
        <v>26</v>
      </c>
      <c r="B17" s="30"/>
      <c r="C17" s="31"/>
      <c r="D17" s="32">
        <f t="shared" ref="D17:M17" si="4">SUM(D18:D35)</f>
        <v>1096600</v>
      </c>
      <c r="E17" s="32">
        <f t="shared" si="4"/>
        <v>229230</v>
      </c>
      <c r="F17" s="32">
        <f t="shared" si="4"/>
        <v>0</v>
      </c>
      <c r="G17" s="32">
        <f t="shared" si="4"/>
        <v>621821</v>
      </c>
      <c r="H17" s="32">
        <f t="shared" si="4"/>
        <v>0</v>
      </c>
      <c r="I17" s="32">
        <f t="shared" si="4"/>
        <v>1619340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352706</v>
      </c>
      <c r="N17" s="44">
        <f t="shared" si="1"/>
        <v>3919697</v>
      </c>
      <c r="O17" s="45">
        <f t="shared" si="2"/>
        <v>614.95089425792276</v>
      </c>
      <c r="P17" s="10"/>
    </row>
    <row r="18" spans="1:16">
      <c r="A18" s="12"/>
      <c r="B18" s="25">
        <v>331.2</v>
      </c>
      <c r="C18" s="20" t="s">
        <v>25</v>
      </c>
      <c r="D18" s="46">
        <v>0</v>
      </c>
      <c r="E18" s="46">
        <v>122613</v>
      </c>
      <c r="F18" s="46">
        <v>0</v>
      </c>
      <c r="G18" s="46">
        <v>44739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8" si="5">SUM(D18:M18)</f>
        <v>167352</v>
      </c>
      <c r="O18" s="47">
        <f t="shared" si="2"/>
        <v>26.255412613743331</v>
      </c>
      <c r="P18" s="9"/>
    </row>
    <row r="19" spans="1:16">
      <c r="A19" s="12"/>
      <c r="B19" s="25">
        <v>331.39</v>
      </c>
      <c r="C19" s="20" t="s">
        <v>28</v>
      </c>
      <c r="D19" s="46">
        <v>21360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21360</v>
      </c>
      <c r="O19" s="47">
        <f t="shared" si="2"/>
        <v>3.3511139002196422</v>
      </c>
      <c r="P19" s="9"/>
    </row>
    <row r="20" spans="1:16">
      <c r="A20" s="12"/>
      <c r="B20" s="25">
        <v>333</v>
      </c>
      <c r="C20" s="20" t="s">
        <v>4</v>
      </c>
      <c r="D20" s="46">
        <v>136200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136200</v>
      </c>
      <c r="O20" s="47">
        <f t="shared" si="2"/>
        <v>21.368057734546596</v>
      </c>
      <c r="P20" s="9"/>
    </row>
    <row r="21" spans="1:16">
      <c r="A21" s="12"/>
      <c r="B21" s="25">
        <v>334.2</v>
      </c>
      <c r="C21" s="20" t="s">
        <v>27</v>
      </c>
      <c r="D21" s="46">
        <v>1171</v>
      </c>
      <c r="E21" s="46">
        <v>-21803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-20632</v>
      </c>
      <c r="O21" s="47">
        <f t="shared" si="2"/>
        <v>-3.2368999058675869</v>
      </c>
      <c r="P21" s="9"/>
    </row>
    <row r="22" spans="1:16">
      <c r="A22" s="12"/>
      <c r="B22" s="25">
        <v>334.39</v>
      </c>
      <c r="C22" s="20" t="s">
        <v>29</v>
      </c>
      <c r="D22" s="46">
        <v>0</v>
      </c>
      <c r="E22" s="46">
        <v>0</v>
      </c>
      <c r="F22" s="46">
        <v>0</v>
      </c>
      <c r="G22" s="46">
        <v>-8594</v>
      </c>
      <c r="H22" s="46">
        <v>0</v>
      </c>
      <c r="I22" s="46">
        <v>-24197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-32791</v>
      </c>
      <c r="O22" s="47">
        <f t="shared" si="2"/>
        <v>-5.1444932538437405</v>
      </c>
      <c r="P22" s="9"/>
    </row>
    <row r="23" spans="1:16">
      <c r="A23" s="12"/>
      <c r="B23" s="25">
        <v>334.7</v>
      </c>
      <c r="C23" s="20" t="s">
        <v>99</v>
      </c>
      <c r="D23" s="46">
        <v>0</v>
      </c>
      <c r="E23" s="46">
        <v>8008</v>
      </c>
      <c r="F23" s="46">
        <v>0</v>
      </c>
      <c r="G23" s="46">
        <v>200000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208008</v>
      </c>
      <c r="O23" s="47">
        <f t="shared" si="2"/>
        <v>32.633824913711955</v>
      </c>
      <c r="P23" s="9"/>
    </row>
    <row r="24" spans="1:16">
      <c r="A24" s="12"/>
      <c r="B24" s="25">
        <v>335.12</v>
      </c>
      <c r="C24" s="20" t="s">
        <v>30</v>
      </c>
      <c r="D24" s="46">
        <v>153597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153597</v>
      </c>
      <c r="O24" s="47">
        <f t="shared" si="2"/>
        <v>24.097427047379981</v>
      </c>
      <c r="P24" s="9"/>
    </row>
    <row r="25" spans="1:16">
      <c r="A25" s="12"/>
      <c r="B25" s="25">
        <v>335.14</v>
      </c>
      <c r="C25" s="20" t="s">
        <v>31</v>
      </c>
      <c r="D25" s="46">
        <v>2404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2404</v>
      </c>
      <c r="O25" s="47">
        <f t="shared" si="2"/>
        <v>0.37715720112958895</v>
      </c>
      <c r="P25" s="9"/>
    </row>
    <row r="26" spans="1:16">
      <c r="A26" s="12"/>
      <c r="B26" s="25">
        <v>335.15</v>
      </c>
      <c r="C26" s="20" t="s">
        <v>32</v>
      </c>
      <c r="D26" s="46">
        <v>14982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14982</v>
      </c>
      <c r="O26" s="47">
        <f t="shared" si="2"/>
        <v>2.3504863508001255</v>
      </c>
      <c r="P26" s="9"/>
    </row>
    <row r="27" spans="1:16">
      <c r="A27" s="12"/>
      <c r="B27" s="25">
        <v>335.18</v>
      </c>
      <c r="C27" s="20" t="s">
        <v>33</v>
      </c>
      <c r="D27" s="46">
        <v>502852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502852</v>
      </c>
      <c r="O27" s="47">
        <f t="shared" si="2"/>
        <v>78.891120175713837</v>
      </c>
      <c r="P27" s="9"/>
    </row>
    <row r="28" spans="1:16">
      <c r="A28" s="12"/>
      <c r="B28" s="25">
        <v>335.49</v>
      </c>
      <c r="C28" s="20" t="s">
        <v>34</v>
      </c>
      <c r="D28" s="46">
        <v>11931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11931</v>
      </c>
      <c r="O28" s="47">
        <f t="shared" si="2"/>
        <v>1.8718230310636963</v>
      </c>
      <c r="P28" s="9"/>
    </row>
    <row r="29" spans="1:16">
      <c r="A29" s="12"/>
      <c r="B29" s="25">
        <v>337.2</v>
      </c>
      <c r="C29" s="20" t="s">
        <v>35</v>
      </c>
      <c r="D29" s="46">
        <v>97509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97509</v>
      </c>
      <c r="O29" s="47">
        <f t="shared" si="2"/>
        <v>15.297929086915595</v>
      </c>
      <c r="P29" s="9"/>
    </row>
    <row r="30" spans="1:16">
      <c r="A30" s="12"/>
      <c r="B30" s="25">
        <v>337.3</v>
      </c>
      <c r="C30" s="20" t="s">
        <v>36</v>
      </c>
      <c r="D30" s="46">
        <v>0</v>
      </c>
      <c r="E30" s="46">
        <v>25140</v>
      </c>
      <c r="F30" s="46">
        <v>0</v>
      </c>
      <c r="G30" s="46">
        <v>111083</v>
      </c>
      <c r="H30" s="46">
        <v>0</v>
      </c>
      <c r="I30" s="46">
        <v>155966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292189</v>
      </c>
      <c r="O30" s="47">
        <f t="shared" si="2"/>
        <v>45.840759334797617</v>
      </c>
      <c r="P30" s="9"/>
    </row>
    <row r="31" spans="1:16">
      <c r="A31" s="12"/>
      <c r="B31" s="25">
        <v>337.4</v>
      </c>
      <c r="C31" s="20" t="s">
        <v>37</v>
      </c>
      <c r="D31" s="46">
        <v>74830</v>
      </c>
      <c r="E31" s="46">
        <v>11335</v>
      </c>
      <c r="F31" s="46">
        <v>0</v>
      </c>
      <c r="G31" s="46">
        <v>74307</v>
      </c>
      <c r="H31" s="46">
        <v>0</v>
      </c>
      <c r="I31" s="46">
        <v>1487571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1648043</v>
      </c>
      <c r="O31" s="47">
        <f t="shared" si="2"/>
        <v>258.55710699717605</v>
      </c>
      <c r="P31" s="9"/>
    </row>
    <row r="32" spans="1:16">
      <c r="A32" s="12"/>
      <c r="B32" s="25">
        <v>337.5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352706</v>
      </c>
      <c r="N32" s="46">
        <f t="shared" si="6"/>
        <v>352706</v>
      </c>
      <c r="O32" s="47">
        <f t="shared" si="2"/>
        <v>55.335111390021964</v>
      </c>
      <c r="P32" s="9"/>
    </row>
    <row r="33" spans="1:16">
      <c r="A33" s="12"/>
      <c r="B33" s="25">
        <v>337.7</v>
      </c>
      <c r="C33" s="20" t="s">
        <v>39</v>
      </c>
      <c r="D33" s="46">
        <v>0</v>
      </c>
      <c r="E33" s="46">
        <v>83937</v>
      </c>
      <c r="F33" s="46">
        <v>0</v>
      </c>
      <c r="G33" s="46">
        <v>200286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284223</v>
      </c>
      <c r="O33" s="47">
        <f t="shared" si="2"/>
        <v>44.590994665829932</v>
      </c>
      <c r="P33" s="9"/>
    </row>
    <row r="34" spans="1:16">
      <c r="A34" s="12"/>
      <c r="B34" s="25">
        <v>338</v>
      </c>
      <c r="C34" s="20" t="s">
        <v>40</v>
      </c>
      <c r="D34" s="46">
        <v>72264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72264</v>
      </c>
      <c r="O34" s="47">
        <f t="shared" si="2"/>
        <v>11.337307812990273</v>
      </c>
      <c r="P34" s="9"/>
    </row>
    <row r="35" spans="1:16">
      <c r="A35" s="12"/>
      <c r="B35" s="25">
        <v>339</v>
      </c>
      <c r="C35" s="20" t="s">
        <v>41</v>
      </c>
      <c r="D35" s="46">
        <v>7500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7500</v>
      </c>
      <c r="O35" s="47">
        <f t="shared" si="2"/>
        <v>1.1766551615939755</v>
      </c>
      <c r="P35" s="9"/>
    </row>
    <row r="36" spans="1:16" ht="15.75">
      <c r="A36" s="29" t="s">
        <v>46</v>
      </c>
      <c r="B36" s="30"/>
      <c r="C36" s="31"/>
      <c r="D36" s="32">
        <f t="shared" ref="D36:M36" si="7">SUM(D37:D46)</f>
        <v>1911973</v>
      </c>
      <c r="E36" s="32">
        <f t="shared" si="7"/>
        <v>466312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6456285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8834570</v>
      </c>
      <c r="O36" s="45">
        <f t="shared" si="2"/>
        <v>1386.0323187951051</v>
      </c>
      <c r="P36" s="10"/>
    </row>
    <row r="37" spans="1:16">
      <c r="A37" s="12"/>
      <c r="B37" s="25">
        <v>341.3</v>
      </c>
      <c r="C37" s="20" t="s">
        <v>49</v>
      </c>
      <c r="D37" s="46">
        <v>6342</v>
      </c>
      <c r="E37" s="46">
        <v>6072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8" si="8">SUM(D37:M37)</f>
        <v>12414</v>
      </c>
      <c r="O37" s="47">
        <f t="shared" ref="O37:O68" si="9">(N37/O$70)</f>
        <v>1.9475996234703483</v>
      </c>
      <c r="P37" s="9"/>
    </row>
    <row r="38" spans="1:16">
      <c r="A38" s="12"/>
      <c r="B38" s="25">
        <v>341.9</v>
      </c>
      <c r="C38" s="20" t="s">
        <v>50</v>
      </c>
      <c r="D38" s="46">
        <v>1642091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1642091</v>
      </c>
      <c r="O38" s="47">
        <f t="shared" si="9"/>
        <v>257.62331346093504</v>
      </c>
      <c r="P38" s="9"/>
    </row>
    <row r="39" spans="1:16">
      <c r="A39" s="12"/>
      <c r="B39" s="25">
        <v>342.1</v>
      </c>
      <c r="C39" s="20" t="s">
        <v>51</v>
      </c>
      <c r="D39" s="46">
        <v>34770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34770</v>
      </c>
      <c r="O39" s="47">
        <f t="shared" si="9"/>
        <v>5.4549733291496709</v>
      </c>
      <c r="P39" s="9"/>
    </row>
    <row r="40" spans="1:16">
      <c r="A40" s="12"/>
      <c r="B40" s="25">
        <v>342.5</v>
      </c>
      <c r="C40" s="20" t="s">
        <v>52</v>
      </c>
      <c r="D40" s="46">
        <v>0</v>
      </c>
      <c r="E40" s="46">
        <v>792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792</v>
      </c>
      <c r="O40" s="47">
        <f t="shared" si="9"/>
        <v>0.12425478506432382</v>
      </c>
      <c r="P40" s="9"/>
    </row>
    <row r="41" spans="1:16">
      <c r="A41" s="12"/>
      <c r="B41" s="25">
        <v>343.4</v>
      </c>
      <c r="C41" s="20" t="s">
        <v>53</v>
      </c>
      <c r="D41" s="46">
        <v>224242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224242</v>
      </c>
      <c r="O41" s="47">
        <f t="shared" si="9"/>
        <v>35.180734232820832</v>
      </c>
      <c r="P41" s="9"/>
    </row>
    <row r="42" spans="1:16">
      <c r="A42" s="12"/>
      <c r="B42" s="25">
        <v>343.5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5374969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5374969</v>
      </c>
      <c r="O42" s="47">
        <f t="shared" si="9"/>
        <v>843.26466896768125</v>
      </c>
      <c r="P42" s="9"/>
    </row>
    <row r="43" spans="1:16">
      <c r="A43" s="12"/>
      <c r="B43" s="25">
        <v>344.5</v>
      </c>
      <c r="C43" s="20" t="s">
        <v>55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1081316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1081316</v>
      </c>
      <c r="O43" s="47">
        <f t="shared" si="9"/>
        <v>169.64480702855349</v>
      </c>
      <c r="P43" s="9"/>
    </row>
    <row r="44" spans="1:16">
      <c r="A44" s="12"/>
      <c r="B44" s="25">
        <v>347.2</v>
      </c>
      <c r="C44" s="20" t="s">
        <v>56</v>
      </c>
      <c r="D44" s="46">
        <v>4178</v>
      </c>
      <c r="E44" s="46">
        <v>459148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463326</v>
      </c>
      <c r="O44" s="47">
        <f t="shared" si="9"/>
        <v>72.689990586758711</v>
      </c>
      <c r="P44" s="9"/>
    </row>
    <row r="45" spans="1:16">
      <c r="A45" s="12"/>
      <c r="B45" s="25">
        <v>347.4</v>
      </c>
      <c r="C45" s="20" t="s">
        <v>100</v>
      </c>
      <c r="D45" s="46">
        <v>200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200</v>
      </c>
      <c r="O45" s="47">
        <f t="shared" si="9"/>
        <v>3.1377470975839344E-2</v>
      </c>
      <c r="P45" s="9"/>
    </row>
    <row r="46" spans="1:16">
      <c r="A46" s="12"/>
      <c r="B46" s="25">
        <v>349</v>
      </c>
      <c r="C46" s="20" t="s">
        <v>1</v>
      </c>
      <c r="D46" s="46">
        <v>150</v>
      </c>
      <c r="E46" s="46">
        <v>300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450</v>
      </c>
      <c r="O46" s="47">
        <f t="shared" si="9"/>
        <v>7.0599309695638532E-2</v>
      </c>
      <c r="P46" s="9"/>
    </row>
    <row r="47" spans="1:16" ht="15.75">
      <c r="A47" s="29" t="s">
        <v>47</v>
      </c>
      <c r="B47" s="30"/>
      <c r="C47" s="31"/>
      <c r="D47" s="32">
        <f t="shared" ref="D47:M47" si="10">SUM(D48:D49)</f>
        <v>56649</v>
      </c>
      <c r="E47" s="32">
        <f t="shared" si="10"/>
        <v>24182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143351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8"/>
        <v>224182</v>
      </c>
      <c r="O47" s="45">
        <f t="shared" si="9"/>
        <v>35.171320991528084</v>
      </c>
      <c r="P47" s="10"/>
    </row>
    <row r="48" spans="1:16">
      <c r="A48" s="13"/>
      <c r="B48" s="39">
        <v>351.5</v>
      </c>
      <c r="C48" s="21" t="s">
        <v>60</v>
      </c>
      <c r="D48" s="46">
        <v>48635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48635</v>
      </c>
      <c r="O48" s="47">
        <f t="shared" si="9"/>
        <v>7.6302165045497334</v>
      </c>
      <c r="P48" s="9"/>
    </row>
    <row r="49" spans="1:16">
      <c r="A49" s="13"/>
      <c r="B49" s="39">
        <v>354</v>
      </c>
      <c r="C49" s="21" t="s">
        <v>61</v>
      </c>
      <c r="D49" s="46">
        <v>8014</v>
      </c>
      <c r="E49" s="46">
        <v>24182</v>
      </c>
      <c r="F49" s="46">
        <v>0</v>
      </c>
      <c r="G49" s="46">
        <v>0</v>
      </c>
      <c r="H49" s="46">
        <v>0</v>
      </c>
      <c r="I49" s="46">
        <v>143351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175547</v>
      </c>
      <c r="O49" s="47">
        <f t="shared" si="9"/>
        <v>27.541104486978348</v>
      </c>
      <c r="P49" s="9"/>
    </row>
    <row r="50" spans="1:16" ht="15.75">
      <c r="A50" s="29" t="s">
        <v>5</v>
      </c>
      <c r="B50" s="30"/>
      <c r="C50" s="31"/>
      <c r="D50" s="32">
        <f t="shared" ref="D50:M50" si="11">SUM(D51:D62)</f>
        <v>362853</v>
      </c>
      <c r="E50" s="32">
        <f t="shared" si="11"/>
        <v>160081</v>
      </c>
      <c r="F50" s="32">
        <f t="shared" si="11"/>
        <v>61515</v>
      </c>
      <c r="G50" s="32">
        <f t="shared" si="11"/>
        <v>243368</v>
      </c>
      <c r="H50" s="32">
        <f t="shared" si="11"/>
        <v>0</v>
      </c>
      <c r="I50" s="32">
        <f t="shared" si="11"/>
        <v>634270</v>
      </c>
      <c r="J50" s="32">
        <f t="shared" si="11"/>
        <v>0</v>
      </c>
      <c r="K50" s="32">
        <f t="shared" si="11"/>
        <v>-688588</v>
      </c>
      <c r="L50" s="32">
        <f t="shared" si="11"/>
        <v>768</v>
      </c>
      <c r="M50" s="32">
        <f t="shared" si="11"/>
        <v>604402</v>
      </c>
      <c r="N50" s="32">
        <f>SUM(D50:M50)</f>
        <v>1378669</v>
      </c>
      <c r="O50" s="45">
        <f t="shared" si="9"/>
        <v>216.29573266394729</v>
      </c>
      <c r="P50" s="10"/>
    </row>
    <row r="51" spans="1:16">
      <c r="A51" s="12"/>
      <c r="B51" s="25">
        <v>361.1</v>
      </c>
      <c r="C51" s="20" t="s">
        <v>62</v>
      </c>
      <c r="D51" s="46">
        <v>421979</v>
      </c>
      <c r="E51" s="46">
        <v>20591</v>
      </c>
      <c r="F51" s="46">
        <v>11478</v>
      </c>
      <c r="G51" s="46">
        <v>61427</v>
      </c>
      <c r="H51" s="46">
        <v>0</v>
      </c>
      <c r="I51" s="46">
        <v>576004</v>
      </c>
      <c r="J51" s="46">
        <v>0</v>
      </c>
      <c r="K51" s="46">
        <v>619098</v>
      </c>
      <c r="L51" s="46">
        <v>768</v>
      </c>
      <c r="M51" s="46">
        <v>12438</v>
      </c>
      <c r="N51" s="46">
        <f>SUM(D51:M51)</f>
        <v>1723783</v>
      </c>
      <c r="O51" s="47">
        <f t="shared" si="9"/>
        <v>270.43975525572637</v>
      </c>
      <c r="P51" s="9"/>
    </row>
    <row r="52" spans="1:16">
      <c r="A52" s="12"/>
      <c r="B52" s="25">
        <v>361.3</v>
      </c>
      <c r="C52" s="20" t="s">
        <v>63</v>
      </c>
      <c r="D52" s="46">
        <v>-195483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-3256068</v>
      </c>
      <c r="L52" s="46">
        <v>0</v>
      </c>
      <c r="M52" s="46">
        <v>0</v>
      </c>
      <c r="N52" s="46">
        <f t="shared" ref="N52:N62" si="12">SUM(D52:M52)</f>
        <v>-3451551</v>
      </c>
      <c r="O52" s="47">
        <f t="shared" si="9"/>
        <v>-541.5047066206464</v>
      </c>
      <c r="P52" s="9"/>
    </row>
    <row r="53" spans="1:16">
      <c r="A53" s="12"/>
      <c r="B53" s="25">
        <v>361.4</v>
      </c>
      <c r="C53" s="20" t="s">
        <v>64</v>
      </c>
      <c r="D53" s="46">
        <v>35039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284487</v>
      </c>
      <c r="L53" s="46">
        <v>0</v>
      </c>
      <c r="M53" s="46">
        <v>0</v>
      </c>
      <c r="N53" s="46">
        <f t="shared" si="12"/>
        <v>319526</v>
      </c>
      <c r="O53" s="47">
        <f t="shared" si="9"/>
        <v>50.129588955130217</v>
      </c>
      <c r="P53" s="9"/>
    </row>
    <row r="54" spans="1:16">
      <c r="A54" s="12"/>
      <c r="B54" s="25">
        <v>362</v>
      </c>
      <c r="C54" s="20" t="s">
        <v>65</v>
      </c>
      <c r="D54" s="46">
        <v>25246</v>
      </c>
      <c r="E54" s="46">
        <v>7667</v>
      </c>
      <c r="F54" s="46">
        <v>50000</v>
      </c>
      <c r="G54" s="46">
        <v>0</v>
      </c>
      <c r="H54" s="46">
        <v>0</v>
      </c>
      <c r="I54" s="46">
        <v>44970</v>
      </c>
      <c r="J54" s="46">
        <v>0</v>
      </c>
      <c r="K54" s="46">
        <v>0</v>
      </c>
      <c r="L54" s="46">
        <v>0</v>
      </c>
      <c r="M54" s="46">
        <v>419367</v>
      </c>
      <c r="N54" s="46">
        <f t="shared" si="12"/>
        <v>547250</v>
      </c>
      <c r="O54" s="47">
        <f t="shared" si="9"/>
        <v>85.856604957640414</v>
      </c>
      <c r="P54" s="9"/>
    </row>
    <row r="55" spans="1:16">
      <c r="A55" s="12"/>
      <c r="B55" s="25">
        <v>363.11</v>
      </c>
      <c r="C55" s="20" t="s">
        <v>22</v>
      </c>
      <c r="D55" s="46">
        <v>0</v>
      </c>
      <c r="E55" s="46">
        <v>0</v>
      </c>
      <c r="F55" s="46">
        <v>0</v>
      </c>
      <c r="G55" s="46">
        <v>6746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6746</v>
      </c>
      <c r="O55" s="47">
        <f t="shared" si="9"/>
        <v>1.0583620960150613</v>
      </c>
      <c r="P55" s="9"/>
    </row>
    <row r="56" spans="1:16">
      <c r="A56" s="12"/>
      <c r="B56" s="25">
        <v>363.24</v>
      </c>
      <c r="C56" s="20" t="s">
        <v>127</v>
      </c>
      <c r="D56" s="46">
        <v>0</v>
      </c>
      <c r="E56" s="46">
        <v>96273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96273</v>
      </c>
      <c r="O56" s="47">
        <f t="shared" si="9"/>
        <v>15.104016316284907</v>
      </c>
      <c r="P56" s="9"/>
    </row>
    <row r="57" spans="1:16">
      <c r="A57" s="12"/>
      <c r="B57" s="25">
        <v>363.27</v>
      </c>
      <c r="C57" s="20" t="s">
        <v>128</v>
      </c>
      <c r="D57" s="46">
        <v>0</v>
      </c>
      <c r="E57" s="46">
        <v>7092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7092</v>
      </c>
      <c r="O57" s="47">
        <f t="shared" si="9"/>
        <v>1.1126451208032633</v>
      </c>
      <c r="P57" s="9"/>
    </row>
    <row r="58" spans="1:16">
      <c r="A58" s="12"/>
      <c r="B58" s="25">
        <v>364</v>
      </c>
      <c r="C58" s="20" t="s">
        <v>66</v>
      </c>
      <c r="D58" s="46">
        <v>28163</v>
      </c>
      <c r="E58" s="46">
        <v>0</v>
      </c>
      <c r="F58" s="46">
        <v>0</v>
      </c>
      <c r="G58" s="46">
        <v>0</v>
      </c>
      <c r="H58" s="46">
        <v>0</v>
      </c>
      <c r="I58" s="46">
        <v>11640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39803</v>
      </c>
      <c r="O58" s="47">
        <f t="shared" si="9"/>
        <v>6.2445873862566676</v>
      </c>
      <c r="P58" s="9"/>
    </row>
    <row r="59" spans="1:16">
      <c r="A59" s="12"/>
      <c r="B59" s="25">
        <v>365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256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256</v>
      </c>
      <c r="O59" s="47">
        <f t="shared" si="9"/>
        <v>4.0163162849074362E-2</v>
      </c>
      <c r="P59" s="9"/>
    </row>
    <row r="60" spans="1:16">
      <c r="A60" s="12"/>
      <c r="B60" s="25">
        <v>366</v>
      </c>
      <c r="C60" s="20" t="s">
        <v>68</v>
      </c>
      <c r="D60" s="46">
        <v>12720</v>
      </c>
      <c r="E60" s="46">
        <v>28439</v>
      </c>
      <c r="F60" s="46">
        <v>0</v>
      </c>
      <c r="G60" s="46">
        <v>175092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216251</v>
      </c>
      <c r="O60" s="47">
        <f t="shared" si="9"/>
        <v>33.927047379981175</v>
      </c>
      <c r="P60" s="9"/>
    </row>
    <row r="61" spans="1:16">
      <c r="A61" s="12"/>
      <c r="B61" s="25">
        <v>368</v>
      </c>
      <c r="C61" s="20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1663895</v>
      </c>
      <c r="L61" s="46">
        <v>0</v>
      </c>
      <c r="M61" s="46">
        <v>0</v>
      </c>
      <c r="N61" s="46">
        <f t="shared" si="12"/>
        <v>1663895</v>
      </c>
      <c r="O61" s="47">
        <f t="shared" si="9"/>
        <v>261.04408534672103</v>
      </c>
      <c r="P61" s="9"/>
    </row>
    <row r="62" spans="1:16">
      <c r="A62" s="12"/>
      <c r="B62" s="25">
        <v>369.9</v>
      </c>
      <c r="C62" s="20" t="s">
        <v>70</v>
      </c>
      <c r="D62" s="46">
        <v>35189</v>
      </c>
      <c r="E62" s="46">
        <v>19</v>
      </c>
      <c r="F62" s="46">
        <v>37</v>
      </c>
      <c r="G62" s="46">
        <v>103</v>
      </c>
      <c r="H62" s="46">
        <v>0</v>
      </c>
      <c r="I62" s="46">
        <v>1400</v>
      </c>
      <c r="J62" s="46">
        <v>0</v>
      </c>
      <c r="K62" s="46">
        <v>0</v>
      </c>
      <c r="L62" s="46">
        <v>0</v>
      </c>
      <c r="M62" s="46">
        <v>172597</v>
      </c>
      <c r="N62" s="46">
        <f t="shared" si="12"/>
        <v>209345</v>
      </c>
      <c r="O62" s="47">
        <f t="shared" si="9"/>
        <v>32.84358330718544</v>
      </c>
      <c r="P62" s="9"/>
    </row>
    <row r="63" spans="1:16" ht="15.75">
      <c r="A63" s="29" t="s">
        <v>48</v>
      </c>
      <c r="B63" s="30"/>
      <c r="C63" s="31"/>
      <c r="D63" s="32">
        <f t="shared" ref="D63:M63" si="13">SUM(D64:D67)</f>
        <v>941975</v>
      </c>
      <c r="E63" s="32">
        <f t="shared" si="13"/>
        <v>2824207</v>
      </c>
      <c r="F63" s="32">
        <f t="shared" si="13"/>
        <v>580000</v>
      </c>
      <c r="G63" s="32">
        <f t="shared" si="13"/>
        <v>3057736</v>
      </c>
      <c r="H63" s="32">
        <f t="shared" si="13"/>
        <v>0</v>
      </c>
      <c r="I63" s="32">
        <f t="shared" si="13"/>
        <v>861777</v>
      </c>
      <c r="J63" s="32">
        <f t="shared" si="13"/>
        <v>0</v>
      </c>
      <c r="K63" s="32">
        <f t="shared" si="13"/>
        <v>0</v>
      </c>
      <c r="L63" s="32">
        <f t="shared" si="13"/>
        <v>86071</v>
      </c>
      <c r="M63" s="32">
        <f t="shared" si="13"/>
        <v>0</v>
      </c>
      <c r="N63" s="32">
        <f t="shared" ref="N63:N68" si="14">SUM(D63:M63)</f>
        <v>8351766</v>
      </c>
      <c r="O63" s="45">
        <f t="shared" si="9"/>
        <v>1310.2864763100094</v>
      </c>
      <c r="P63" s="9"/>
    </row>
    <row r="64" spans="1:16">
      <c r="A64" s="12"/>
      <c r="B64" s="25">
        <v>381</v>
      </c>
      <c r="C64" s="20" t="s">
        <v>71</v>
      </c>
      <c r="D64" s="46">
        <v>941975</v>
      </c>
      <c r="E64" s="46">
        <v>2824207</v>
      </c>
      <c r="F64" s="46">
        <v>580000</v>
      </c>
      <c r="G64" s="46">
        <v>2968919</v>
      </c>
      <c r="H64" s="46">
        <v>0</v>
      </c>
      <c r="I64" s="46">
        <v>175002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7490103</v>
      </c>
      <c r="O64" s="47">
        <f t="shared" si="9"/>
        <v>1175.1024474427361</v>
      </c>
      <c r="P64" s="9"/>
    </row>
    <row r="65" spans="1:119">
      <c r="A65" s="12"/>
      <c r="B65" s="25">
        <v>384</v>
      </c>
      <c r="C65" s="20" t="s">
        <v>103</v>
      </c>
      <c r="D65" s="46">
        <v>0</v>
      </c>
      <c r="E65" s="46">
        <v>0</v>
      </c>
      <c r="F65" s="46">
        <v>0</v>
      </c>
      <c r="G65" s="46">
        <v>88817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88817</v>
      </c>
      <c r="O65" s="47">
        <f t="shared" si="9"/>
        <v>13.934264198305616</v>
      </c>
      <c r="P65" s="9"/>
    </row>
    <row r="66" spans="1:119">
      <c r="A66" s="12"/>
      <c r="B66" s="25">
        <v>389.4</v>
      </c>
      <c r="C66" s="20" t="s">
        <v>72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86071</v>
      </c>
      <c r="M66" s="46">
        <v>0</v>
      </c>
      <c r="N66" s="46">
        <f t="shared" si="14"/>
        <v>86071</v>
      </c>
      <c r="O66" s="47">
        <f t="shared" si="9"/>
        <v>13.503451521807342</v>
      </c>
      <c r="P66" s="9"/>
    </row>
    <row r="67" spans="1:119" ht="15.75" thickBot="1">
      <c r="A67" s="12"/>
      <c r="B67" s="25">
        <v>389.8</v>
      </c>
      <c r="C67" s="20" t="s">
        <v>89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686775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686775</v>
      </c>
      <c r="O67" s="47">
        <f t="shared" si="9"/>
        <v>107.74631314716034</v>
      </c>
      <c r="P67" s="9"/>
    </row>
    <row r="68" spans="1:119" ht="16.5" thickBot="1">
      <c r="A68" s="14" t="s">
        <v>58</v>
      </c>
      <c r="B68" s="23"/>
      <c r="C68" s="22"/>
      <c r="D68" s="15">
        <f t="shared" ref="D68:M68" si="15">SUM(D5,D12,D17,D36,D47,D50,D63)</f>
        <v>17563162</v>
      </c>
      <c r="E68" s="15">
        <f t="shared" si="15"/>
        <v>5749241</v>
      </c>
      <c r="F68" s="15">
        <f t="shared" si="15"/>
        <v>1376611</v>
      </c>
      <c r="G68" s="15">
        <f t="shared" si="15"/>
        <v>3922925</v>
      </c>
      <c r="H68" s="15">
        <f t="shared" si="15"/>
        <v>0</v>
      </c>
      <c r="I68" s="15">
        <f t="shared" si="15"/>
        <v>10969358</v>
      </c>
      <c r="J68" s="15">
        <f t="shared" si="15"/>
        <v>0</v>
      </c>
      <c r="K68" s="15">
        <f t="shared" si="15"/>
        <v>-634934</v>
      </c>
      <c r="L68" s="15">
        <f t="shared" si="15"/>
        <v>86839</v>
      </c>
      <c r="M68" s="15">
        <f t="shared" si="15"/>
        <v>957108</v>
      </c>
      <c r="N68" s="15">
        <f t="shared" si="14"/>
        <v>39990310</v>
      </c>
      <c r="O68" s="38">
        <f t="shared" si="9"/>
        <v>6273.9739566990902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129</v>
      </c>
      <c r="M70" s="118"/>
      <c r="N70" s="118"/>
      <c r="O70" s="43">
        <v>6374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91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73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29"/>
      <c r="M3" s="130"/>
      <c r="N3" s="36"/>
      <c r="O3" s="37"/>
      <c r="P3" s="131" t="s">
        <v>152</v>
      </c>
      <c r="Q3" s="11"/>
      <c r="R3"/>
    </row>
    <row r="4" spans="1:134" ht="32.25" customHeight="1" thickBot="1">
      <c r="A4" s="110"/>
      <c r="B4" s="111"/>
      <c r="C4" s="112"/>
      <c r="D4" s="34" t="s">
        <v>6</v>
      </c>
      <c r="E4" s="34" t="s">
        <v>74</v>
      </c>
      <c r="F4" s="34" t="s">
        <v>75</v>
      </c>
      <c r="G4" s="34" t="s">
        <v>76</v>
      </c>
      <c r="H4" s="34" t="s">
        <v>7</v>
      </c>
      <c r="I4" s="34" t="s">
        <v>8</v>
      </c>
      <c r="J4" s="35" t="s">
        <v>77</v>
      </c>
      <c r="K4" s="35" t="s">
        <v>9</v>
      </c>
      <c r="L4" s="35" t="s">
        <v>10</v>
      </c>
      <c r="M4" s="35" t="s">
        <v>153</v>
      </c>
      <c r="N4" s="35" t="s">
        <v>11</v>
      </c>
      <c r="O4" s="35" t="s">
        <v>154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155</v>
      </c>
      <c r="B5" s="26"/>
      <c r="C5" s="26"/>
      <c r="D5" s="27">
        <f t="shared" ref="D5:N5" si="0">SUM(D6:D11)</f>
        <v>11117727</v>
      </c>
      <c r="E5" s="27">
        <f t="shared" si="0"/>
        <v>1364574</v>
      </c>
      <c r="F5" s="27">
        <f t="shared" si="0"/>
        <v>733429</v>
      </c>
      <c r="G5" s="27">
        <f t="shared" si="0"/>
        <v>0</v>
      </c>
      <c r="H5" s="27">
        <f t="shared" si="0"/>
        <v>0</v>
      </c>
      <c r="I5" s="27">
        <f t="shared" si="0"/>
        <v>703237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13918967</v>
      </c>
      <c r="P5" s="33">
        <f t="shared" ref="P5:P36" si="1">(O5/P$66)</f>
        <v>2146.3326137239783</v>
      </c>
      <c r="Q5" s="6"/>
    </row>
    <row r="6" spans="1:134">
      <c r="A6" s="12"/>
      <c r="B6" s="25">
        <v>311</v>
      </c>
      <c r="C6" s="20" t="s">
        <v>3</v>
      </c>
      <c r="D6" s="46">
        <v>10211054</v>
      </c>
      <c r="E6" s="46">
        <v>0</v>
      </c>
      <c r="F6" s="46">
        <v>733429</v>
      </c>
      <c r="G6" s="46">
        <v>0</v>
      </c>
      <c r="H6" s="46">
        <v>0</v>
      </c>
      <c r="I6" s="46">
        <v>703237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11647720</v>
      </c>
      <c r="P6" s="47">
        <f t="shared" si="1"/>
        <v>1796.1017733230533</v>
      </c>
      <c r="Q6" s="9"/>
    </row>
    <row r="7" spans="1:134">
      <c r="A7" s="12"/>
      <c r="B7" s="25">
        <v>312.41000000000003</v>
      </c>
      <c r="C7" s="20" t="s">
        <v>156</v>
      </c>
      <c r="D7" s="46">
        <v>0</v>
      </c>
      <c r="E7" s="46">
        <v>793977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793977</v>
      </c>
      <c r="P7" s="47">
        <f t="shared" si="1"/>
        <v>122.43284502698535</v>
      </c>
      <c r="Q7" s="9"/>
    </row>
    <row r="8" spans="1:134">
      <c r="A8" s="12"/>
      <c r="B8" s="25">
        <v>312.43</v>
      </c>
      <c r="C8" s="20" t="s">
        <v>157</v>
      </c>
      <c r="D8" s="46">
        <v>0</v>
      </c>
      <c r="E8" s="46">
        <v>570597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570597</v>
      </c>
      <c r="P8" s="47">
        <f t="shared" si="1"/>
        <v>87.987201233616034</v>
      </c>
      <c r="Q8" s="9"/>
    </row>
    <row r="9" spans="1:134">
      <c r="A9" s="12"/>
      <c r="B9" s="25">
        <v>312.52</v>
      </c>
      <c r="C9" s="20" t="s">
        <v>106</v>
      </c>
      <c r="D9" s="46">
        <v>95005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95005</v>
      </c>
      <c r="P9" s="47">
        <f t="shared" si="1"/>
        <v>14.649961449498843</v>
      </c>
      <c r="Q9" s="9"/>
    </row>
    <row r="10" spans="1:134">
      <c r="A10" s="12"/>
      <c r="B10" s="25">
        <v>315.10000000000002</v>
      </c>
      <c r="C10" s="20" t="s">
        <v>158</v>
      </c>
      <c r="D10" s="46">
        <v>495723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495723</v>
      </c>
      <c r="P10" s="47">
        <f t="shared" si="1"/>
        <v>76.441480339244407</v>
      </c>
      <c r="Q10" s="9"/>
    </row>
    <row r="11" spans="1:134">
      <c r="A11" s="12"/>
      <c r="B11" s="25">
        <v>316</v>
      </c>
      <c r="C11" s="20" t="s">
        <v>108</v>
      </c>
      <c r="D11" s="46">
        <v>315945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315945</v>
      </c>
      <c r="P11" s="47">
        <f t="shared" si="1"/>
        <v>48.719352351580568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SUM(D13:D19)</f>
        <v>1016284</v>
      </c>
      <c r="E12" s="32">
        <f t="shared" si="3"/>
        <v>2033984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265966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3316234</v>
      </c>
      <c r="P12" s="45">
        <f t="shared" si="1"/>
        <v>511.36993060909793</v>
      </c>
      <c r="Q12" s="10"/>
    </row>
    <row r="13" spans="1:134">
      <c r="A13" s="12"/>
      <c r="B13" s="25">
        <v>322</v>
      </c>
      <c r="C13" s="20" t="s">
        <v>159</v>
      </c>
      <c r="D13" s="46">
        <v>0</v>
      </c>
      <c r="E13" s="46">
        <v>1626161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1626161</v>
      </c>
      <c r="P13" s="47">
        <f t="shared" si="1"/>
        <v>250.75728604471857</v>
      </c>
      <c r="Q13" s="9"/>
    </row>
    <row r="14" spans="1:134">
      <c r="A14" s="12"/>
      <c r="B14" s="25">
        <v>323.10000000000002</v>
      </c>
      <c r="C14" s="20" t="s">
        <v>17</v>
      </c>
      <c r="D14" s="46">
        <v>515972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9" si="4">SUM(D14:N14)</f>
        <v>515972</v>
      </c>
      <c r="P14" s="47">
        <f t="shared" si="1"/>
        <v>79.563916730917498</v>
      </c>
      <c r="Q14" s="9"/>
    </row>
    <row r="15" spans="1:134">
      <c r="A15" s="12"/>
      <c r="B15" s="25">
        <v>323.7</v>
      </c>
      <c r="C15" s="20" t="s">
        <v>18</v>
      </c>
      <c r="D15" s="46">
        <v>488618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488618</v>
      </c>
      <c r="P15" s="47">
        <f t="shared" si="1"/>
        <v>75.345875096376247</v>
      </c>
      <c r="Q15" s="9"/>
    </row>
    <row r="16" spans="1:134">
      <c r="A16" s="12"/>
      <c r="B16" s="25">
        <v>324.31</v>
      </c>
      <c r="C16" s="20" t="s">
        <v>20</v>
      </c>
      <c r="D16" s="46">
        <v>0</v>
      </c>
      <c r="E16" s="46">
        <v>299880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299880</v>
      </c>
      <c r="P16" s="47">
        <f t="shared" si="1"/>
        <v>46.242097147262918</v>
      </c>
      <c r="Q16" s="9"/>
    </row>
    <row r="17" spans="1:17">
      <c r="A17" s="12"/>
      <c r="B17" s="25">
        <v>324.61</v>
      </c>
      <c r="C17" s="20" t="s">
        <v>21</v>
      </c>
      <c r="D17" s="46">
        <v>0</v>
      </c>
      <c r="E17" s="46">
        <v>27404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27404</v>
      </c>
      <c r="P17" s="47">
        <f t="shared" si="1"/>
        <v>4.2257517347725519</v>
      </c>
      <c r="Q17" s="9"/>
    </row>
    <row r="18" spans="1:17">
      <c r="A18" s="12"/>
      <c r="B18" s="25">
        <v>325.2</v>
      </c>
      <c r="C18" s="20" t="s">
        <v>23</v>
      </c>
      <c r="D18" s="46">
        <v>0</v>
      </c>
      <c r="E18" s="46">
        <v>56349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56349</v>
      </c>
      <c r="P18" s="47">
        <f t="shared" si="1"/>
        <v>8.6891287586738635</v>
      </c>
      <c r="Q18" s="9"/>
    </row>
    <row r="19" spans="1:17">
      <c r="A19" s="12"/>
      <c r="B19" s="25">
        <v>329.5</v>
      </c>
      <c r="C19" s="20" t="s">
        <v>160</v>
      </c>
      <c r="D19" s="46">
        <v>11694</v>
      </c>
      <c r="E19" s="46">
        <v>24190</v>
      </c>
      <c r="F19" s="46">
        <v>0</v>
      </c>
      <c r="G19" s="46">
        <v>0</v>
      </c>
      <c r="H19" s="46">
        <v>0</v>
      </c>
      <c r="I19" s="46">
        <v>265966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301850</v>
      </c>
      <c r="P19" s="47">
        <f t="shared" si="1"/>
        <v>46.54587509637625</v>
      </c>
      <c r="Q19" s="9"/>
    </row>
    <row r="20" spans="1:17" ht="15.75">
      <c r="A20" s="29" t="s">
        <v>161</v>
      </c>
      <c r="B20" s="30"/>
      <c r="C20" s="31"/>
      <c r="D20" s="32">
        <f t="shared" ref="D20:N20" si="5">SUM(D21:D34)</f>
        <v>2040715</v>
      </c>
      <c r="E20" s="32">
        <f t="shared" si="5"/>
        <v>1879922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3019418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394740</v>
      </c>
      <c r="O20" s="44">
        <f>SUM(D20:N20)</f>
        <v>7334795</v>
      </c>
      <c r="P20" s="45">
        <f t="shared" si="1"/>
        <v>1131.0400925212027</v>
      </c>
      <c r="Q20" s="10"/>
    </row>
    <row r="21" spans="1:17">
      <c r="A21" s="12"/>
      <c r="B21" s="25">
        <v>331.2</v>
      </c>
      <c r="C21" s="20" t="s">
        <v>25</v>
      </c>
      <c r="D21" s="46">
        <v>926705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926705</v>
      </c>
      <c r="P21" s="47">
        <f t="shared" si="1"/>
        <v>142.89976869699305</v>
      </c>
      <c r="Q21" s="9"/>
    </row>
    <row r="22" spans="1:17">
      <c r="A22" s="12"/>
      <c r="B22" s="25">
        <v>331.35</v>
      </c>
      <c r="C22" s="20" t="s">
        <v>166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688285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8" si="6">SUM(D22:N22)</f>
        <v>688285</v>
      </c>
      <c r="P22" s="47">
        <f t="shared" si="1"/>
        <v>106.1349267540478</v>
      </c>
      <c r="Q22" s="9"/>
    </row>
    <row r="23" spans="1:17">
      <c r="A23" s="12"/>
      <c r="B23" s="25">
        <v>333</v>
      </c>
      <c r="C23" s="20" t="s">
        <v>4</v>
      </c>
      <c r="D23" s="46">
        <v>11640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11640</v>
      </c>
      <c r="P23" s="47">
        <f t="shared" si="1"/>
        <v>1.7949113338473399</v>
      </c>
      <c r="Q23" s="9"/>
    </row>
    <row r="24" spans="1:17">
      <c r="A24" s="12"/>
      <c r="B24" s="25">
        <v>334.39</v>
      </c>
      <c r="C24" s="20" t="s">
        <v>29</v>
      </c>
      <c r="D24" s="46">
        <v>2970</v>
      </c>
      <c r="E24" s="46">
        <v>0</v>
      </c>
      <c r="F24" s="46">
        <v>0</v>
      </c>
      <c r="G24" s="46">
        <v>0</v>
      </c>
      <c r="H24" s="46">
        <v>0</v>
      </c>
      <c r="I24" s="46">
        <v>499956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502926</v>
      </c>
      <c r="P24" s="47">
        <f t="shared" si="1"/>
        <v>77.552197378565921</v>
      </c>
      <c r="Q24" s="9"/>
    </row>
    <row r="25" spans="1:17">
      <c r="A25" s="12"/>
      <c r="B25" s="25">
        <v>335.125</v>
      </c>
      <c r="C25" s="20" t="s">
        <v>162</v>
      </c>
      <c r="D25" s="46">
        <v>211622</v>
      </c>
      <c r="E25" s="46">
        <v>56934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268556</v>
      </c>
      <c r="P25" s="47">
        <f t="shared" si="1"/>
        <v>41.411873554356205</v>
      </c>
      <c r="Q25" s="9"/>
    </row>
    <row r="26" spans="1:17">
      <c r="A26" s="12"/>
      <c r="B26" s="25">
        <v>335.14</v>
      </c>
      <c r="C26" s="20" t="s">
        <v>111</v>
      </c>
      <c r="D26" s="46">
        <v>2727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2727</v>
      </c>
      <c r="P26" s="47">
        <f t="shared" si="1"/>
        <v>0.42050886661526599</v>
      </c>
      <c r="Q26" s="9"/>
    </row>
    <row r="27" spans="1:17">
      <c r="A27" s="12"/>
      <c r="B27" s="25">
        <v>335.15</v>
      </c>
      <c r="C27" s="20" t="s">
        <v>112</v>
      </c>
      <c r="D27" s="46">
        <v>21615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21615</v>
      </c>
      <c r="P27" s="47">
        <f t="shared" si="1"/>
        <v>3.3330763299922901</v>
      </c>
      <c r="Q27" s="9"/>
    </row>
    <row r="28" spans="1:17">
      <c r="A28" s="12"/>
      <c r="B28" s="25">
        <v>335.18</v>
      </c>
      <c r="C28" s="20" t="s">
        <v>163</v>
      </c>
      <c r="D28" s="46">
        <v>777659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777659</v>
      </c>
      <c r="P28" s="47">
        <f t="shared" si="1"/>
        <v>119.9165767154973</v>
      </c>
      <c r="Q28" s="9"/>
    </row>
    <row r="29" spans="1:17">
      <c r="A29" s="12"/>
      <c r="B29" s="25">
        <v>335.48</v>
      </c>
      <c r="C29" s="20" t="s">
        <v>34</v>
      </c>
      <c r="D29" s="46">
        <v>0</v>
      </c>
      <c r="E29" s="46">
        <v>10388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3" si="7">SUM(D29:N29)</f>
        <v>10388</v>
      </c>
      <c r="P29" s="47">
        <f t="shared" si="1"/>
        <v>1.6018504240555127</v>
      </c>
      <c r="Q29" s="9"/>
    </row>
    <row r="30" spans="1:17">
      <c r="A30" s="12"/>
      <c r="B30" s="25">
        <v>337.2</v>
      </c>
      <c r="C30" s="20" t="s">
        <v>35</v>
      </c>
      <c r="D30" s="46">
        <v>50000</v>
      </c>
      <c r="E30" s="46">
        <v>0</v>
      </c>
      <c r="F30" s="46">
        <v>0</v>
      </c>
      <c r="G30" s="46">
        <v>0</v>
      </c>
      <c r="H30" s="46">
        <v>0</v>
      </c>
      <c r="I30" s="46">
        <v>24946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74946</v>
      </c>
      <c r="P30" s="47">
        <f t="shared" si="1"/>
        <v>11.556823438704702</v>
      </c>
      <c r="Q30" s="9"/>
    </row>
    <row r="31" spans="1:17">
      <c r="A31" s="12"/>
      <c r="B31" s="25">
        <v>337.4</v>
      </c>
      <c r="C31" s="20" t="s">
        <v>37</v>
      </c>
      <c r="D31" s="46">
        <v>0</v>
      </c>
      <c r="E31" s="46">
        <v>1629752</v>
      </c>
      <c r="F31" s="46">
        <v>0</v>
      </c>
      <c r="G31" s="46">
        <v>0</v>
      </c>
      <c r="H31" s="46">
        <v>0</v>
      </c>
      <c r="I31" s="46">
        <v>1806231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3435983</v>
      </c>
      <c r="P31" s="47">
        <f t="shared" si="1"/>
        <v>529.83546646106402</v>
      </c>
      <c r="Q31" s="9"/>
    </row>
    <row r="32" spans="1:17">
      <c r="A32" s="12"/>
      <c r="B32" s="25">
        <v>337.5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394740</v>
      </c>
      <c r="O32" s="46">
        <f t="shared" si="7"/>
        <v>394740</v>
      </c>
      <c r="P32" s="47">
        <f t="shared" si="1"/>
        <v>60.869699306090979</v>
      </c>
      <c r="Q32" s="9"/>
    </row>
    <row r="33" spans="1:17">
      <c r="A33" s="12"/>
      <c r="B33" s="25">
        <v>337.7</v>
      </c>
      <c r="C33" s="20" t="s">
        <v>39</v>
      </c>
      <c r="D33" s="46">
        <v>0</v>
      </c>
      <c r="E33" s="46">
        <v>182848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182848</v>
      </c>
      <c r="P33" s="47">
        <f t="shared" si="1"/>
        <v>28.195528141865843</v>
      </c>
      <c r="Q33" s="9"/>
    </row>
    <row r="34" spans="1:17">
      <c r="A34" s="12"/>
      <c r="B34" s="25">
        <v>338</v>
      </c>
      <c r="C34" s="20" t="s">
        <v>40</v>
      </c>
      <c r="D34" s="46">
        <v>35777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35777</v>
      </c>
      <c r="P34" s="47">
        <f t="shared" si="1"/>
        <v>5.5168851195065534</v>
      </c>
      <c r="Q34" s="9"/>
    </row>
    <row r="35" spans="1:17" ht="15.75">
      <c r="A35" s="29" t="s">
        <v>46</v>
      </c>
      <c r="B35" s="30"/>
      <c r="C35" s="31"/>
      <c r="D35" s="32">
        <f t="shared" ref="D35:N35" si="8">SUM(D36:D43)</f>
        <v>1915588</v>
      </c>
      <c r="E35" s="32">
        <f t="shared" si="8"/>
        <v>462715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12304779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730859</v>
      </c>
      <c r="O35" s="32">
        <f>SUM(D35:N35)</f>
        <v>15413941</v>
      </c>
      <c r="P35" s="45">
        <f t="shared" si="1"/>
        <v>2376.860601387818</v>
      </c>
      <c r="Q35" s="10"/>
    </row>
    <row r="36" spans="1:17">
      <c r="A36" s="12"/>
      <c r="B36" s="25">
        <v>341.9</v>
      </c>
      <c r="C36" s="20" t="s">
        <v>115</v>
      </c>
      <c r="D36" s="46">
        <v>1620630</v>
      </c>
      <c r="E36" s="46">
        <v>12076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3" si="9">SUM(D36:N36)</f>
        <v>1632706</v>
      </c>
      <c r="P36" s="47">
        <f t="shared" si="1"/>
        <v>251.76653816499615</v>
      </c>
      <c r="Q36" s="9"/>
    </row>
    <row r="37" spans="1:17">
      <c r="A37" s="12"/>
      <c r="B37" s="25">
        <v>342.1</v>
      </c>
      <c r="C37" s="20" t="s">
        <v>51</v>
      </c>
      <c r="D37" s="46">
        <v>81281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81281</v>
      </c>
      <c r="P37" s="47">
        <f t="shared" ref="P37:P64" si="10">(O37/P$66)</f>
        <v>12.533693138010793</v>
      </c>
      <c r="Q37" s="9"/>
    </row>
    <row r="38" spans="1:17">
      <c r="A38" s="12"/>
      <c r="B38" s="25">
        <v>343.4</v>
      </c>
      <c r="C38" s="20" t="s">
        <v>53</v>
      </c>
      <c r="D38" s="46">
        <v>205127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205127</v>
      </c>
      <c r="P38" s="47">
        <f t="shared" si="10"/>
        <v>31.630994602929839</v>
      </c>
      <c r="Q38" s="9"/>
    </row>
    <row r="39" spans="1:17">
      <c r="A39" s="12"/>
      <c r="B39" s="25">
        <v>343.5</v>
      </c>
      <c r="C39" s="20" t="s">
        <v>54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7872313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7872313</v>
      </c>
      <c r="P39" s="47">
        <f t="shared" si="10"/>
        <v>1213.9264456437934</v>
      </c>
      <c r="Q39" s="9"/>
    </row>
    <row r="40" spans="1:17">
      <c r="A40" s="12"/>
      <c r="B40" s="25">
        <v>344.5</v>
      </c>
      <c r="C40" s="20" t="s">
        <v>116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4432466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4432466</v>
      </c>
      <c r="P40" s="47">
        <f t="shared" si="10"/>
        <v>683.49514263685433</v>
      </c>
      <c r="Q40" s="9"/>
    </row>
    <row r="41" spans="1:17">
      <c r="A41" s="12"/>
      <c r="B41" s="25">
        <v>345.1</v>
      </c>
      <c r="C41" s="20" t="s">
        <v>93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730859</v>
      </c>
      <c r="O41" s="46">
        <f t="shared" si="9"/>
        <v>730859</v>
      </c>
      <c r="P41" s="47">
        <f t="shared" si="10"/>
        <v>112.69992289899768</v>
      </c>
      <c r="Q41" s="9"/>
    </row>
    <row r="42" spans="1:17">
      <c r="A42" s="12"/>
      <c r="B42" s="25">
        <v>347.2</v>
      </c>
      <c r="C42" s="20" t="s">
        <v>56</v>
      </c>
      <c r="D42" s="46">
        <v>0</v>
      </c>
      <c r="E42" s="46">
        <v>450639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450639</v>
      </c>
      <c r="P42" s="47">
        <f t="shared" si="10"/>
        <v>69.489437162683117</v>
      </c>
      <c r="Q42" s="9"/>
    </row>
    <row r="43" spans="1:17">
      <c r="A43" s="12"/>
      <c r="B43" s="25">
        <v>347.9</v>
      </c>
      <c r="C43" s="20" t="s">
        <v>57</v>
      </c>
      <c r="D43" s="46">
        <v>8550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8550</v>
      </c>
      <c r="P43" s="47">
        <f t="shared" si="10"/>
        <v>1.3184271395528142</v>
      </c>
      <c r="Q43" s="9"/>
    </row>
    <row r="44" spans="1:17" ht="15.75">
      <c r="A44" s="29" t="s">
        <v>47</v>
      </c>
      <c r="B44" s="30"/>
      <c r="C44" s="31"/>
      <c r="D44" s="32">
        <f t="shared" ref="D44:N44" si="11">SUM(D45:D47)</f>
        <v>261562</v>
      </c>
      <c r="E44" s="32">
        <f t="shared" si="11"/>
        <v>1839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648091</v>
      </c>
      <c r="J44" s="32">
        <f t="shared" si="11"/>
        <v>0</v>
      </c>
      <c r="K44" s="32">
        <f t="shared" si="11"/>
        <v>30</v>
      </c>
      <c r="L44" s="32">
        <f t="shared" si="11"/>
        <v>0</v>
      </c>
      <c r="M44" s="32">
        <f t="shared" si="11"/>
        <v>0</v>
      </c>
      <c r="N44" s="32">
        <f t="shared" si="11"/>
        <v>0</v>
      </c>
      <c r="O44" s="32">
        <f>SUM(D44:N44)</f>
        <v>911522</v>
      </c>
      <c r="P44" s="45">
        <f t="shared" si="10"/>
        <v>140.55851966075559</v>
      </c>
      <c r="Q44" s="10"/>
    </row>
    <row r="45" spans="1:17">
      <c r="A45" s="13"/>
      <c r="B45" s="39">
        <v>351.1</v>
      </c>
      <c r="C45" s="21" t="s">
        <v>101</v>
      </c>
      <c r="D45" s="46">
        <v>24033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24033</v>
      </c>
      <c r="P45" s="47">
        <f t="shared" si="10"/>
        <v>3.7059367771781031</v>
      </c>
      <c r="Q45" s="9"/>
    </row>
    <row r="46" spans="1:17">
      <c r="A46" s="13"/>
      <c r="B46" s="39">
        <v>354</v>
      </c>
      <c r="C46" s="21" t="s">
        <v>61</v>
      </c>
      <c r="D46" s="46">
        <v>237529</v>
      </c>
      <c r="E46" s="46">
        <v>1839</v>
      </c>
      <c r="F46" s="46">
        <v>0</v>
      </c>
      <c r="G46" s="46">
        <v>0</v>
      </c>
      <c r="H46" s="46">
        <v>0</v>
      </c>
      <c r="I46" s="46">
        <v>648091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7" si="12">SUM(D46:N46)</f>
        <v>887459</v>
      </c>
      <c r="P46" s="47">
        <f t="shared" si="10"/>
        <v>136.84795682343869</v>
      </c>
      <c r="Q46" s="9"/>
    </row>
    <row r="47" spans="1:17">
      <c r="A47" s="13"/>
      <c r="B47" s="39">
        <v>359</v>
      </c>
      <c r="C47" s="21" t="s">
        <v>135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30</v>
      </c>
      <c r="L47" s="46">
        <v>0</v>
      </c>
      <c r="M47" s="46">
        <v>0</v>
      </c>
      <c r="N47" s="46">
        <v>0</v>
      </c>
      <c r="O47" s="46">
        <f t="shared" si="12"/>
        <v>30</v>
      </c>
      <c r="P47" s="47">
        <f t="shared" si="10"/>
        <v>4.6260601387818042E-3</v>
      </c>
      <c r="Q47" s="9"/>
    </row>
    <row r="48" spans="1:17" ht="15.75">
      <c r="A48" s="29" t="s">
        <v>5</v>
      </c>
      <c r="B48" s="30"/>
      <c r="C48" s="31"/>
      <c r="D48" s="32">
        <f t="shared" ref="D48:N48" si="13">SUM(D49:D58)</f>
        <v>-184497</v>
      </c>
      <c r="E48" s="32">
        <f t="shared" si="13"/>
        <v>43355</v>
      </c>
      <c r="F48" s="32">
        <f t="shared" si="13"/>
        <v>1998</v>
      </c>
      <c r="G48" s="32">
        <f t="shared" si="13"/>
        <v>25400</v>
      </c>
      <c r="H48" s="32">
        <f t="shared" si="13"/>
        <v>0</v>
      </c>
      <c r="I48" s="32">
        <f t="shared" si="13"/>
        <v>52206</v>
      </c>
      <c r="J48" s="32">
        <f t="shared" si="13"/>
        <v>0</v>
      </c>
      <c r="K48" s="32">
        <f t="shared" si="13"/>
        <v>-7895866</v>
      </c>
      <c r="L48" s="32">
        <f t="shared" si="13"/>
        <v>0</v>
      </c>
      <c r="M48" s="32">
        <f t="shared" si="13"/>
        <v>158755</v>
      </c>
      <c r="N48" s="32">
        <f t="shared" si="13"/>
        <v>316079</v>
      </c>
      <c r="O48" s="32">
        <f>SUM(D48:N48)</f>
        <v>-7482570</v>
      </c>
      <c r="P48" s="45">
        <f t="shared" si="10"/>
        <v>-1153.8272937548188</v>
      </c>
      <c r="Q48" s="10"/>
    </row>
    <row r="49" spans="1:120">
      <c r="A49" s="12"/>
      <c r="B49" s="25">
        <v>361.1</v>
      </c>
      <c r="C49" s="20" t="s">
        <v>62</v>
      </c>
      <c r="D49" s="46">
        <v>123225</v>
      </c>
      <c r="E49" s="46">
        <v>20251</v>
      </c>
      <c r="F49" s="46">
        <v>1907</v>
      </c>
      <c r="G49" s="46">
        <v>25400</v>
      </c>
      <c r="H49" s="46">
        <v>0</v>
      </c>
      <c r="I49" s="46">
        <v>151639</v>
      </c>
      <c r="J49" s="46">
        <v>0</v>
      </c>
      <c r="K49" s="46">
        <v>2912811</v>
      </c>
      <c r="L49" s="46">
        <v>0</v>
      </c>
      <c r="M49" s="46">
        <v>0</v>
      </c>
      <c r="N49" s="46">
        <v>5867</v>
      </c>
      <c r="O49" s="46">
        <f>SUM(D49:N49)</f>
        <v>3241100</v>
      </c>
      <c r="P49" s="47">
        <f t="shared" si="10"/>
        <v>499.78411719352351</v>
      </c>
      <c r="Q49" s="9"/>
    </row>
    <row r="50" spans="1:120">
      <c r="A50" s="12"/>
      <c r="B50" s="25">
        <v>361.3</v>
      </c>
      <c r="C50" s="20" t="s">
        <v>63</v>
      </c>
      <c r="D50" s="46">
        <v>-442306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-13528266</v>
      </c>
      <c r="L50" s="46">
        <v>0</v>
      </c>
      <c r="M50" s="46">
        <v>0</v>
      </c>
      <c r="N50" s="46">
        <v>0</v>
      </c>
      <c r="O50" s="46">
        <f t="shared" ref="O50:O63" si="14">SUM(D50:N50)</f>
        <v>-13970572</v>
      </c>
      <c r="P50" s="47">
        <f t="shared" si="10"/>
        <v>-2154.2902081727061</v>
      </c>
      <c r="Q50" s="9"/>
    </row>
    <row r="51" spans="1:120">
      <c r="A51" s="12"/>
      <c r="B51" s="25">
        <v>361.4</v>
      </c>
      <c r="C51" s="20" t="s">
        <v>118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251993</v>
      </c>
      <c r="L51" s="46">
        <v>0</v>
      </c>
      <c r="M51" s="46">
        <v>0</v>
      </c>
      <c r="N51" s="46">
        <v>0</v>
      </c>
      <c r="O51" s="46">
        <f t="shared" si="14"/>
        <v>251993</v>
      </c>
      <c r="P51" s="47">
        <f t="shared" si="10"/>
        <v>38.857825751734772</v>
      </c>
      <c r="Q51" s="9"/>
    </row>
    <row r="52" spans="1:120">
      <c r="A52" s="12"/>
      <c r="B52" s="25">
        <v>362</v>
      </c>
      <c r="C52" s="20" t="s">
        <v>65</v>
      </c>
      <c r="D52" s="46">
        <v>11020</v>
      </c>
      <c r="E52" s="46">
        <v>0</v>
      </c>
      <c r="F52" s="46">
        <v>0</v>
      </c>
      <c r="G52" s="46">
        <v>0</v>
      </c>
      <c r="H52" s="46">
        <v>0</v>
      </c>
      <c r="I52" s="46">
        <v>138552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149572</v>
      </c>
      <c r="P52" s="47">
        <f t="shared" si="10"/>
        <v>23.064302235929066</v>
      </c>
      <c r="Q52" s="9"/>
    </row>
    <row r="53" spans="1:120">
      <c r="A53" s="12"/>
      <c r="B53" s="25">
        <v>364</v>
      </c>
      <c r="C53" s="20" t="s">
        <v>119</v>
      </c>
      <c r="D53" s="46">
        <v>14218</v>
      </c>
      <c r="E53" s="46">
        <v>0</v>
      </c>
      <c r="F53" s="46">
        <v>0</v>
      </c>
      <c r="G53" s="46">
        <v>0</v>
      </c>
      <c r="H53" s="46">
        <v>0</v>
      </c>
      <c r="I53" s="46">
        <v>-262028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-247810</v>
      </c>
      <c r="P53" s="47">
        <f t="shared" si="10"/>
        <v>-38.212798766383962</v>
      </c>
      <c r="Q53" s="9"/>
    </row>
    <row r="54" spans="1:120">
      <c r="A54" s="12"/>
      <c r="B54" s="25">
        <v>365</v>
      </c>
      <c r="C54" s="20" t="s">
        <v>120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918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918</v>
      </c>
      <c r="P54" s="47">
        <f t="shared" si="10"/>
        <v>0.1415574402467232</v>
      </c>
      <c r="Q54" s="9"/>
    </row>
    <row r="55" spans="1:120">
      <c r="A55" s="12"/>
      <c r="B55" s="25">
        <v>366</v>
      </c>
      <c r="C55" s="20" t="s">
        <v>68</v>
      </c>
      <c r="D55" s="46">
        <v>7227</v>
      </c>
      <c r="E55" s="46">
        <v>23041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30268</v>
      </c>
      <c r="P55" s="47">
        <f t="shared" si="10"/>
        <v>4.6673862760215883</v>
      </c>
      <c r="Q55" s="9"/>
    </row>
    <row r="56" spans="1:120">
      <c r="A56" s="12"/>
      <c r="B56" s="25">
        <v>368</v>
      </c>
      <c r="C56" s="20" t="s">
        <v>69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2466973</v>
      </c>
      <c r="L56" s="46">
        <v>0</v>
      </c>
      <c r="M56" s="46">
        <v>0</v>
      </c>
      <c r="N56" s="46">
        <v>0</v>
      </c>
      <c r="O56" s="46">
        <f t="shared" si="14"/>
        <v>2466973</v>
      </c>
      <c r="P56" s="47">
        <f t="shared" si="10"/>
        <v>380.41218195836547</v>
      </c>
      <c r="Q56" s="9"/>
    </row>
    <row r="57" spans="1:120">
      <c r="A57" s="12"/>
      <c r="B57" s="25">
        <v>369.3</v>
      </c>
      <c r="C57" s="20" t="s">
        <v>102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623</v>
      </c>
      <c r="L57" s="46">
        <v>0</v>
      </c>
      <c r="M57" s="46">
        <v>0</v>
      </c>
      <c r="N57" s="46">
        <v>0</v>
      </c>
      <c r="O57" s="46">
        <f>SUM(D57:N57)</f>
        <v>623</v>
      </c>
      <c r="P57" s="47">
        <f t="shared" si="10"/>
        <v>9.606784888203547E-2</v>
      </c>
      <c r="Q57" s="9"/>
    </row>
    <row r="58" spans="1:120">
      <c r="A58" s="12"/>
      <c r="B58" s="25">
        <v>369.9</v>
      </c>
      <c r="C58" s="20" t="s">
        <v>70</v>
      </c>
      <c r="D58" s="46">
        <v>102119</v>
      </c>
      <c r="E58" s="46">
        <v>63</v>
      </c>
      <c r="F58" s="46">
        <v>91</v>
      </c>
      <c r="G58" s="46">
        <v>0</v>
      </c>
      <c r="H58" s="46">
        <v>0</v>
      </c>
      <c r="I58" s="46">
        <v>23125</v>
      </c>
      <c r="J58" s="46">
        <v>0</v>
      </c>
      <c r="K58" s="46">
        <v>0</v>
      </c>
      <c r="L58" s="46">
        <v>0</v>
      </c>
      <c r="M58" s="46">
        <v>158755</v>
      </c>
      <c r="N58" s="46">
        <v>310212</v>
      </c>
      <c r="O58" s="46">
        <f t="shared" si="14"/>
        <v>594365</v>
      </c>
      <c r="P58" s="47">
        <f t="shared" si="10"/>
        <v>91.652274479568234</v>
      </c>
      <c r="Q58" s="9"/>
    </row>
    <row r="59" spans="1:120" ht="15.75">
      <c r="A59" s="29" t="s">
        <v>48</v>
      </c>
      <c r="B59" s="30"/>
      <c r="C59" s="31"/>
      <c r="D59" s="32">
        <f t="shared" ref="D59:N59" si="15">SUM(D60:D63)</f>
        <v>749303</v>
      </c>
      <c r="E59" s="32">
        <f t="shared" si="15"/>
        <v>2476919</v>
      </c>
      <c r="F59" s="32">
        <f t="shared" si="15"/>
        <v>625128</v>
      </c>
      <c r="G59" s="32">
        <f t="shared" si="15"/>
        <v>1904743</v>
      </c>
      <c r="H59" s="32">
        <f t="shared" si="15"/>
        <v>0</v>
      </c>
      <c r="I59" s="32">
        <f t="shared" si="15"/>
        <v>212126</v>
      </c>
      <c r="J59" s="32">
        <f t="shared" si="15"/>
        <v>0</v>
      </c>
      <c r="K59" s="32">
        <f t="shared" si="15"/>
        <v>0</v>
      </c>
      <c r="L59" s="32">
        <f t="shared" si="15"/>
        <v>0</v>
      </c>
      <c r="M59" s="32">
        <f t="shared" si="15"/>
        <v>0</v>
      </c>
      <c r="N59" s="32">
        <f t="shared" si="15"/>
        <v>641545</v>
      </c>
      <c r="O59" s="32">
        <f t="shared" si="14"/>
        <v>6609764</v>
      </c>
      <c r="P59" s="45">
        <f t="shared" si="10"/>
        <v>1019.2388589051658</v>
      </c>
      <c r="Q59" s="9"/>
    </row>
    <row r="60" spans="1:120">
      <c r="A60" s="12"/>
      <c r="B60" s="25">
        <v>381</v>
      </c>
      <c r="C60" s="20" t="s">
        <v>71</v>
      </c>
      <c r="D60" s="46">
        <v>715672</v>
      </c>
      <c r="E60" s="46">
        <v>2472576</v>
      </c>
      <c r="F60" s="46">
        <v>625128</v>
      </c>
      <c r="G60" s="46">
        <v>1904743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5718119</v>
      </c>
      <c r="P60" s="47">
        <f t="shared" si="10"/>
        <v>881.74541249036236</v>
      </c>
      <c r="Q60" s="9"/>
    </row>
    <row r="61" spans="1:120">
      <c r="A61" s="12"/>
      <c r="B61" s="25">
        <v>383.1</v>
      </c>
      <c r="C61" s="20" t="s">
        <v>168</v>
      </c>
      <c r="D61" s="46">
        <v>33631</v>
      </c>
      <c r="E61" s="46">
        <v>4343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37974</v>
      </c>
      <c r="P61" s="47">
        <f t="shared" si="10"/>
        <v>5.8556669236700074</v>
      </c>
      <c r="Q61" s="9"/>
    </row>
    <row r="62" spans="1:120">
      <c r="A62" s="12"/>
      <c r="B62" s="25">
        <v>389.4</v>
      </c>
      <c r="C62" s="20" t="s">
        <v>72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641545</v>
      </c>
      <c r="O62" s="46">
        <f t="shared" si="14"/>
        <v>641545</v>
      </c>
      <c r="P62" s="47">
        <f t="shared" si="10"/>
        <v>98.927525057825747</v>
      </c>
      <c r="Q62" s="9"/>
    </row>
    <row r="63" spans="1:120" ht="15.75" thickBot="1">
      <c r="A63" s="12"/>
      <c r="B63" s="25">
        <v>389.8</v>
      </c>
      <c r="C63" s="20" t="s">
        <v>89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212126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212126</v>
      </c>
      <c r="P63" s="47">
        <f t="shared" si="10"/>
        <v>32.710254433307632</v>
      </c>
      <c r="Q63" s="9"/>
    </row>
    <row r="64" spans="1:120" ht="16.5" thickBot="1">
      <c r="A64" s="14" t="s">
        <v>58</v>
      </c>
      <c r="B64" s="23"/>
      <c r="C64" s="22"/>
      <c r="D64" s="15">
        <f t="shared" ref="D64:N64" si="16">SUM(D5,D12,D20,D35,D44,D48,D59)</f>
        <v>16916682</v>
      </c>
      <c r="E64" s="15">
        <f t="shared" si="16"/>
        <v>8263308</v>
      </c>
      <c r="F64" s="15">
        <f t="shared" si="16"/>
        <v>1360555</v>
      </c>
      <c r="G64" s="15">
        <f t="shared" si="16"/>
        <v>1930143</v>
      </c>
      <c r="H64" s="15">
        <f t="shared" si="16"/>
        <v>0</v>
      </c>
      <c r="I64" s="15">
        <f t="shared" si="16"/>
        <v>17205823</v>
      </c>
      <c r="J64" s="15">
        <f t="shared" si="16"/>
        <v>0</v>
      </c>
      <c r="K64" s="15">
        <f t="shared" si="16"/>
        <v>-7895836</v>
      </c>
      <c r="L64" s="15">
        <f t="shared" si="16"/>
        <v>0</v>
      </c>
      <c r="M64" s="15">
        <f t="shared" si="16"/>
        <v>158755</v>
      </c>
      <c r="N64" s="15">
        <f t="shared" si="16"/>
        <v>2083223</v>
      </c>
      <c r="O64" s="15">
        <f>SUM(D64:N64)</f>
        <v>40022653</v>
      </c>
      <c r="P64" s="38">
        <f t="shared" si="10"/>
        <v>6171.5733230531996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118" t="s">
        <v>167</v>
      </c>
      <c r="N66" s="118"/>
      <c r="O66" s="118"/>
      <c r="P66" s="43">
        <v>6485</v>
      </c>
    </row>
    <row r="67" spans="1:16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7"/>
    </row>
    <row r="68" spans="1:16" ht="15.75" customHeight="1" thickBot="1">
      <c r="A68" s="120" t="s">
        <v>91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73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29"/>
      <c r="M3" s="130"/>
      <c r="N3" s="36"/>
      <c r="O3" s="37"/>
      <c r="P3" s="131" t="s">
        <v>152</v>
      </c>
      <c r="Q3" s="11"/>
      <c r="R3"/>
    </row>
    <row r="4" spans="1:134" ht="32.25" customHeight="1" thickBot="1">
      <c r="A4" s="110"/>
      <c r="B4" s="111"/>
      <c r="C4" s="112"/>
      <c r="D4" s="34" t="s">
        <v>6</v>
      </c>
      <c r="E4" s="34" t="s">
        <v>74</v>
      </c>
      <c r="F4" s="34" t="s">
        <v>75</v>
      </c>
      <c r="G4" s="34" t="s">
        <v>76</v>
      </c>
      <c r="H4" s="34" t="s">
        <v>7</v>
      </c>
      <c r="I4" s="34" t="s">
        <v>8</v>
      </c>
      <c r="J4" s="35" t="s">
        <v>77</v>
      </c>
      <c r="K4" s="35" t="s">
        <v>9</v>
      </c>
      <c r="L4" s="35" t="s">
        <v>10</v>
      </c>
      <c r="M4" s="35" t="s">
        <v>153</v>
      </c>
      <c r="N4" s="35" t="s">
        <v>11</v>
      </c>
      <c r="O4" s="35" t="s">
        <v>154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155</v>
      </c>
      <c r="B5" s="26"/>
      <c r="C5" s="26"/>
      <c r="D5" s="27">
        <f t="shared" ref="D5:N5" si="0">SUM(D6:D11)</f>
        <v>10755252</v>
      </c>
      <c r="E5" s="27">
        <f t="shared" si="0"/>
        <v>1294581</v>
      </c>
      <c r="F5" s="27">
        <f t="shared" si="0"/>
        <v>805952</v>
      </c>
      <c r="G5" s="27">
        <f t="shared" si="0"/>
        <v>0</v>
      </c>
      <c r="H5" s="27">
        <f t="shared" si="0"/>
        <v>0</v>
      </c>
      <c r="I5" s="27">
        <f t="shared" si="0"/>
        <v>704750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3" si="1">SUM(D5:N5)</f>
        <v>13560535</v>
      </c>
      <c r="P5" s="33">
        <f t="shared" ref="P5:P36" si="2">(O5/P$65)</f>
        <v>2104.6926897408039</v>
      </c>
      <c r="Q5" s="6"/>
    </row>
    <row r="6" spans="1:134">
      <c r="A6" s="12"/>
      <c r="B6" s="25">
        <v>311</v>
      </c>
      <c r="C6" s="20" t="s">
        <v>3</v>
      </c>
      <c r="D6" s="46">
        <v>9872174</v>
      </c>
      <c r="E6" s="46">
        <v>0</v>
      </c>
      <c r="F6" s="46">
        <v>805952</v>
      </c>
      <c r="G6" s="46">
        <v>0</v>
      </c>
      <c r="H6" s="46">
        <v>0</v>
      </c>
      <c r="I6" s="46">
        <v>704750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11382876</v>
      </c>
      <c r="P6" s="47">
        <f t="shared" si="2"/>
        <v>1766.704330280925</v>
      </c>
      <c r="Q6" s="9"/>
    </row>
    <row r="7" spans="1:134">
      <c r="A7" s="12"/>
      <c r="B7" s="25">
        <v>312.41000000000003</v>
      </c>
      <c r="C7" s="20" t="s">
        <v>156</v>
      </c>
      <c r="D7" s="46">
        <v>0</v>
      </c>
      <c r="E7" s="46">
        <v>748868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748868</v>
      </c>
      <c r="P7" s="47">
        <f t="shared" si="2"/>
        <v>116.22970665838895</v>
      </c>
      <c r="Q7" s="9"/>
    </row>
    <row r="8" spans="1:134">
      <c r="A8" s="12"/>
      <c r="B8" s="25">
        <v>312.43</v>
      </c>
      <c r="C8" s="20" t="s">
        <v>157</v>
      </c>
      <c r="D8" s="46">
        <v>0</v>
      </c>
      <c r="E8" s="46">
        <v>545713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545713</v>
      </c>
      <c r="P8" s="47">
        <f t="shared" si="2"/>
        <v>84.69858761446531</v>
      </c>
      <c r="Q8" s="9"/>
    </row>
    <row r="9" spans="1:134">
      <c r="A9" s="12"/>
      <c r="B9" s="25">
        <v>312.52</v>
      </c>
      <c r="C9" s="20" t="s">
        <v>106</v>
      </c>
      <c r="D9" s="46">
        <v>124417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124417</v>
      </c>
      <c r="P9" s="47">
        <f t="shared" si="2"/>
        <v>19.310414403228311</v>
      </c>
      <c r="Q9" s="9"/>
    </row>
    <row r="10" spans="1:134">
      <c r="A10" s="12"/>
      <c r="B10" s="25">
        <v>315.10000000000002</v>
      </c>
      <c r="C10" s="20" t="s">
        <v>158</v>
      </c>
      <c r="D10" s="46">
        <v>494517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494517</v>
      </c>
      <c r="P10" s="47">
        <f t="shared" si="2"/>
        <v>76.752599720627032</v>
      </c>
      <c r="Q10" s="9"/>
    </row>
    <row r="11" spans="1:134">
      <c r="A11" s="12"/>
      <c r="B11" s="25">
        <v>316</v>
      </c>
      <c r="C11" s="20" t="s">
        <v>108</v>
      </c>
      <c r="D11" s="46">
        <v>264144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264144</v>
      </c>
      <c r="P11" s="47">
        <f t="shared" si="2"/>
        <v>40.99705106316933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SUM(D13:D19)</f>
        <v>986422</v>
      </c>
      <c r="E12" s="32">
        <f t="shared" si="3"/>
        <v>1237805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208147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2432374</v>
      </c>
      <c r="P12" s="45">
        <f t="shared" si="2"/>
        <v>377.52196181902838</v>
      </c>
      <c r="Q12" s="10"/>
    </row>
    <row r="13" spans="1:134">
      <c r="A13" s="12"/>
      <c r="B13" s="25">
        <v>322</v>
      </c>
      <c r="C13" s="20" t="s">
        <v>159</v>
      </c>
      <c r="D13" s="46">
        <v>0</v>
      </c>
      <c r="E13" s="46">
        <v>1048609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1048609</v>
      </c>
      <c r="P13" s="47">
        <f t="shared" si="2"/>
        <v>162.75166847741735</v>
      </c>
      <c r="Q13" s="9"/>
    </row>
    <row r="14" spans="1:134">
      <c r="A14" s="12"/>
      <c r="B14" s="25">
        <v>323.10000000000002</v>
      </c>
      <c r="C14" s="20" t="s">
        <v>17</v>
      </c>
      <c r="D14" s="46">
        <v>513936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9" si="4">SUM(D14:N14)</f>
        <v>513936</v>
      </c>
      <c r="P14" s="47">
        <f t="shared" si="2"/>
        <v>79.766568368772312</v>
      </c>
      <c r="Q14" s="9"/>
    </row>
    <row r="15" spans="1:134">
      <c r="A15" s="12"/>
      <c r="B15" s="25">
        <v>323.7</v>
      </c>
      <c r="C15" s="20" t="s">
        <v>18</v>
      </c>
      <c r="D15" s="46">
        <v>461835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461835</v>
      </c>
      <c r="P15" s="47">
        <f t="shared" si="2"/>
        <v>71.680117957473229</v>
      </c>
      <c r="Q15" s="9"/>
    </row>
    <row r="16" spans="1:134">
      <c r="A16" s="12"/>
      <c r="B16" s="25">
        <v>324.31</v>
      </c>
      <c r="C16" s="20" t="s">
        <v>20</v>
      </c>
      <c r="D16" s="46">
        <v>0</v>
      </c>
      <c r="E16" s="46">
        <v>69972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69972</v>
      </c>
      <c r="P16" s="47">
        <f t="shared" si="2"/>
        <v>10.860158311345646</v>
      </c>
      <c r="Q16" s="9"/>
    </row>
    <row r="17" spans="1:17">
      <c r="A17" s="12"/>
      <c r="B17" s="25">
        <v>324.61</v>
      </c>
      <c r="C17" s="20" t="s">
        <v>21</v>
      </c>
      <c r="D17" s="46">
        <v>0</v>
      </c>
      <c r="E17" s="46">
        <v>5304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5304</v>
      </c>
      <c r="P17" s="47">
        <f t="shared" si="2"/>
        <v>0.82321899736147752</v>
      </c>
      <c r="Q17" s="9"/>
    </row>
    <row r="18" spans="1:17">
      <c r="A18" s="12"/>
      <c r="B18" s="25">
        <v>325.2</v>
      </c>
      <c r="C18" s="20" t="s">
        <v>23</v>
      </c>
      <c r="D18" s="46">
        <v>0</v>
      </c>
      <c r="E18" s="46">
        <v>56167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56167</v>
      </c>
      <c r="P18" s="47">
        <f t="shared" si="2"/>
        <v>8.7175228930622382</v>
      </c>
      <c r="Q18" s="9"/>
    </row>
    <row r="19" spans="1:17">
      <c r="A19" s="12"/>
      <c r="B19" s="25">
        <v>329.5</v>
      </c>
      <c r="C19" s="20" t="s">
        <v>160</v>
      </c>
      <c r="D19" s="46">
        <v>10651</v>
      </c>
      <c r="E19" s="46">
        <v>57753</v>
      </c>
      <c r="F19" s="46">
        <v>0</v>
      </c>
      <c r="G19" s="46">
        <v>0</v>
      </c>
      <c r="H19" s="46">
        <v>0</v>
      </c>
      <c r="I19" s="46">
        <v>208147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276551</v>
      </c>
      <c r="P19" s="47">
        <f t="shared" si="2"/>
        <v>42.92270681359615</v>
      </c>
      <c r="Q19" s="9"/>
    </row>
    <row r="20" spans="1:17" ht="15.75">
      <c r="A20" s="29" t="s">
        <v>161</v>
      </c>
      <c r="B20" s="30"/>
      <c r="C20" s="31"/>
      <c r="D20" s="32">
        <f t="shared" ref="D20:N20" si="5">SUM(D21:D35)</f>
        <v>1331999</v>
      </c>
      <c r="E20" s="32">
        <f t="shared" si="5"/>
        <v>1429642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2120918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375943</v>
      </c>
      <c r="O20" s="44">
        <f>SUM(D20:N20)</f>
        <v>5258502</v>
      </c>
      <c r="P20" s="45">
        <f t="shared" si="2"/>
        <v>816.15738010243672</v>
      </c>
      <c r="Q20" s="10"/>
    </row>
    <row r="21" spans="1:17">
      <c r="A21" s="12"/>
      <c r="B21" s="25">
        <v>331.7</v>
      </c>
      <c r="C21" s="20" t="s">
        <v>84</v>
      </c>
      <c r="D21" s="46">
        <v>0</v>
      </c>
      <c r="E21" s="46">
        <v>6500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9" si="6">SUM(D21:N21)</f>
        <v>6500</v>
      </c>
      <c r="P21" s="47">
        <f t="shared" si="2"/>
        <v>1.0088468104920068</v>
      </c>
      <c r="Q21" s="9"/>
    </row>
    <row r="22" spans="1:17">
      <c r="A22" s="12"/>
      <c r="B22" s="25">
        <v>333</v>
      </c>
      <c r="C22" s="20" t="s">
        <v>4</v>
      </c>
      <c r="D22" s="46">
        <v>11042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11042</v>
      </c>
      <c r="P22" s="47">
        <f t="shared" si="2"/>
        <v>1.7137979202234983</v>
      </c>
      <c r="Q22" s="9"/>
    </row>
    <row r="23" spans="1:17">
      <c r="A23" s="12"/>
      <c r="B23" s="25">
        <v>334.2</v>
      </c>
      <c r="C23" s="20" t="s">
        <v>27</v>
      </c>
      <c r="D23" s="46">
        <v>392636</v>
      </c>
      <c r="E23" s="46">
        <v>13349</v>
      </c>
      <c r="F23" s="46">
        <v>0</v>
      </c>
      <c r="G23" s="46">
        <v>0</v>
      </c>
      <c r="H23" s="46">
        <v>0</v>
      </c>
      <c r="I23" s="46">
        <v>32156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438141</v>
      </c>
      <c r="P23" s="47">
        <f t="shared" si="2"/>
        <v>68.002638522427446</v>
      </c>
      <c r="Q23" s="9"/>
    </row>
    <row r="24" spans="1:17">
      <c r="A24" s="12"/>
      <c r="B24" s="25">
        <v>334.35</v>
      </c>
      <c r="C24" s="20" t="s">
        <v>142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100000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100000</v>
      </c>
      <c r="P24" s="47">
        <f t="shared" si="2"/>
        <v>15.52072016141549</v>
      </c>
      <c r="Q24" s="9"/>
    </row>
    <row r="25" spans="1:17">
      <c r="A25" s="12"/>
      <c r="B25" s="25">
        <v>334.39</v>
      </c>
      <c r="C25" s="20" t="s">
        <v>29</v>
      </c>
      <c r="D25" s="46">
        <v>10000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10000</v>
      </c>
      <c r="P25" s="47">
        <f t="shared" si="2"/>
        <v>1.5520720161415489</v>
      </c>
      <c r="Q25" s="9"/>
    </row>
    <row r="26" spans="1:17">
      <c r="A26" s="12"/>
      <c r="B26" s="25">
        <v>335.125</v>
      </c>
      <c r="C26" s="20" t="s">
        <v>162</v>
      </c>
      <c r="D26" s="46">
        <v>168603</v>
      </c>
      <c r="E26" s="46">
        <v>45360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213963</v>
      </c>
      <c r="P26" s="47">
        <f t="shared" si="2"/>
        <v>33.208598478969421</v>
      </c>
      <c r="Q26" s="9"/>
    </row>
    <row r="27" spans="1:17">
      <c r="A27" s="12"/>
      <c r="B27" s="25">
        <v>335.14</v>
      </c>
      <c r="C27" s="20" t="s">
        <v>111</v>
      </c>
      <c r="D27" s="46">
        <v>3378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3378</v>
      </c>
      <c r="P27" s="47">
        <f t="shared" si="2"/>
        <v>0.52428992705261523</v>
      </c>
      <c r="Q27" s="9"/>
    </row>
    <row r="28" spans="1:17">
      <c r="A28" s="12"/>
      <c r="B28" s="25">
        <v>335.15</v>
      </c>
      <c r="C28" s="20" t="s">
        <v>112</v>
      </c>
      <c r="D28" s="46">
        <v>16816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16816</v>
      </c>
      <c r="P28" s="47">
        <f t="shared" si="2"/>
        <v>2.6099643023436285</v>
      </c>
      <c r="Q28" s="9"/>
    </row>
    <row r="29" spans="1:17">
      <c r="A29" s="12"/>
      <c r="B29" s="25">
        <v>335.18</v>
      </c>
      <c r="C29" s="20" t="s">
        <v>163</v>
      </c>
      <c r="D29" s="46">
        <v>667185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667185</v>
      </c>
      <c r="P29" s="47">
        <f t="shared" si="2"/>
        <v>103.55191680893994</v>
      </c>
      <c r="Q29" s="9"/>
    </row>
    <row r="30" spans="1:17">
      <c r="A30" s="12"/>
      <c r="B30" s="25">
        <v>335.48</v>
      </c>
      <c r="C30" s="20" t="s">
        <v>34</v>
      </c>
      <c r="D30" s="46">
        <v>0</v>
      </c>
      <c r="E30" s="46">
        <v>9377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5" si="7">SUM(D30:N30)</f>
        <v>9377</v>
      </c>
      <c r="P30" s="47">
        <f t="shared" si="2"/>
        <v>1.4553779295359304</v>
      </c>
      <c r="Q30" s="9"/>
    </row>
    <row r="31" spans="1:17">
      <c r="A31" s="12"/>
      <c r="B31" s="25">
        <v>337.2</v>
      </c>
      <c r="C31" s="20" t="s">
        <v>35</v>
      </c>
      <c r="D31" s="46">
        <v>50000</v>
      </c>
      <c r="E31" s="46">
        <v>0</v>
      </c>
      <c r="F31" s="46">
        <v>0</v>
      </c>
      <c r="G31" s="46">
        <v>0</v>
      </c>
      <c r="H31" s="46">
        <v>0</v>
      </c>
      <c r="I31" s="46">
        <v>25054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75054</v>
      </c>
      <c r="P31" s="47">
        <f t="shared" si="2"/>
        <v>11.648921309948781</v>
      </c>
      <c r="Q31" s="9"/>
    </row>
    <row r="32" spans="1:17">
      <c r="A32" s="12"/>
      <c r="B32" s="25">
        <v>337.4</v>
      </c>
      <c r="C32" s="20" t="s">
        <v>37</v>
      </c>
      <c r="D32" s="46">
        <v>8695</v>
      </c>
      <c r="E32" s="46">
        <v>1210750</v>
      </c>
      <c r="F32" s="46">
        <v>0</v>
      </c>
      <c r="G32" s="46">
        <v>0</v>
      </c>
      <c r="H32" s="46">
        <v>0</v>
      </c>
      <c r="I32" s="46">
        <v>1963708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3183153</v>
      </c>
      <c r="P32" s="47">
        <f t="shared" si="2"/>
        <v>494.04826943970198</v>
      </c>
      <c r="Q32" s="9"/>
    </row>
    <row r="33" spans="1:17">
      <c r="A33" s="12"/>
      <c r="B33" s="25">
        <v>337.5</v>
      </c>
      <c r="C33" s="20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375943</v>
      </c>
      <c r="O33" s="46">
        <f t="shared" si="7"/>
        <v>375943</v>
      </c>
      <c r="P33" s="47">
        <f t="shared" si="2"/>
        <v>58.349060996430232</v>
      </c>
      <c r="Q33" s="9"/>
    </row>
    <row r="34" spans="1:17">
      <c r="A34" s="12"/>
      <c r="B34" s="25">
        <v>337.7</v>
      </c>
      <c r="C34" s="20" t="s">
        <v>39</v>
      </c>
      <c r="D34" s="46">
        <v>0</v>
      </c>
      <c r="E34" s="46">
        <v>144306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144306</v>
      </c>
      <c r="P34" s="47">
        <f t="shared" si="2"/>
        <v>22.397330436132236</v>
      </c>
      <c r="Q34" s="9"/>
    </row>
    <row r="35" spans="1:17">
      <c r="A35" s="12"/>
      <c r="B35" s="25">
        <v>338</v>
      </c>
      <c r="C35" s="20" t="s">
        <v>40</v>
      </c>
      <c r="D35" s="46">
        <v>3644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3644</v>
      </c>
      <c r="P35" s="47">
        <f t="shared" si="2"/>
        <v>0.56557504268198044</v>
      </c>
      <c r="Q35" s="9"/>
    </row>
    <row r="36" spans="1:17" ht="15.75">
      <c r="A36" s="29" t="s">
        <v>46</v>
      </c>
      <c r="B36" s="30"/>
      <c r="C36" s="31"/>
      <c r="D36" s="32">
        <f t="shared" ref="D36:N36" si="8">SUM(D37:D44)</f>
        <v>3059340</v>
      </c>
      <c r="E36" s="32">
        <f t="shared" si="8"/>
        <v>284728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12085743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8"/>
        <v>593687</v>
      </c>
      <c r="O36" s="32">
        <f>SUM(D36:N36)</f>
        <v>16023498</v>
      </c>
      <c r="P36" s="45">
        <f t="shared" si="2"/>
        <v>2486.9622846500079</v>
      </c>
      <c r="Q36" s="10"/>
    </row>
    <row r="37" spans="1:17">
      <c r="A37" s="12"/>
      <c r="B37" s="25">
        <v>341.9</v>
      </c>
      <c r="C37" s="20" t="s">
        <v>115</v>
      </c>
      <c r="D37" s="46">
        <v>2814769</v>
      </c>
      <c r="E37" s="46">
        <v>11146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4" si="9">SUM(D37:N37)</f>
        <v>2825915</v>
      </c>
      <c r="P37" s="47">
        <f t="shared" ref="P37:P63" si="10">(O37/P$65)</f>
        <v>438.60235914946452</v>
      </c>
      <c r="Q37" s="9"/>
    </row>
    <row r="38" spans="1:17">
      <c r="A38" s="12"/>
      <c r="B38" s="25">
        <v>342.1</v>
      </c>
      <c r="C38" s="20" t="s">
        <v>51</v>
      </c>
      <c r="D38" s="46">
        <v>31200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31200</v>
      </c>
      <c r="P38" s="47">
        <f t="shared" si="10"/>
        <v>4.8424646903616324</v>
      </c>
      <c r="Q38" s="9"/>
    </row>
    <row r="39" spans="1:17">
      <c r="A39" s="12"/>
      <c r="B39" s="25">
        <v>343.4</v>
      </c>
      <c r="C39" s="20" t="s">
        <v>53</v>
      </c>
      <c r="D39" s="46">
        <v>213371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213371</v>
      </c>
      <c r="P39" s="47">
        <f t="shared" si="10"/>
        <v>33.116715815613844</v>
      </c>
      <c r="Q39" s="9"/>
    </row>
    <row r="40" spans="1:17">
      <c r="A40" s="12"/>
      <c r="B40" s="25">
        <v>343.5</v>
      </c>
      <c r="C40" s="20" t="s">
        <v>54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7806592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7806592</v>
      </c>
      <c r="P40" s="47">
        <f t="shared" si="10"/>
        <v>1211.6392984634488</v>
      </c>
      <c r="Q40" s="9"/>
    </row>
    <row r="41" spans="1:17">
      <c r="A41" s="12"/>
      <c r="B41" s="25">
        <v>343.7</v>
      </c>
      <c r="C41" s="20" t="s">
        <v>131</v>
      </c>
      <c r="D41" s="46">
        <v>0</v>
      </c>
      <c r="E41" s="46">
        <v>2500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2500</v>
      </c>
      <c r="P41" s="47">
        <f t="shared" si="10"/>
        <v>0.38801800403538722</v>
      </c>
      <c r="Q41" s="9"/>
    </row>
    <row r="42" spans="1:17">
      <c r="A42" s="12"/>
      <c r="B42" s="25">
        <v>344.5</v>
      </c>
      <c r="C42" s="20" t="s">
        <v>116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4279151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4279151</v>
      </c>
      <c r="P42" s="47">
        <f t="shared" si="10"/>
        <v>664.15505199441259</v>
      </c>
      <c r="Q42" s="9"/>
    </row>
    <row r="43" spans="1:17">
      <c r="A43" s="12"/>
      <c r="B43" s="25">
        <v>345.1</v>
      </c>
      <c r="C43" s="20" t="s">
        <v>93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593687</v>
      </c>
      <c r="O43" s="46">
        <f t="shared" si="9"/>
        <v>593687</v>
      </c>
      <c r="P43" s="47">
        <f t="shared" si="10"/>
        <v>92.144497904702774</v>
      </c>
      <c r="Q43" s="9"/>
    </row>
    <row r="44" spans="1:17">
      <c r="A44" s="12"/>
      <c r="B44" s="25">
        <v>347.2</v>
      </c>
      <c r="C44" s="20" t="s">
        <v>56</v>
      </c>
      <c r="D44" s="46">
        <v>0</v>
      </c>
      <c r="E44" s="46">
        <v>271082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271082</v>
      </c>
      <c r="P44" s="47">
        <f t="shared" si="10"/>
        <v>42.073878627968341</v>
      </c>
      <c r="Q44" s="9"/>
    </row>
    <row r="45" spans="1:17" ht="15.75">
      <c r="A45" s="29" t="s">
        <v>47</v>
      </c>
      <c r="B45" s="30"/>
      <c r="C45" s="31"/>
      <c r="D45" s="32">
        <f t="shared" ref="D45:N45" si="11">SUM(D46:D47)</f>
        <v>20143</v>
      </c>
      <c r="E45" s="32">
        <f t="shared" si="11"/>
        <v>13907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599851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11"/>
        <v>0</v>
      </c>
      <c r="O45" s="32">
        <f>SUM(D45:N45)</f>
        <v>633901</v>
      </c>
      <c r="P45" s="45">
        <f t="shared" si="10"/>
        <v>98.386000310414403</v>
      </c>
      <c r="Q45" s="10"/>
    </row>
    <row r="46" spans="1:17">
      <c r="A46" s="13"/>
      <c r="B46" s="39">
        <v>351.1</v>
      </c>
      <c r="C46" s="21" t="s">
        <v>101</v>
      </c>
      <c r="D46" s="46">
        <v>13045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13045</v>
      </c>
      <c r="P46" s="47">
        <f t="shared" si="10"/>
        <v>2.0246779450566508</v>
      </c>
      <c r="Q46" s="9"/>
    </row>
    <row r="47" spans="1:17">
      <c r="A47" s="13"/>
      <c r="B47" s="39">
        <v>354</v>
      </c>
      <c r="C47" s="21" t="s">
        <v>61</v>
      </c>
      <c r="D47" s="46">
        <v>7098</v>
      </c>
      <c r="E47" s="46">
        <v>13907</v>
      </c>
      <c r="F47" s="46">
        <v>0</v>
      </c>
      <c r="G47" s="46">
        <v>0</v>
      </c>
      <c r="H47" s="46">
        <v>0</v>
      </c>
      <c r="I47" s="46">
        <v>599851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620856</v>
      </c>
      <c r="P47" s="47">
        <f t="shared" si="10"/>
        <v>96.361322365357751</v>
      </c>
      <c r="Q47" s="9"/>
    </row>
    <row r="48" spans="1:17" ht="15.75">
      <c r="A48" s="29" t="s">
        <v>5</v>
      </c>
      <c r="B48" s="30"/>
      <c r="C48" s="31"/>
      <c r="D48" s="32">
        <f t="shared" ref="D48:N48" si="12">SUM(D49:D58)</f>
        <v>-73781</v>
      </c>
      <c r="E48" s="32">
        <f t="shared" si="12"/>
        <v>117155</v>
      </c>
      <c r="F48" s="32">
        <f t="shared" si="12"/>
        <v>10933</v>
      </c>
      <c r="G48" s="32">
        <f t="shared" si="12"/>
        <v>58530</v>
      </c>
      <c r="H48" s="32">
        <f t="shared" si="12"/>
        <v>0</v>
      </c>
      <c r="I48" s="32">
        <f t="shared" si="12"/>
        <v>495551</v>
      </c>
      <c r="J48" s="32">
        <f t="shared" si="12"/>
        <v>0</v>
      </c>
      <c r="K48" s="32">
        <f t="shared" si="12"/>
        <v>14104892</v>
      </c>
      <c r="L48" s="32">
        <f t="shared" si="12"/>
        <v>0</v>
      </c>
      <c r="M48" s="32">
        <f t="shared" si="12"/>
        <v>48495</v>
      </c>
      <c r="N48" s="32">
        <f t="shared" si="12"/>
        <v>33013</v>
      </c>
      <c r="O48" s="32">
        <f>SUM(D48:N48)</f>
        <v>14794788</v>
      </c>
      <c r="P48" s="45">
        <f t="shared" si="10"/>
        <v>2296.2576439546797</v>
      </c>
      <c r="Q48" s="10"/>
    </row>
    <row r="49" spans="1:120">
      <c r="A49" s="12"/>
      <c r="B49" s="25">
        <v>361.1</v>
      </c>
      <c r="C49" s="20" t="s">
        <v>62</v>
      </c>
      <c r="D49" s="46">
        <v>277070</v>
      </c>
      <c r="E49" s="46">
        <v>93070</v>
      </c>
      <c r="F49" s="46">
        <v>10509</v>
      </c>
      <c r="G49" s="46">
        <v>58530</v>
      </c>
      <c r="H49" s="46">
        <v>0</v>
      </c>
      <c r="I49" s="46">
        <v>303601</v>
      </c>
      <c r="J49" s="46">
        <v>0</v>
      </c>
      <c r="K49" s="46">
        <v>1388923</v>
      </c>
      <c r="L49" s="46">
        <v>0</v>
      </c>
      <c r="M49" s="46">
        <v>0</v>
      </c>
      <c r="N49" s="46">
        <v>6711</v>
      </c>
      <c r="O49" s="46">
        <f>SUM(D49:N49)</f>
        <v>2138414</v>
      </c>
      <c r="P49" s="47">
        <f t="shared" si="10"/>
        <v>331.89725283253142</v>
      </c>
      <c r="Q49" s="9"/>
    </row>
    <row r="50" spans="1:120">
      <c r="A50" s="12"/>
      <c r="B50" s="25">
        <v>361.3</v>
      </c>
      <c r="C50" s="20" t="s">
        <v>63</v>
      </c>
      <c r="D50" s="46">
        <v>-484771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6414168</v>
      </c>
      <c r="L50" s="46">
        <v>0</v>
      </c>
      <c r="M50" s="46">
        <v>0</v>
      </c>
      <c r="N50" s="46">
        <v>0</v>
      </c>
      <c r="O50" s="46">
        <f t="shared" ref="O50:O58" si="13">SUM(D50:N50)</f>
        <v>5929397</v>
      </c>
      <c r="P50" s="47">
        <f t="shared" si="10"/>
        <v>920.28511562936524</v>
      </c>
      <c r="Q50" s="9"/>
    </row>
    <row r="51" spans="1:120">
      <c r="A51" s="12"/>
      <c r="B51" s="25">
        <v>361.4</v>
      </c>
      <c r="C51" s="20" t="s">
        <v>118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3808989</v>
      </c>
      <c r="L51" s="46">
        <v>0</v>
      </c>
      <c r="M51" s="46">
        <v>0</v>
      </c>
      <c r="N51" s="46">
        <v>0</v>
      </c>
      <c r="O51" s="46">
        <f t="shared" si="13"/>
        <v>3808989</v>
      </c>
      <c r="P51" s="47">
        <f t="shared" si="10"/>
        <v>591.18252366909826</v>
      </c>
      <c r="Q51" s="9"/>
    </row>
    <row r="52" spans="1:120">
      <c r="A52" s="12"/>
      <c r="B52" s="25">
        <v>362</v>
      </c>
      <c r="C52" s="20" t="s">
        <v>65</v>
      </c>
      <c r="D52" s="46">
        <v>21006</v>
      </c>
      <c r="E52" s="46">
        <v>0</v>
      </c>
      <c r="F52" s="46">
        <v>0</v>
      </c>
      <c r="G52" s="46">
        <v>0</v>
      </c>
      <c r="H52" s="46">
        <v>0</v>
      </c>
      <c r="I52" s="46">
        <v>154893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175899</v>
      </c>
      <c r="P52" s="47">
        <f t="shared" si="10"/>
        <v>27.300791556728232</v>
      </c>
      <c r="Q52" s="9"/>
    </row>
    <row r="53" spans="1:120">
      <c r="A53" s="12"/>
      <c r="B53" s="25">
        <v>364</v>
      </c>
      <c r="C53" s="20" t="s">
        <v>119</v>
      </c>
      <c r="D53" s="46">
        <v>48617</v>
      </c>
      <c r="E53" s="46">
        <v>0</v>
      </c>
      <c r="F53" s="46">
        <v>0</v>
      </c>
      <c r="G53" s="46">
        <v>0</v>
      </c>
      <c r="H53" s="46">
        <v>0</v>
      </c>
      <c r="I53" s="46">
        <v>34132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82749</v>
      </c>
      <c r="P53" s="47">
        <f t="shared" si="10"/>
        <v>12.843240726369704</v>
      </c>
      <c r="Q53" s="9"/>
    </row>
    <row r="54" spans="1:120">
      <c r="A54" s="12"/>
      <c r="B54" s="25">
        <v>365</v>
      </c>
      <c r="C54" s="20" t="s">
        <v>120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185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185</v>
      </c>
      <c r="P54" s="47">
        <f t="shared" si="10"/>
        <v>2.8713332298618655E-2</v>
      </c>
      <c r="Q54" s="9"/>
    </row>
    <row r="55" spans="1:120">
      <c r="A55" s="12"/>
      <c r="B55" s="25">
        <v>366</v>
      </c>
      <c r="C55" s="20" t="s">
        <v>68</v>
      </c>
      <c r="D55" s="46">
        <v>757</v>
      </c>
      <c r="E55" s="46">
        <v>21304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22061</v>
      </c>
      <c r="P55" s="47">
        <f t="shared" si="10"/>
        <v>3.4240260748098712</v>
      </c>
      <c r="Q55" s="9"/>
    </row>
    <row r="56" spans="1:120">
      <c r="A56" s="12"/>
      <c r="B56" s="25">
        <v>368</v>
      </c>
      <c r="C56" s="20" t="s">
        <v>69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2492416</v>
      </c>
      <c r="L56" s="46">
        <v>0</v>
      </c>
      <c r="M56" s="46">
        <v>0</v>
      </c>
      <c r="N56" s="46">
        <v>0</v>
      </c>
      <c r="O56" s="46">
        <f t="shared" si="13"/>
        <v>2492416</v>
      </c>
      <c r="P56" s="47">
        <f t="shared" si="10"/>
        <v>386.8409126183455</v>
      </c>
      <c r="Q56" s="9"/>
    </row>
    <row r="57" spans="1:120">
      <c r="A57" s="12"/>
      <c r="B57" s="25">
        <v>369.3</v>
      </c>
      <c r="C57" s="20" t="s">
        <v>102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396</v>
      </c>
      <c r="L57" s="46">
        <v>0</v>
      </c>
      <c r="M57" s="46">
        <v>0</v>
      </c>
      <c r="N57" s="46">
        <v>0</v>
      </c>
      <c r="O57" s="46">
        <f t="shared" si="13"/>
        <v>396</v>
      </c>
      <c r="P57" s="47">
        <f t="shared" si="10"/>
        <v>6.1462051839205341E-2</v>
      </c>
      <c r="Q57" s="9"/>
    </row>
    <row r="58" spans="1:120">
      <c r="A58" s="12"/>
      <c r="B58" s="25">
        <v>369.9</v>
      </c>
      <c r="C58" s="20" t="s">
        <v>70</v>
      </c>
      <c r="D58" s="46">
        <v>63540</v>
      </c>
      <c r="E58" s="46">
        <v>2781</v>
      </c>
      <c r="F58" s="46">
        <v>424</v>
      </c>
      <c r="G58" s="46">
        <v>0</v>
      </c>
      <c r="H58" s="46">
        <v>0</v>
      </c>
      <c r="I58" s="46">
        <v>2740</v>
      </c>
      <c r="J58" s="46">
        <v>0</v>
      </c>
      <c r="K58" s="46">
        <v>0</v>
      </c>
      <c r="L58" s="46">
        <v>0</v>
      </c>
      <c r="M58" s="46">
        <v>48495</v>
      </c>
      <c r="N58" s="46">
        <v>26302</v>
      </c>
      <c r="O58" s="46">
        <f t="shared" si="13"/>
        <v>144282</v>
      </c>
      <c r="P58" s="47">
        <f t="shared" si="10"/>
        <v>22.393605463293497</v>
      </c>
      <c r="Q58" s="9"/>
    </row>
    <row r="59" spans="1:120" ht="15.75">
      <c r="A59" s="29" t="s">
        <v>48</v>
      </c>
      <c r="B59" s="30"/>
      <c r="C59" s="31"/>
      <c r="D59" s="32">
        <f t="shared" ref="D59:N59" si="14">SUM(D60:D62)</f>
        <v>690960</v>
      </c>
      <c r="E59" s="32">
        <f t="shared" si="14"/>
        <v>1668874</v>
      </c>
      <c r="F59" s="32">
        <f t="shared" si="14"/>
        <v>290788</v>
      </c>
      <c r="G59" s="32">
        <f t="shared" si="14"/>
        <v>572155</v>
      </c>
      <c r="H59" s="32">
        <f t="shared" si="14"/>
        <v>0</v>
      </c>
      <c r="I59" s="32">
        <f t="shared" si="14"/>
        <v>83809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 t="shared" si="14"/>
        <v>591287</v>
      </c>
      <c r="O59" s="32">
        <f>SUM(D59:N59)</f>
        <v>3897873</v>
      </c>
      <c r="P59" s="45">
        <f t="shared" si="10"/>
        <v>604.97796057737082</v>
      </c>
      <c r="Q59" s="9"/>
    </row>
    <row r="60" spans="1:120">
      <c r="A60" s="12"/>
      <c r="B60" s="25">
        <v>381</v>
      </c>
      <c r="C60" s="20" t="s">
        <v>71</v>
      </c>
      <c r="D60" s="46">
        <v>690960</v>
      </c>
      <c r="E60" s="46">
        <v>1668874</v>
      </c>
      <c r="F60" s="46">
        <v>290788</v>
      </c>
      <c r="G60" s="46">
        <v>572155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3222777</v>
      </c>
      <c r="P60" s="47">
        <f t="shared" si="10"/>
        <v>500.19819959646128</v>
      </c>
      <c r="Q60" s="9"/>
    </row>
    <row r="61" spans="1:120">
      <c r="A61" s="12"/>
      <c r="B61" s="25">
        <v>389.4</v>
      </c>
      <c r="C61" s="20" t="s">
        <v>72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591287</v>
      </c>
      <c r="O61" s="46">
        <f>SUM(D61:N61)</f>
        <v>591287</v>
      </c>
      <c r="P61" s="47">
        <f t="shared" si="10"/>
        <v>91.772000620828805</v>
      </c>
      <c r="Q61" s="9"/>
    </row>
    <row r="62" spans="1:120" ht="15.75" thickBot="1">
      <c r="A62" s="12"/>
      <c r="B62" s="25">
        <v>389.8</v>
      </c>
      <c r="C62" s="20" t="s">
        <v>89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83809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83809</v>
      </c>
      <c r="P62" s="47">
        <f t="shared" si="10"/>
        <v>13.007760360080708</v>
      </c>
      <c r="Q62" s="9"/>
    </row>
    <row r="63" spans="1:120" ht="16.5" thickBot="1">
      <c r="A63" s="14" t="s">
        <v>58</v>
      </c>
      <c r="B63" s="23"/>
      <c r="C63" s="22"/>
      <c r="D63" s="15">
        <f t="shared" ref="D63:N63" si="15">SUM(D5,D12,D20,D36,D45,D48,D59)</f>
        <v>16770335</v>
      </c>
      <c r="E63" s="15">
        <f t="shared" si="15"/>
        <v>6046692</v>
      </c>
      <c r="F63" s="15">
        <f t="shared" si="15"/>
        <v>1107673</v>
      </c>
      <c r="G63" s="15">
        <f t="shared" si="15"/>
        <v>630685</v>
      </c>
      <c r="H63" s="15">
        <f t="shared" si="15"/>
        <v>0</v>
      </c>
      <c r="I63" s="15">
        <f t="shared" si="15"/>
        <v>16298769</v>
      </c>
      <c r="J63" s="15">
        <f t="shared" si="15"/>
        <v>0</v>
      </c>
      <c r="K63" s="15">
        <f t="shared" si="15"/>
        <v>14104892</v>
      </c>
      <c r="L63" s="15">
        <f t="shared" si="15"/>
        <v>0</v>
      </c>
      <c r="M63" s="15">
        <f t="shared" si="15"/>
        <v>48495</v>
      </c>
      <c r="N63" s="15">
        <f t="shared" si="15"/>
        <v>1593930</v>
      </c>
      <c r="O63" s="15">
        <f>SUM(D63:N63)</f>
        <v>56601471</v>
      </c>
      <c r="P63" s="38">
        <f t="shared" si="10"/>
        <v>8784.9559211547421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118" t="s">
        <v>164</v>
      </c>
      <c r="N65" s="118"/>
      <c r="O65" s="118"/>
      <c r="P65" s="43">
        <v>6443</v>
      </c>
    </row>
    <row r="66" spans="1:16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</row>
    <row r="67" spans="1:16" ht="15.75" customHeight="1" thickBot="1">
      <c r="A67" s="120" t="s">
        <v>91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73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78</v>
      </c>
      <c r="P3" s="11"/>
      <c r="Q3"/>
    </row>
    <row r="4" spans="1:133" ht="32.25" customHeight="1" thickBot="1">
      <c r="A4" s="110"/>
      <c r="B4" s="111"/>
      <c r="C4" s="112"/>
      <c r="D4" s="34" t="s">
        <v>6</v>
      </c>
      <c r="E4" s="34" t="s">
        <v>74</v>
      </c>
      <c r="F4" s="34" t="s">
        <v>75</v>
      </c>
      <c r="G4" s="34" t="s">
        <v>76</v>
      </c>
      <c r="H4" s="34" t="s">
        <v>7</v>
      </c>
      <c r="I4" s="34" t="s">
        <v>8</v>
      </c>
      <c r="J4" s="35" t="s">
        <v>77</v>
      </c>
      <c r="K4" s="35" t="s">
        <v>9</v>
      </c>
      <c r="L4" s="35" t="s">
        <v>10</v>
      </c>
      <c r="M4" s="35" t="s">
        <v>11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10529986</v>
      </c>
      <c r="E5" s="27">
        <f t="shared" si="0"/>
        <v>1363115</v>
      </c>
      <c r="F5" s="27">
        <f t="shared" si="0"/>
        <v>793965</v>
      </c>
      <c r="G5" s="27">
        <f t="shared" si="0"/>
        <v>0</v>
      </c>
      <c r="H5" s="27">
        <f t="shared" si="0"/>
        <v>0</v>
      </c>
      <c r="I5" s="27">
        <f t="shared" si="0"/>
        <v>698879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13385945</v>
      </c>
      <c r="O5" s="33">
        <f t="shared" ref="O5:O36" si="2">(N5/O$68)</f>
        <v>1954.4378741422106</v>
      </c>
      <c r="P5" s="6"/>
    </row>
    <row r="6" spans="1:133">
      <c r="A6" s="12"/>
      <c r="B6" s="25">
        <v>311</v>
      </c>
      <c r="C6" s="20" t="s">
        <v>3</v>
      </c>
      <c r="D6" s="46">
        <v>9629100</v>
      </c>
      <c r="E6" s="46">
        <v>0</v>
      </c>
      <c r="F6" s="46">
        <v>793965</v>
      </c>
      <c r="G6" s="46">
        <v>0</v>
      </c>
      <c r="H6" s="46">
        <v>0</v>
      </c>
      <c r="I6" s="46">
        <v>698879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11121944</v>
      </c>
      <c r="O6" s="47">
        <f t="shared" si="2"/>
        <v>1623.8785224120309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788271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788271</v>
      </c>
      <c r="O7" s="47">
        <f t="shared" si="2"/>
        <v>115.09286027157249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574844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574844</v>
      </c>
      <c r="O8" s="47">
        <f t="shared" si="2"/>
        <v>83.931084829902176</v>
      </c>
      <c r="P8" s="9"/>
    </row>
    <row r="9" spans="1:133">
      <c r="A9" s="12"/>
      <c r="B9" s="25">
        <v>312.52</v>
      </c>
      <c r="C9" s="20" t="s">
        <v>106</v>
      </c>
      <c r="D9" s="46">
        <v>99767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99767</v>
      </c>
      <c r="O9" s="47">
        <f t="shared" si="2"/>
        <v>14.566652065995036</v>
      </c>
      <c r="P9" s="9"/>
    </row>
    <row r="10" spans="1:133">
      <c r="A10" s="12"/>
      <c r="B10" s="25">
        <v>315</v>
      </c>
      <c r="C10" s="20" t="s">
        <v>107</v>
      </c>
      <c r="D10" s="46">
        <v>529074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529074</v>
      </c>
      <c r="O10" s="47">
        <f t="shared" si="2"/>
        <v>77.248357424441522</v>
      </c>
      <c r="P10" s="9"/>
    </row>
    <row r="11" spans="1:133">
      <c r="A11" s="12"/>
      <c r="B11" s="25">
        <v>316</v>
      </c>
      <c r="C11" s="20" t="s">
        <v>108</v>
      </c>
      <c r="D11" s="46">
        <v>272045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272045</v>
      </c>
      <c r="O11" s="47">
        <f t="shared" si="2"/>
        <v>39.72039713826836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SUM(D13:D19)</f>
        <v>967962</v>
      </c>
      <c r="E12" s="32">
        <f t="shared" si="3"/>
        <v>1332448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172047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2472457</v>
      </c>
      <c r="O12" s="45">
        <f t="shared" si="2"/>
        <v>360.99532778507813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1057708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1057708</v>
      </c>
      <c r="O13" s="47">
        <f t="shared" si="2"/>
        <v>154.43247189370712</v>
      </c>
      <c r="P13" s="9"/>
    </row>
    <row r="14" spans="1:133">
      <c r="A14" s="12"/>
      <c r="B14" s="25">
        <v>323.10000000000002</v>
      </c>
      <c r="C14" s="20" t="s">
        <v>17</v>
      </c>
      <c r="D14" s="46">
        <v>512131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512131</v>
      </c>
      <c r="O14" s="47">
        <f t="shared" si="2"/>
        <v>74.774565630018984</v>
      </c>
      <c r="P14" s="9"/>
    </row>
    <row r="15" spans="1:133">
      <c r="A15" s="12"/>
      <c r="B15" s="25">
        <v>323.7</v>
      </c>
      <c r="C15" s="20" t="s">
        <v>18</v>
      </c>
      <c r="D15" s="46">
        <v>446706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446706</v>
      </c>
      <c r="O15" s="47">
        <f t="shared" si="2"/>
        <v>65.222076215505908</v>
      </c>
      <c r="P15" s="9"/>
    </row>
    <row r="16" spans="1:133">
      <c r="A16" s="12"/>
      <c r="B16" s="25">
        <v>324.31</v>
      </c>
      <c r="C16" s="20" t="s">
        <v>20</v>
      </c>
      <c r="D16" s="46">
        <v>0</v>
      </c>
      <c r="E16" s="46">
        <v>149940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149940</v>
      </c>
      <c r="O16" s="47">
        <f t="shared" si="2"/>
        <v>21.892247043363994</v>
      </c>
      <c r="P16" s="9"/>
    </row>
    <row r="17" spans="1:16">
      <c r="A17" s="12"/>
      <c r="B17" s="25">
        <v>324.61</v>
      </c>
      <c r="C17" s="20" t="s">
        <v>21</v>
      </c>
      <c r="D17" s="46">
        <v>0</v>
      </c>
      <c r="E17" s="46">
        <v>13260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13260</v>
      </c>
      <c r="O17" s="47">
        <f t="shared" si="2"/>
        <v>1.9360490582566798</v>
      </c>
      <c r="P17" s="9"/>
    </row>
    <row r="18" spans="1:16">
      <c r="A18" s="12"/>
      <c r="B18" s="25">
        <v>325.2</v>
      </c>
      <c r="C18" s="20" t="s">
        <v>23</v>
      </c>
      <c r="D18" s="46">
        <v>0</v>
      </c>
      <c r="E18" s="46">
        <v>90805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90805</v>
      </c>
      <c r="O18" s="47">
        <f t="shared" si="2"/>
        <v>13.258139874434224</v>
      </c>
      <c r="P18" s="9"/>
    </row>
    <row r="19" spans="1:16">
      <c r="A19" s="12"/>
      <c r="B19" s="25">
        <v>329</v>
      </c>
      <c r="C19" s="20" t="s">
        <v>24</v>
      </c>
      <c r="D19" s="46">
        <v>9125</v>
      </c>
      <c r="E19" s="46">
        <v>20735</v>
      </c>
      <c r="F19" s="46">
        <v>0</v>
      </c>
      <c r="G19" s="46">
        <v>0</v>
      </c>
      <c r="H19" s="46">
        <v>0</v>
      </c>
      <c r="I19" s="46">
        <v>172047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201907</v>
      </c>
      <c r="O19" s="47">
        <f t="shared" si="2"/>
        <v>29.479778069791209</v>
      </c>
      <c r="P19" s="9"/>
    </row>
    <row r="20" spans="1:16" ht="15.75">
      <c r="A20" s="29" t="s">
        <v>26</v>
      </c>
      <c r="B20" s="30"/>
      <c r="C20" s="31"/>
      <c r="D20" s="32">
        <f t="shared" ref="D20:M20" si="4">SUM(D21:D36)</f>
        <v>2298300</v>
      </c>
      <c r="E20" s="32">
        <f t="shared" si="4"/>
        <v>1346242</v>
      </c>
      <c r="F20" s="32">
        <f t="shared" si="4"/>
        <v>0</v>
      </c>
      <c r="G20" s="32">
        <f t="shared" si="4"/>
        <v>0</v>
      </c>
      <c r="H20" s="32">
        <f t="shared" si="4"/>
        <v>0</v>
      </c>
      <c r="I20" s="32">
        <f t="shared" si="4"/>
        <v>2611750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358041</v>
      </c>
      <c r="N20" s="44">
        <f t="shared" si="1"/>
        <v>6614333</v>
      </c>
      <c r="O20" s="45">
        <f t="shared" si="2"/>
        <v>965.73704190392755</v>
      </c>
      <c r="P20" s="10"/>
    </row>
    <row r="21" spans="1:16">
      <c r="A21" s="12"/>
      <c r="B21" s="25">
        <v>331.2</v>
      </c>
      <c r="C21" s="20" t="s">
        <v>25</v>
      </c>
      <c r="D21" s="46">
        <v>123683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123683</v>
      </c>
      <c r="O21" s="47">
        <f t="shared" si="2"/>
        <v>18.058548693239889</v>
      </c>
      <c r="P21" s="9"/>
    </row>
    <row r="22" spans="1:16">
      <c r="A22" s="12"/>
      <c r="B22" s="25">
        <v>331.39</v>
      </c>
      <c r="C22" s="20" t="s">
        <v>28</v>
      </c>
      <c r="D22" s="46">
        <v>43116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43116</v>
      </c>
      <c r="O22" s="47">
        <f t="shared" si="2"/>
        <v>6.2952255803766972</v>
      </c>
      <c r="P22" s="9"/>
    </row>
    <row r="23" spans="1:16">
      <c r="A23" s="12"/>
      <c r="B23" s="25">
        <v>331.5</v>
      </c>
      <c r="C23" s="20" t="s">
        <v>138</v>
      </c>
      <c r="D23" s="46">
        <v>28125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28125</v>
      </c>
      <c r="O23" s="47">
        <f t="shared" si="2"/>
        <v>4.1064388961892249</v>
      </c>
      <c r="P23" s="9"/>
    </row>
    <row r="24" spans="1:16">
      <c r="A24" s="12"/>
      <c r="B24" s="25">
        <v>333</v>
      </c>
      <c r="C24" s="20" t="s">
        <v>4</v>
      </c>
      <c r="D24" s="46">
        <v>11667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11667</v>
      </c>
      <c r="O24" s="47">
        <f t="shared" si="2"/>
        <v>1.7034603591765221</v>
      </c>
      <c r="P24" s="9"/>
    </row>
    <row r="25" spans="1:16">
      <c r="A25" s="12"/>
      <c r="B25" s="25">
        <v>334.2</v>
      </c>
      <c r="C25" s="20" t="s">
        <v>27</v>
      </c>
      <c r="D25" s="46">
        <v>1808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1808</v>
      </c>
      <c r="O25" s="47">
        <f t="shared" si="2"/>
        <v>0.26398014308658196</v>
      </c>
      <c r="P25" s="9"/>
    </row>
    <row r="26" spans="1:16">
      <c r="A26" s="12"/>
      <c r="B26" s="25">
        <v>334.35</v>
      </c>
      <c r="C26" s="20" t="s">
        <v>142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610259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610259</v>
      </c>
      <c r="O26" s="47">
        <f t="shared" si="2"/>
        <v>89.101912687983642</v>
      </c>
      <c r="P26" s="9"/>
    </row>
    <row r="27" spans="1:16">
      <c r="A27" s="12"/>
      <c r="B27" s="25">
        <v>335.12</v>
      </c>
      <c r="C27" s="20" t="s">
        <v>110</v>
      </c>
      <c r="D27" s="46">
        <v>142348</v>
      </c>
      <c r="E27" s="46">
        <v>41717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184065</v>
      </c>
      <c r="O27" s="47">
        <f t="shared" si="2"/>
        <v>26.874726237406922</v>
      </c>
      <c r="P27" s="9"/>
    </row>
    <row r="28" spans="1:16">
      <c r="A28" s="12"/>
      <c r="B28" s="25">
        <v>335.14</v>
      </c>
      <c r="C28" s="20" t="s">
        <v>111</v>
      </c>
      <c r="D28" s="46">
        <v>2722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2722</v>
      </c>
      <c r="O28" s="47">
        <f t="shared" si="2"/>
        <v>0.39743028179296247</v>
      </c>
      <c r="P28" s="9"/>
    </row>
    <row r="29" spans="1:16">
      <c r="A29" s="12"/>
      <c r="B29" s="25">
        <v>335.15</v>
      </c>
      <c r="C29" s="20" t="s">
        <v>112</v>
      </c>
      <c r="D29" s="46">
        <v>16437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16437</v>
      </c>
      <c r="O29" s="47">
        <f t="shared" si="2"/>
        <v>2.3999123959702144</v>
      </c>
      <c r="P29" s="9"/>
    </row>
    <row r="30" spans="1:16">
      <c r="A30" s="12"/>
      <c r="B30" s="25">
        <v>335.18</v>
      </c>
      <c r="C30" s="20" t="s">
        <v>113</v>
      </c>
      <c r="D30" s="46">
        <v>563162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563162</v>
      </c>
      <c r="O30" s="47">
        <f t="shared" si="2"/>
        <v>82.225434369981016</v>
      </c>
      <c r="P30" s="9"/>
    </row>
    <row r="31" spans="1:16">
      <c r="A31" s="12"/>
      <c r="B31" s="25">
        <v>335.49</v>
      </c>
      <c r="C31" s="20" t="s">
        <v>34</v>
      </c>
      <c r="D31" s="46">
        <v>0</v>
      </c>
      <c r="E31" s="46">
        <v>7143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7143</v>
      </c>
      <c r="O31" s="47">
        <f t="shared" si="2"/>
        <v>1.0429259745948314</v>
      </c>
      <c r="P31" s="9"/>
    </row>
    <row r="32" spans="1:16">
      <c r="A32" s="12"/>
      <c r="B32" s="25">
        <v>337.2</v>
      </c>
      <c r="C32" s="20" t="s">
        <v>35</v>
      </c>
      <c r="D32" s="46">
        <v>50000</v>
      </c>
      <c r="E32" s="46">
        <v>0</v>
      </c>
      <c r="F32" s="46">
        <v>0</v>
      </c>
      <c r="G32" s="46">
        <v>0</v>
      </c>
      <c r="H32" s="46">
        <v>0</v>
      </c>
      <c r="I32" s="46">
        <v>25000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75000</v>
      </c>
      <c r="O32" s="47">
        <f t="shared" si="2"/>
        <v>10.950503723171266</v>
      </c>
      <c r="P32" s="9"/>
    </row>
    <row r="33" spans="1:16">
      <c r="A33" s="12"/>
      <c r="B33" s="25">
        <v>337.4</v>
      </c>
      <c r="C33" s="20" t="s">
        <v>37</v>
      </c>
      <c r="D33" s="46">
        <v>1311664</v>
      </c>
      <c r="E33" s="46">
        <v>1119100</v>
      </c>
      <c r="F33" s="46">
        <v>0</v>
      </c>
      <c r="G33" s="46">
        <v>0</v>
      </c>
      <c r="H33" s="46">
        <v>0</v>
      </c>
      <c r="I33" s="46">
        <v>1976491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4407255</v>
      </c>
      <c r="O33" s="47">
        <f t="shared" si="2"/>
        <v>643.48883048620235</v>
      </c>
      <c r="P33" s="9"/>
    </row>
    <row r="34" spans="1:16">
      <c r="A34" s="12"/>
      <c r="B34" s="25">
        <v>337.5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358041</v>
      </c>
      <c r="N34" s="46">
        <f t="shared" si="1"/>
        <v>358041</v>
      </c>
      <c r="O34" s="47">
        <f t="shared" si="2"/>
        <v>52.276390713972845</v>
      </c>
      <c r="P34" s="9"/>
    </row>
    <row r="35" spans="1:16">
      <c r="A35" s="12"/>
      <c r="B35" s="25">
        <v>337.7</v>
      </c>
      <c r="C35" s="20" t="s">
        <v>39</v>
      </c>
      <c r="D35" s="46">
        <v>0</v>
      </c>
      <c r="E35" s="46">
        <v>178282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178282</v>
      </c>
      <c r="O35" s="47">
        <f t="shared" si="2"/>
        <v>26.030369396992263</v>
      </c>
      <c r="P35" s="9"/>
    </row>
    <row r="36" spans="1:16">
      <c r="A36" s="12"/>
      <c r="B36" s="25">
        <v>338</v>
      </c>
      <c r="C36" s="20" t="s">
        <v>40</v>
      </c>
      <c r="D36" s="46">
        <v>3568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3568</v>
      </c>
      <c r="O36" s="47">
        <f t="shared" si="2"/>
        <v>0.52095196379033437</v>
      </c>
      <c r="P36" s="9"/>
    </row>
    <row r="37" spans="1:16" ht="15.75">
      <c r="A37" s="29" t="s">
        <v>46</v>
      </c>
      <c r="B37" s="30"/>
      <c r="C37" s="31"/>
      <c r="D37" s="32">
        <f t="shared" ref="D37:M37" si="5">SUM(D38:D46)</f>
        <v>2850689</v>
      </c>
      <c r="E37" s="32">
        <f t="shared" si="5"/>
        <v>460019</v>
      </c>
      <c r="F37" s="32">
        <f t="shared" si="5"/>
        <v>0</v>
      </c>
      <c r="G37" s="32">
        <f t="shared" si="5"/>
        <v>0</v>
      </c>
      <c r="H37" s="32">
        <f t="shared" si="5"/>
        <v>0</v>
      </c>
      <c r="I37" s="32">
        <f t="shared" si="5"/>
        <v>10457428</v>
      </c>
      <c r="J37" s="32">
        <f t="shared" si="5"/>
        <v>0</v>
      </c>
      <c r="K37" s="32">
        <f t="shared" si="5"/>
        <v>0</v>
      </c>
      <c r="L37" s="32">
        <f t="shared" si="5"/>
        <v>0</v>
      </c>
      <c r="M37" s="32">
        <f t="shared" si="5"/>
        <v>566085</v>
      </c>
      <c r="N37" s="32">
        <f t="shared" si="1"/>
        <v>14334221</v>
      </c>
      <c r="O37" s="45">
        <f t="shared" ref="O37:O66" si="6">(N37/O$68)</f>
        <v>2092.8925390567965</v>
      </c>
      <c r="P37" s="10"/>
    </row>
    <row r="38" spans="1:16">
      <c r="A38" s="12"/>
      <c r="B38" s="25">
        <v>341.9</v>
      </c>
      <c r="C38" s="20" t="s">
        <v>115</v>
      </c>
      <c r="D38" s="46">
        <v>2581156</v>
      </c>
      <c r="E38" s="46">
        <v>12608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7">SUM(D38:M38)</f>
        <v>2593764</v>
      </c>
      <c r="O38" s="47">
        <f t="shared" si="6"/>
        <v>378.70696452036793</v>
      </c>
      <c r="P38" s="9"/>
    </row>
    <row r="39" spans="1:16">
      <c r="A39" s="12"/>
      <c r="B39" s="25">
        <v>342.1</v>
      </c>
      <c r="C39" s="20" t="s">
        <v>51</v>
      </c>
      <c r="D39" s="46">
        <v>74688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74688</v>
      </c>
      <c r="O39" s="47">
        <f t="shared" si="6"/>
        <v>10.904949627682873</v>
      </c>
      <c r="P39" s="9"/>
    </row>
    <row r="40" spans="1:16">
      <c r="A40" s="12"/>
      <c r="B40" s="25">
        <v>343.4</v>
      </c>
      <c r="C40" s="20" t="s">
        <v>53</v>
      </c>
      <c r="D40" s="46">
        <v>194845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194845</v>
      </c>
      <c r="O40" s="47">
        <f t="shared" si="6"/>
        <v>28.448678639217405</v>
      </c>
      <c r="P40" s="9"/>
    </row>
    <row r="41" spans="1:16">
      <c r="A41" s="12"/>
      <c r="B41" s="25">
        <v>343.5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7604835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7604835</v>
      </c>
      <c r="O41" s="47">
        <f t="shared" si="6"/>
        <v>1110.3569864213755</v>
      </c>
      <c r="P41" s="9"/>
    </row>
    <row r="42" spans="1:16">
      <c r="A42" s="12"/>
      <c r="B42" s="25">
        <v>344.5</v>
      </c>
      <c r="C42" s="20" t="s">
        <v>116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2852593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2852593</v>
      </c>
      <c r="O42" s="47">
        <f t="shared" si="6"/>
        <v>416.49773689589722</v>
      </c>
      <c r="P42" s="9"/>
    </row>
    <row r="43" spans="1:16">
      <c r="A43" s="12"/>
      <c r="B43" s="25">
        <v>345.1</v>
      </c>
      <c r="C43" s="20" t="s">
        <v>93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566085</v>
      </c>
      <c r="N43" s="46">
        <f t="shared" si="7"/>
        <v>566085</v>
      </c>
      <c r="O43" s="47">
        <f t="shared" si="6"/>
        <v>82.652212001752076</v>
      </c>
      <c r="P43" s="9"/>
    </row>
    <row r="44" spans="1:16">
      <c r="A44" s="12"/>
      <c r="B44" s="25">
        <v>347.2</v>
      </c>
      <c r="C44" s="20" t="s">
        <v>56</v>
      </c>
      <c r="D44" s="46">
        <v>0</v>
      </c>
      <c r="E44" s="46">
        <v>442351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442351</v>
      </c>
      <c r="O44" s="47">
        <f t="shared" si="6"/>
        <v>64.586216965980441</v>
      </c>
      <c r="P44" s="9"/>
    </row>
    <row r="45" spans="1:16">
      <c r="A45" s="12"/>
      <c r="B45" s="25">
        <v>347.5</v>
      </c>
      <c r="C45" s="20" t="s">
        <v>88</v>
      </c>
      <c r="D45" s="46">
        <v>0</v>
      </c>
      <c r="E45" s="46">
        <v>311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311</v>
      </c>
      <c r="O45" s="47">
        <f t="shared" si="6"/>
        <v>4.5408088772083514E-2</v>
      </c>
      <c r="P45" s="9"/>
    </row>
    <row r="46" spans="1:16">
      <c r="A46" s="12"/>
      <c r="B46" s="25">
        <v>347.9</v>
      </c>
      <c r="C46" s="20" t="s">
        <v>57</v>
      </c>
      <c r="D46" s="46">
        <v>0</v>
      </c>
      <c r="E46" s="46">
        <v>4749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4749</v>
      </c>
      <c r="O46" s="47">
        <f t="shared" si="6"/>
        <v>0.69338589575120457</v>
      </c>
      <c r="P46" s="9"/>
    </row>
    <row r="47" spans="1:16" ht="15.75">
      <c r="A47" s="29" t="s">
        <v>47</v>
      </c>
      <c r="B47" s="30"/>
      <c r="C47" s="31"/>
      <c r="D47" s="32">
        <f t="shared" ref="D47:M47" si="8">SUM(D48:D49)</f>
        <v>21433</v>
      </c>
      <c r="E47" s="32">
        <f t="shared" si="8"/>
        <v>18474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214320</v>
      </c>
      <c r="J47" s="32">
        <f t="shared" si="8"/>
        <v>0</v>
      </c>
      <c r="K47" s="32">
        <f t="shared" si="8"/>
        <v>0</v>
      </c>
      <c r="L47" s="32">
        <f t="shared" si="8"/>
        <v>0</v>
      </c>
      <c r="M47" s="32">
        <f t="shared" si="8"/>
        <v>0</v>
      </c>
      <c r="N47" s="32">
        <f>SUM(D47:M47)</f>
        <v>254227</v>
      </c>
      <c r="O47" s="45">
        <f t="shared" si="6"/>
        <v>37.118849467075485</v>
      </c>
      <c r="P47" s="10"/>
    </row>
    <row r="48" spans="1:16">
      <c r="A48" s="13"/>
      <c r="B48" s="39">
        <v>351.1</v>
      </c>
      <c r="C48" s="21" t="s">
        <v>101</v>
      </c>
      <c r="D48" s="46">
        <v>9322</v>
      </c>
      <c r="E48" s="46">
        <v>0</v>
      </c>
      <c r="F48" s="46">
        <v>0</v>
      </c>
      <c r="G48" s="46">
        <v>0</v>
      </c>
      <c r="H48" s="46">
        <v>0</v>
      </c>
      <c r="I48" s="46">
        <v>204810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214132</v>
      </c>
      <c r="O48" s="47">
        <f t="shared" si="6"/>
        <v>31.264710176668128</v>
      </c>
      <c r="P48" s="9"/>
    </row>
    <row r="49" spans="1:16">
      <c r="A49" s="13"/>
      <c r="B49" s="39">
        <v>354</v>
      </c>
      <c r="C49" s="21" t="s">
        <v>61</v>
      </c>
      <c r="D49" s="46">
        <v>12111</v>
      </c>
      <c r="E49" s="46">
        <v>18474</v>
      </c>
      <c r="F49" s="46">
        <v>0</v>
      </c>
      <c r="G49" s="46">
        <v>0</v>
      </c>
      <c r="H49" s="46">
        <v>0</v>
      </c>
      <c r="I49" s="46">
        <v>9510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40095</v>
      </c>
      <c r="O49" s="47">
        <f t="shared" si="6"/>
        <v>5.8541392904073586</v>
      </c>
      <c r="P49" s="9"/>
    </row>
    <row r="50" spans="1:16" ht="15.75">
      <c r="A50" s="29" t="s">
        <v>5</v>
      </c>
      <c r="B50" s="30"/>
      <c r="C50" s="31"/>
      <c r="D50" s="32">
        <f t="shared" ref="D50:M50" si="9">SUM(D51:D59)</f>
        <v>362318</v>
      </c>
      <c r="E50" s="32">
        <f t="shared" si="9"/>
        <v>150683</v>
      </c>
      <c r="F50" s="32">
        <f t="shared" si="9"/>
        <v>21302</v>
      </c>
      <c r="G50" s="32">
        <f t="shared" si="9"/>
        <v>75287</v>
      </c>
      <c r="H50" s="32">
        <f t="shared" si="9"/>
        <v>0</v>
      </c>
      <c r="I50" s="32">
        <f t="shared" si="9"/>
        <v>515014</v>
      </c>
      <c r="J50" s="32">
        <f t="shared" si="9"/>
        <v>0</v>
      </c>
      <c r="K50" s="32">
        <f t="shared" si="9"/>
        <v>6805430</v>
      </c>
      <c r="L50" s="32">
        <f t="shared" si="9"/>
        <v>0</v>
      </c>
      <c r="M50" s="32">
        <f t="shared" si="9"/>
        <v>13026</v>
      </c>
      <c r="N50" s="32">
        <f>SUM(D50:M50)</f>
        <v>7943060</v>
      </c>
      <c r="O50" s="45">
        <f t="shared" si="6"/>
        <v>1159.7401080449702</v>
      </c>
      <c r="P50" s="10"/>
    </row>
    <row r="51" spans="1:16">
      <c r="A51" s="12"/>
      <c r="B51" s="25">
        <v>361.1</v>
      </c>
      <c r="C51" s="20" t="s">
        <v>62</v>
      </c>
      <c r="D51" s="46">
        <v>320150</v>
      </c>
      <c r="E51" s="46">
        <v>125869</v>
      </c>
      <c r="F51" s="46">
        <v>21293</v>
      </c>
      <c r="G51" s="46">
        <v>75287</v>
      </c>
      <c r="H51" s="46">
        <v>0</v>
      </c>
      <c r="I51" s="46">
        <v>349786</v>
      </c>
      <c r="J51" s="46">
        <v>0</v>
      </c>
      <c r="K51" s="46">
        <v>1499871</v>
      </c>
      <c r="L51" s="46">
        <v>0</v>
      </c>
      <c r="M51" s="46">
        <v>6352</v>
      </c>
      <c r="N51" s="46">
        <f>SUM(D51:M51)</f>
        <v>2398608</v>
      </c>
      <c r="O51" s="47">
        <f t="shared" si="6"/>
        <v>350.21287779237844</v>
      </c>
      <c r="P51" s="9"/>
    </row>
    <row r="52" spans="1:16">
      <c r="A52" s="12"/>
      <c r="B52" s="25">
        <v>361.3</v>
      </c>
      <c r="C52" s="20" t="s">
        <v>63</v>
      </c>
      <c r="D52" s="46">
        <v>-151857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2475504</v>
      </c>
      <c r="L52" s="46">
        <v>0</v>
      </c>
      <c r="M52" s="46">
        <v>0</v>
      </c>
      <c r="N52" s="46">
        <f t="shared" ref="N52:N59" si="10">SUM(D52:M52)</f>
        <v>2323647</v>
      </c>
      <c r="O52" s="47">
        <f t="shared" si="6"/>
        <v>339.26806833114324</v>
      </c>
      <c r="P52" s="9"/>
    </row>
    <row r="53" spans="1:16">
      <c r="A53" s="12"/>
      <c r="B53" s="25">
        <v>361.4</v>
      </c>
      <c r="C53" s="20" t="s">
        <v>118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351023</v>
      </c>
      <c r="L53" s="46">
        <v>0</v>
      </c>
      <c r="M53" s="46">
        <v>0</v>
      </c>
      <c r="N53" s="46">
        <f t="shared" si="10"/>
        <v>351023</v>
      </c>
      <c r="O53" s="47">
        <f t="shared" si="6"/>
        <v>51.251715578916631</v>
      </c>
      <c r="P53" s="9"/>
    </row>
    <row r="54" spans="1:16">
      <c r="A54" s="12"/>
      <c r="B54" s="25">
        <v>362</v>
      </c>
      <c r="C54" s="20" t="s">
        <v>65</v>
      </c>
      <c r="D54" s="46">
        <v>46023</v>
      </c>
      <c r="E54" s="46">
        <v>0</v>
      </c>
      <c r="F54" s="46">
        <v>0</v>
      </c>
      <c r="G54" s="46">
        <v>0</v>
      </c>
      <c r="H54" s="46">
        <v>0</v>
      </c>
      <c r="I54" s="46">
        <v>149210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195233</v>
      </c>
      <c r="O54" s="47">
        <f t="shared" si="6"/>
        <v>28.505329245145276</v>
      </c>
      <c r="P54" s="9"/>
    </row>
    <row r="55" spans="1:16">
      <c r="A55" s="12"/>
      <c r="B55" s="25">
        <v>364</v>
      </c>
      <c r="C55" s="20" t="s">
        <v>119</v>
      </c>
      <c r="D55" s="46">
        <v>71416</v>
      </c>
      <c r="E55" s="46">
        <v>0</v>
      </c>
      <c r="F55" s="46">
        <v>0</v>
      </c>
      <c r="G55" s="46">
        <v>0</v>
      </c>
      <c r="H55" s="46">
        <v>0</v>
      </c>
      <c r="I55" s="46">
        <v>5740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77156</v>
      </c>
      <c r="O55" s="47">
        <f t="shared" si="6"/>
        <v>11.265294203533363</v>
      </c>
      <c r="P55" s="9"/>
    </row>
    <row r="56" spans="1:16">
      <c r="A56" s="12"/>
      <c r="B56" s="25">
        <v>365</v>
      </c>
      <c r="C56" s="20" t="s">
        <v>120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244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244</v>
      </c>
      <c r="O56" s="47">
        <f t="shared" si="6"/>
        <v>3.562563877938385E-2</v>
      </c>
      <c r="P56" s="9"/>
    </row>
    <row r="57" spans="1:16">
      <c r="A57" s="12"/>
      <c r="B57" s="25">
        <v>366</v>
      </c>
      <c r="C57" s="20" t="s">
        <v>68</v>
      </c>
      <c r="D57" s="46">
        <v>12561</v>
      </c>
      <c r="E57" s="46">
        <v>21109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33670</v>
      </c>
      <c r="O57" s="47">
        <f t="shared" si="6"/>
        <v>4.9160461381223532</v>
      </c>
      <c r="P57" s="9"/>
    </row>
    <row r="58" spans="1:16">
      <c r="A58" s="12"/>
      <c r="B58" s="25">
        <v>368</v>
      </c>
      <c r="C58" s="20" t="s">
        <v>69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2479032</v>
      </c>
      <c r="L58" s="46">
        <v>0</v>
      </c>
      <c r="M58" s="46">
        <v>0</v>
      </c>
      <c r="N58" s="46">
        <f t="shared" si="10"/>
        <v>2479032</v>
      </c>
      <c r="O58" s="47">
        <f t="shared" si="6"/>
        <v>361.95532194480944</v>
      </c>
      <c r="P58" s="9"/>
    </row>
    <row r="59" spans="1:16">
      <c r="A59" s="12"/>
      <c r="B59" s="25">
        <v>369.9</v>
      </c>
      <c r="C59" s="20" t="s">
        <v>70</v>
      </c>
      <c r="D59" s="46">
        <v>64025</v>
      </c>
      <c r="E59" s="46">
        <v>3705</v>
      </c>
      <c r="F59" s="46">
        <v>9</v>
      </c>
      <c r="G59" s="46">
        <v>0</v>
      </c>
      <c r="H59" s="46">
        <v>0</v>
      </c>
      <c r="I59" s="46">
        <v>10034</v>
      </c>
      <c r="J59" s="46">
        <v>0</v>
      </c>
      <c r="K59" s="46">
        <v>0</v>
      </c>
      <c r="L59" s="46">
        <v>0</v>
      </c>
      <c r="M59" s="46">
        <v>6674</v>
      </c>
      <c r="N59" s="46">
        <f t="shared" si="10"/>
        <v>84447</v>
      </c>
      <c r="O59" s="47">
        <f t="shared" si="6"/>
        <v>12.329829172141919</v>
      </c>
      <c r="P59" s="9"/>
    </row>
    <row r="60" spans="1:16" ht="15.75">
      <c r="A60" s="29" t="s">
        <v>48</v>
      </c>
      <c r="B60" s="30"/>
      <c r="C60" s="31"/>
      <c r="D60" s="32">
        <f t="shared" ref="D60:M60" si="11">SUM(D61:D65)</f>
        <v>2395492</v>
      </c>
      <c r="E60" s="32">
        <f t="shared" si="11"/>
        <v>909830</v>
      </c>
      <c r="F60" s="32">
        <f t="shared" si="11"/>
        <v>5151184</v>
      </c>
      <c r="G60" s="32">
        <f t="shared" si="11"/>
        <v>8344801</v>
      </c>
      <c r="H60" s="32">
        <f t="shared" si="11"/>
        <v>0</v>
      </c>
      <c r="I60" s="32">
        <f t="shared" si="11"/>
        <v>77092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670341</v>
      </c>
      <c r="N60" s="32">
        <f t="shared" ref="N60:N66" si="12">SUM(D60:M60)</f>
        <v>17548740</v>
      </c>
      <c r="O60" s="45">
        <f t="shared" si="6"/>
        <v>2562.2339027595272</v>
      </c>
      <c r="P60" s="9"/>
    </row>
    <row r="61" spans="1:16">
      <c r="A61" s="12"/>
      <c r="B61" s="25">
        <v>381</v>
      </c>
      <c r="C61" s="20" t="s">
        <v>71</v>
      </c>
      <c r="D61" s="46">
        <v>2395492</v>
      </c>
      <c r="E61" s="46">
        <v>909830</v>
      </c>
      <c r="F61" s="46">
        <v>133184</v>
      </c>
      <c r="G61" s="46">
        <v>2377177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5815683</v>
      </c>
      <c r="O61" s="47">
        <f t="shared" si="6"/>
        <v>849.12877792378447</v>
      </c>
      <c r="P61" s="9"/>
    </row>
    <row r="62" spans="1:16">
      <c r="A62" s="12"/>
      <c r="B62" s="25">
        <v>383</v>
      </c>
      <c r="C62" s="20" t="s">
        <v>149</v>
      </c>
      <c r="D62" s="46">
        <v>0</v>
      </c>
      <c r="E62" s="46">
        <v>0</v>
      </c>
      <c r="F62" s="46">
        <v>0</v>
      </c>
      <c r="G62" s="46">
        <v>967624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967624</v>
      </c>
      <c r="O62" s="47">
        <f t="shared" si="6"/>
        <v>141.27960286173163</v>
      </c>
      <c r="P62" s="9"/>
    </row>
    <row r="63" spans="1:16">
      <c r="A63" s="12"/>
      <c r="B63" s="25">
        <v>384</v>
      </c>
      <c r="C63" s="20" t="s">
        <v>103</v>
      </c>
      <c r="D63" s="46">
        <v>0</v>
      </c>
      <c r="E63" s="46">
        <v>0</v>
      </c>
      <c r="F63" s="46">
        <v>5018000</v>
      </c>
      <c r="G63" s="46">
        <v>5000000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10018000</v>
      </c>
      <c r="O63" s="47">
        <f t="shared" si="6"/>
        <v>1462.6952839830633</v>
      </c>
      <c r="P63" s="9"/>
    </row>
    <row r="64" spans="1:16">
      <c r="A64" s="12"/>
      <c r="B64" s="25">
        <v>389.4</v>
      </c>
      <c r="C64" s="20" t="s">
        <v>121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900</v>
      </c>
      <c r="J64" s="46">
        <v>0</v>
      </c>
      <c r="K64" s="46">
        <v>0</v>
      </c>
      <c r="L64" s="46">
        <v>0</v>
      </c>
      <c r="M64" s="46">
        <v>670341</v>
      </c>
      <c r="N64" s="46">
        <f t="shared" si="12"/>
        <v>671241</v>
      </c>
      <c r="O64" s="47">
        <f t="shared" si="6"/>
        <v>98.005694261936043</v>
      </c>
      <c r="P64" s="9"/>
    </row>
    <row r="65" spans="1:119" ht="15.75" thickBot="1">
      <c r="A65" s="12"/>
      <c r="B65" s="25">
        <v>389.8</v>
      </c>
      <c r="C65" s="20" t="s">
        <v>122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76192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76192</v>
      </c>
      <c r="O65" s="47">
        <f t="shared" si="6"/>
        <v>11.124543729011535</v>
      </c>
      <c r="P65" s="9"/>
    </row>
    <row r="66" spans="1:119" ht="16.5" thickBot="1">
      <c r="A66" s="14" t="s">
        <v>58</v>
      </c>
      <c r="B66" s="23"/>
      <c r="C66" s="22"/>
      <c r="D66" s="15">
        <f t="shared" ref="D66:M66" si="13">SUM(D5,D12,D20,D37,D47,D50,D60)</f>
        <v>19426180</v>
      </c>
      <c r="E66" s="15">
        <f t="shared" si="13"/>
        <v>5580811</v>
      </c>
      <c r="F66" s="15">
        <f t="shared" si="13"/>
        <v>5966451</v>
      </c>
      <c r="G66" s="15">
        <f t="shared" si="13"/>
        <v>8420088</v>
      </c>
      <c r="H66" s="15">
        <f t="shared" si="13"/>
        <v>0</v>
      </c>
      <c r="I66" s="15">
        <f t="shared" si="13"/>
        <v>14746530</v>
      </c>
      <c r="J66" s="15">
        <f t="shared" si="13"/>
        <v>0</v>
      </c>
      <c r="K66" s="15">
        <f t="shared" si="13"/>
        <v>6805430</v>
      </c>
      <c r="L66" s="15">
        <f t="shared" si="13"/>
        <v>0</v>
      </c>
      <c r="M66" s="15">
        <f t="shared" si="13"/>
        <v>1607493</v>
      </c>
      <c r="N66" s="15">
        <f t="shared" si="12"/>
        <v>62552983</v>
      </c>
      <c r="O66" s="38">
        <f t="shared" si="6"/>
        <v>9133.1556431595855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150</v>
      </c>
      <c r="M68" s="118"/>
      <c r="N68" s="118"/>
      <c r="O68" s="43">
        <v>6849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91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73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78</v>
      </c>
      <c r="P3" s="11"/>
      <c r="Q3"/>
    </row>
    <row r="4" spans="1:133" ht="32.25" customHeight="1" thickBot="1">
      <c r="A4" s="110"/>
      <c r="B4" s="111"/>
      <c r="C4" s="112"/>
      <c r="D4" s="34" t="s">
        <v>6</v>
      </c>
      <c r="E4" s="34" t="s">
        <v>74</v>
      </c>
      <c r="F4" s="34" t="s">
        <v>75</v>
      </c>
      <c r="G4" s="34" t="s">
        <v>76</v>
      </c>
      <c r="H4" s="34" t="s">
        <v>7</v>
      </c>
      <c r="I4" s="34" t="s">
        <v>8</v>
      </c>
      <c r="J4" s="35" t="s">
        <v>77</v>
      </c>
      <c r="K4" s="35" t="s">
        <v>9</v>
      </c>
      <c r="L4" s="35" t="s">
        <v>10</v>
      </c>
      <c r="M4" s="35" t="s">
        <v>11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10509196</v>
      </c>
      <c r="E5" s="27">
        <f t="shared" si="0"/>
        <v>1841835</v>
      </c>
      <c r="F5" s="27">
        <f t="shared" si="0"/>
        <v>828472</v>
      </c>
      <c r="G5" s="27">
        <f t="shared" si="0"/>
        <v>0</v>
      </c>
      <c r="H5" s="27">
        <f t="shared" si="0"/>
        <v>0</v>
      </c>
      <c r="I5" s="27">
        <f t="shared" si="0"/>
        <v>698785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13878288</v>
      </c>
      <c r="O5" s="33">
        <f t="shared" ref="O5:O36" si="2">(N5/O$70)</f>
        <v>2054.2166962699821</v>
      </c>
      <c r="P5" s="6"/>
    </row>
    <row r="6" spans="1:133">
      <c r="A6" s="12"/>
      <c r="B6" s="25">
        <v>311</v>
      </c>
      <c r="C6" s="20" t="s">
        <v>3</v>
      </c>
      <c r="D6" s="46">
        <v>9591726</v>
      </c>
      <c r="E6" s="46">
        <v>0</v>
      </c>
      <c r="F6" s="46">
        <v>828472</v>
      </c>
      <c r="G6" s="46">
        <v>0</v>
      </c>
      <c r="H6" s="46">
        <v>0</v>
      </c>
      <c r="I6" s="46">
        <v>698785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11118983</v>
      </c>
      <c r="O6" s="47">
        <f t="shared" si="2"/>
        <v>1645.7938129070455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1064306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1064306</v>
      </c>
      <c r="O7" s="47">
        <f t="shared" si="2"/>
        <v>157.53493191237419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777529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777529</v>
      </c>
      <c r="O8" s="47">
        <f t="shared" si="2"/>
        <v>115.08718176435761</v>
      </c>
      <c r="P8" s="9"/>
    </row>
    <row r="9" spans="1:133">
      <c r="A9" s="12"/>
      <c r="B9" s="25">
        <v>312.52</v>
      </c>
      <c r="C9" s="20" t="s">
        <v>106</v>
      </c>
      <c r="D9" s="46">
        <v>93284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93284</v>
      </c>
      <c r="O9" s="47">
        <f t="shared" si="2"/>
        <v>13.807578448786265</v>
      </c>
      <c r="P9" s="9"/>
    </row>
    <row r="10" spans="1:133">
      <c r="A10" s="12"/>
      <c r="B10" s="25">
        <v>315</v>
      </c>
      <c r="C10" s="20" t="s">
        <v>107</v>
      </c>
      <c r="D10" s="46">
        <v>544366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544366</v>
      </c>
      <c r="O10" s="47">
        <f t="shared" si="2"/>
        <v>80.575192421551208</v>
      </c>
      <c r="P10" s="9"/>
    </row>
    <row r="11" spans="1:133">
      <c r="A11" s="12"/>
      <c r="B11" s="25">
        <v>316</v>
      </c>
      <c r="C11" s="20" t="s">
        <v>108</v>
      </c>
      <c r="D11" s="46">
        <v>279820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279820</v>
      </c>
      <c r="O11" s="47">
        <f t="shared" si="2"/>
        <v>41.417998815867378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SUM(D13:D19)</f>
        <v>971102</v>
      </c>
      <c r="E12" s="32">
        <f t="shared" si="3"/>
        <v>1442585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194067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2607754</v>
      </c>
      <c r="O12" s="45">
        <f t="shared" si="2"/>
        <v>385.99082297217291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1174381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1174381</v>
      </c>
      <c r="O13" s="47">
        <f t="shared" si="2"/>
        <v>173.82785671995262</v>
      </c>
      <c r="P13" s="9"/>
    </row>
    <row r="14" spans="1:133">
      <c r="A14" s="12"/>
      <c r="B14" s="25">
        <v>323.10000000000002</v>
      </c>
      <c r="C14" s="20" t="s">
        <v>17</v>
      </c>
      <c r="D14" s="46">
        <v>504504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504504</v>
      </c>
      <c r="O14" s="47">
        <f t="shared" si="2"/>
        <v>74.674955595026645</v>
      </c>
      <c r="P14" s="9"/>
    </row>
    <row r="15" spans="1:133">
      <c r="A15" s="12"/>
      <c r="B15" s="25">
        <v>323.7</v>
      </c>
      <c r="C15" s="20" t="s">
        <v>18</v>
      </c>
      <c r="D15" s="46">
        <v>449828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449828</v>
      </c>
      <c r="O15" s="47">
        <f t="shared" si="2"/>
        <v>66.582001184132622</v>
      </c>
      <c r="P15" s="9"/>
    </row>
    <row r="16" spans="1:133">
      <c r="A16" s="12"/>
      <c r="B16" s="25">
        <v>324.31</v>
      </c>
      <c r="C16" s="20" t="s">
        <v>20</v>
      </c>
      <c r="D16" s="46">
        <v>0</v>
      </c>
      <c r="E16" s="46">
        <v>186829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186829</v>
      </c>
      <c r="O16" s="47">
        <f t="shared" si="2"/>
        <v>27.653789224393133</v>
      </c>
      <c r="P16" s="9"/>
    </row>
    <row r="17" spans="1:16">
      <c r="A17" s="12"/>
      <c r="B17" s="25">
        <v>324.61</v>
      </c>
      <c r="C17" s="20" t="s">
        <v>21</v>
      </c>
      <c r="D17" s="46">
        <v>0</v>
      </c>
      <c r="E17" s="46">
        <v>15028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15028</v>
      </c>
      <c r="O17" s="47">
        <f t="shared" si="2"/>
        <v>2.2243931320307873</v>
      </c>
      <c r="P17" s="9"/>
    </row>
    <row r="18" spans="1:16">
      <c r="A18" s="12"/>
      <c r="B18" s="25">
        <v>325.2</v>
      </c>
      <c r="C18" s="20" t="s">
        <v>23</v>
      </c>
      <c r="D18" s="46">
        <v>0</v>
      </c>
      <c r="E18" s="46">
        <v>34075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34075</v>
      </c>
      <c r="O18" s="47">
        <f t="shared" si="2"/>
        <v>5.0436648904677321</v>
      </c>
      <c r="P18" s="9"/>
    </row>
    <row r="19" spans="1:16">
      <c r="A19" s="12"/>
      <c r="B19" s="25">
        <v>329</v>
      </c>
      <c r="C19" s="20" t="s">
        <v>24</v>
      </c>
      <c r="D19" s="46">
        <v>16770</v>
      </c>
      <c r="E19" s="46">
        <v>32272</v>
      </c>
      <c r="F19" s="46">
        <v>0</v>
      </c>
      <c r="G19" s="46">
        <v>0</v>
      </c>
      <c r="H19" s="46">
        <v>0</v>
      </c>
      <c r="I19" s="46">
        <v>194067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243109</v>
      </c>
      <c r="O19" s="47">
        <f t="shared" si="2"/>
        <v>35.984162226169332</v>
      </c>
      <c r="P19" s="9"/>
    </row>
    <row r="20" spans="1:16" ht="15.75">
      <c r="A20" s="29" t="s">
        <v>26</v>
      </c>
      <c r="B20" s="30"/>
      <c r="C20" s="31"/>
      <c r="D20" s="32">
        <f t="shared" ref="D20:M20" si="4">SUM(D21:D36)</f>
        <v>4607749</v>
      </c>
      <c r="E20" s="32">
        <f t="shared" si="4"/>
        <v>1762609</v>
      </c>
      <c r="F20" s="32">
        <f t="shared" si="4"/>
        <v>0</v>
      </c>
      <c r="G20" s="32">
        <f t="shared" si="4"/>
        <v>0</v>
      </c>
      <c r="H20" s="32">
        <f t="shared" si="4"/>
        <v>0</v>
      </c>
      <c r="I20" s="32">
        <f t="shared" si="4"/>
        <v>3382120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340991</v>
      </c>
      <c r="N20" s="44">
        <f t="shared" si="1"/>
        <v>10093469</v>
      </c>
      <c r="O20" s="45">
        <f t="shared" si="2"/>
        <v>1494.0007400828893</v>
      </c>
      <c r="P20" s="10"/>
    </row>
    <row r="21" spans="1:16">
      <c r="A21" s="12"/>
      <c r="B21" s="25">
        <v>331.2</v>
      </c>
      <c r="C21" s="20" t="s">
        <v>25</v>
      </c>
      <c r="D21" s="46">
        <v>3558118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3558118</v>
      </c>
      <c r="O21" s="47">
        <f t="shared" si="2"/>
        <v>526.66044997039671</v>
      </c>
      <c r="P21" s="9"/>
    </row>
    <row r="22" spans="1:16">
      <c r="A22" s="12"/>
      <c r="B22" s="25">
        <v>331.5</v>
      </c>
      <c r="C22" s="20" t="s">
        <v>138</v>
      </c>
      <c r="D22" s="46">
        <v>53334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53334</v>
      </c>
      <c r="O22" s="47">
        <f t="shared" si="2"/>
        <v>7.8943161634103021</v>
      </c>
      <c r="P22" s="9"/>
    </row>
    <row r="23" spans="1:16">
      <c r="A23" s="12"/>
      <c r="B23" s="25">
        <v>333</v>
      </c>
      <c r="C23" s="20" t="s">
        <v>4</v>
      </c>
      <c r="D23" s="46">
        <v>14143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14143</v>
      </c>
      <c r="O23" s="47">
        <f t="shared" si="2"/>
        <v>2.0933984606275904</v>
      </c>
      <c r="P23" s="9"/>
    </row>
    <row r="24" spans="1:16">
      <c r="A24" s="12"/>
      <c r="B24" s="25">
        <v>334.2</v>
      </c>
      <c r="C24" s="20" t="s">
        <v>27</v>
      </c>
      <c r="D24" s="46">
        <v>164135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164135</v>
      </c>
      <c r="O24" s="47">
        <f t="shared" si="2"/>
        <v>24.294701006512728</v>
      </c>
      <c r="P24" s="9"/>
    </row>
    <row r="25" spans="1:16">
      <c r="A25" s="12"/>
      <c r="B25" s="25">
        <v>334.35</v>
      </c>
      <c r="C25" s="20" t="s">
        <v>142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1021321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1021321</v>
      </c>
      <c r="O25" s="47">
        <f t="shared" si="2"/>
        <v>151.17243931320309</v>
      </c>
      <c r="P25" s="9"/>
    </row>
    <row r="26" spans="1:16">
      <c r="A26" s="12"/>
      <c r="B26" s="25">
        <v>334.39</v>
      </c>
      <c r="C26" s="20" t="s">
        <v>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150000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150000</v>
      </c>
      <c r="O26" s="47">
        <f t="shared" si="2"/>
        <v>22.202486678507992</v>
      </c>
      <c r="P26" s="9"/>
    </row>
    <row r="27" spans="1:16">
      <c r="A27" s="12"/>
      <c r="B27" s="25">
        <v>335.12</v>
      </c>
      <c r="C27" s="20" t="s">
        <v>110</v>
      </c>
      <c r="D27" s="46">
        <v>153980</v>
      </c>
      <c r="E27" s="46">
        <v>45089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199069</v>
      </c>
      <c r="O27" s="47">
        <f t="shared" si="2"/>
        <v>29.465512137359383</v>
      </c>
      <c r="P27" s="9"/>
    </row>
    <row r="28" spans="1:16">
      <c r="A28" s="12"/>
      <c r="B28" s="25">
        <v>335.14</v>
      </c>
      <c r="C28" s="20" t="s">
        <v>111</v>
      </c>
      <c r="D28" s="46">
        <v>2921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2921</v>
      </c>
      <c r="O28" s="47">
        <f t="shared" si="2"/>
        <v>0.43235642391947898</v>
      </c>
      <c r="P28" s="9"/>
    </row>
    <row r="29" spans="1:16">
      <c r="A29" s="12"/>
      <c r="B29" s="25">
        <v>335.15</v>
      </c>
      <c r="C29" s="20" t="s">
        <v>112</v>
      </c>
      <c r="D29" s="46">
        <v>16403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16403</v>
      </c>
      <c r="O29" s="47">
        <f t="shared" si="2"/>
        <v>2.4279159265837773</v>
      </c>
      <c r="P29" s="9"/>
    </row>
    <row r="30" spans="1:16">
      <c r="A30" s="12"/>
      <c r="B30" s="25">
        <v>335.18</v>
      </c>
      <c r="C30" s="20" t="s">
        <v>113</v>
      </c>
      <c r="D30" s="46">
        <v>589283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589283</v>
      </c>
      <c r="O30" s="47">
        <f t="shared" si="2"/>
        <v>87.223653049141504</v>
      </c>
      <c r="P30" s="9"/>
    </row>
    <row r="31" spans="1:16">
      <c r="A31" s="12"/>
      <c r="B31" s="25">
        <v>335.49</v>
      </c>
      <c r="C31" s="20" t="s">
        <v>34</v>
      </c>
      <c r="D31" s="46">
        <v>0</v>
      </c>
      <c r="E31" s="46">
        <v>10756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10756</v>
      </c>
      <c r="O31" s="47">
        <f t="shared" si="2"/>
        <v>1.5920663114268798</v>
      </c>
      <c r="P31" s="9"/>
    </row>
    <row r="32" spans="1:16">
      <c r="A32" s="12"/>
      <c r="B32" s="25">
        <v>337.2</v>
      </c>
      <c r="C32" s="20" t="s">
        <v>35</v>
      </c>
      <c r="D32" s="46">
        <v>50000</v>
      </c>
      <c r="E32" s="46">
        <v>0</v>
      </c>
      <c r="F32" s="46">
        <v>0</v>
      </c>
      <c r="G32" s="46">
        <v>0</v>
      </c>
      <c r="H32" s="46">
        <v>0</v>
      </c>
      <c r="I32" s="46">
        <v>25000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6">SUM(D32:M32)</f>
        <v>75000</v>
      </c>
      <c r="O32" s="47">
        <f t="shared" si="2"/>
        <v>11.101243339253996</v>
      </c>
      <c r="P32" s="9"/>
    </row>
    <row r="33" spans="1:16">
      <c r="A33" s="12"/>
      <c r="B33" s="25">
        <v>337.4</v>
      </c>
      <c r="C33" s="20" t="s">
        <v>37</v>
      </c>
      <c r="D33" s="46">
        <v>0</v>
      </c>
      <c r="E33" s="46">
        <v>1576365</v>
      </c>
      <c r="F33" s="46">
        <v>0</v>
      </c>
      <c r="G33" s="46">
        <v>0</v>
      </c>
      <c r="H33" s="46">
        <v>0</v>
      </c>
      <c r="I33" s="46">
        <v>2185799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3762164</v>
      </c>
      <c r="O33" s="47">
        <f t="shared" si="2"/>
        <v>556.862640615749</v>
      </c>
      <c r="P33" s="9"/>
    </row>
    <row r="34" spans="1:16">
      <c r="A34" s="12"/>
      <c r="B34" s="25">
        <v>337.5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340991</v>
      </c>
      <c r="N34" s="46">
        <f t="shared" si="6"/>
        <v>340991</v>
      </c>
      <c r="O34" s="47">
        <f t="shared" si="2"/>
        <v>50.47232089994079</v>
      </c>
      <c r="P34" s="9"/>
    </row>
    <row r="35" spans="1:16">
      <c r="A35" s="12"/>
      <c r="B35" s="25">
        <v>337.7</v>
      </c>
      <c r="C35" s="20" t="s">
        <v>39</v>
      </c>
      <c r="D35" s="46">
        <v>0</v>
      </c>
      <c r="E35" s="46">
        <v>130399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130399</v>
      </c>
      <c r="O35" s="47">
        <f t="shared" si="2"/>
        <v>19.301213735938425</v>
      </c>
      <c r="P35" s="9"/>
    </row>
    <row r="36" spans="1:16">
      <c r="A36" s="12"/>
      <c r="B36" s="25">
        <v>338</v>
      </c>
      <c r="C36" s="20" t="s">
        <v>40</v>
      </c>
      <c r="D36" s="46">
        <v>5432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5432</v>
      </c>
      <c r="O36" s="47">
        <f t="shared" si="2"/>
        <v>0.80402605091770274</v>
      </c>
      <c r="P36" s="9"/>
    </row>
    <row r="37" spans="1:16" ht="15.75">
      <c r="A37" s="29" t="s">
        <v>46</v>
      </c>
      <c r="B37" s="30"/>
      <c r="C37" s="31"/>
      <c r="D37" s="32">
        <f t="shared" ref="D37:M37" si="7">SUM(D38:D48)</f>
        <v>2995284</v>
      </c>
      <c r="E37" s="32">
        <f t="shared" si="7"/>
        <v>724082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10689338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621179</v>
      </c>
      <c r="N37" s="32">
        <f t="shared" si="6"/>
        <v>15029883</v>
      </c>
      <c r="O37" s="45">
        <f t="shared" ref="O37:O68" si="8">(N37/O$70)</f>
        <v>2224.6718472468915</v>
      </c>
      <c r="P37" s="10"/>
    </row>
    <row r="38" spans="1:16">
      <c r="A38" s="12"/>
      <c r="B38" s="25">
        <v>341.9</v>
      </c>
      <c r="C38" s="20" t="s">
        <v>115</v>
      </c>
      <c r="D38" s="46">
        <v>2701475</v>
      </c>
      <c r="E38" s="46">
        <v>14115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8" si="9">SUM(D38:M38)</f>
        <v>2715590</v>
      </c>
      <c r="O38" s="47">
        <f t="shared" si="8"/>
        <v>401.95233866193013</v>
      </c>
      <c r="P38" s="9"/>
    </row>
    <row r="39" spans="1:16">
      <c r="A39" s="12"/>
      <c r="B39" s="25">
        <v>342.1</v>
      </c>
      <c r="C39" s="20" t="s">
        <v>51</v>
      </c>
      <c r="D39" s="46">
        <v>84214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84214</v>
      </c>
      <c r="O39" s="47">
        <f t="shared" si="8"/>
        <v>12.465068087625815</v>
      </c>
      <c r="P39" s="9"/>
    </row>
    <row r="40" spans="1:16">
      <c r="A40" s="12"/>
      <c r="B40" s="25">
        <v>343.4</v>
      </c>
      <c r="C40" s="20" t="s">
        <v>53</v>
      </c>
      <c r="D40" s="46">
        <v>209505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209505</v>
      </c>
      <c r="O40" s="47">
        <f t="shared" si="8"/>
        <v>31.010213143872114</v>
      </c>
      <c r="P40" s="9"/>
    </row>
    <row r="41" spans="1:16">
      <c r="A41" s="12"/>
      <c r="B41" s="25">
        <v>343.5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7417354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7417354</v>
      </c>
      <c r="O41" s="47">
        <f t="shared" si="8"/>
        <v>1097.8913558318532</v>
      </c>
      <c r="P41" s="9"/>
    </row>
    <row r="42" spans="1:16">
      <c r="A42" s="12"/>
      <c r="B42" s="25">
        <v>343.7</v>
      </c>
      <c r="C42" s="20" t="s">
        <v>131</v>
      </c>
      <c r="D42" s="46">
        <v>0</v>
      </c>
      <c r="E42" s="46">
        <v>2500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2500</v>
      </c>
      <c r="O42" s="47">
        <f t="shared" si="8"/>
        <v>0.37004144464179989</v>
      </c>
      <c r="P42" s="9"/>
    </row>
    <row r="43" spans="1:16">
      <c r="A43" s="12"/>
      <c r="B43" s="25">
        <v>344.5</v>
      </c>
      <c r="C43" s="20" t="s">
        <v>116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3271984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3271984</v>
      </c>
      <c r="O43" s="47">
        <f t="shared" si="8"/>
        <v>484.30787448194195</v>
      </c>
      <c r="P43" s="9"/>
    </row>
    <row r="44" spans="1:16">
      <c r="A44" s="12"/>
      <c r="B44" s="25">
        <v>345.1</v>
      </c>
      <c r="C44" s="20" t="s">
        <v>93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621179</v>
      </c>
      <c r="N44" s="46">
        <f t="shared" si="9"/>
        <v>621179</v>
      </c>
      <c r="O44" s="47">
        <f t="shared" si="8"/>
        <v>91.944789816459448</v>
      </c>
      <c r="P44" s="9"/>
    </row>
    <row r="45" spans="1:16">
      <c r="A45" s="12"/>
      <c r="B45" s="25">
        <v>347.2</v>
      </c>
      <c r="C45" s="20" t="s">
        <v>56</v>
      </c>
      <c r="D45" s="46">
        <v>0</v>
      </c>
      <c r="E45" s="46">
        <v>704497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704497</v>
      </c>
      <c r="O45" s="47">
        <f t="shared" si="8"/>
        <v>104.27723505032564</v>
      </c>
      <c r="P45" s="9"/>
    </row>
    <row r="46" spans="1:16">
      <c r="A46" s="12"/>
      <c r="B46" s="25">
        <v>347.4</v>
      </c>
      <c r="C46" s="20" t="s">
        <v>100</v>
      </c>
      <c r="D46" s="46">
        <v>90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90</v>
      </c>
      <c r="O46" s="47">
        <f t="shared" si="8"/>
        <v>1.3321492007104795E-2</v>
      </c>
      <c r="P46" s="9"/>
    </row>
    <row r="47" spans="1:16">
      <c r="A47" s="12"/>
      <c r="B47" s="25">
        <v>347.5</v>
      </c>
      <c r="C47" s="20" t="s">
        <v>88</v>
      </c>
      <c r="D47" s="46">
        <v>0</v>
      </c>
      <c r="E47" s="46">
        <v>672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672</v>
      </c>
      <c r="O47" s="47">
        <f t="shared" si="8"/>
        <v>9.9467140319715805E-2</v>
      </c>
      <c r="P47" s="9"/>
    </row>
    <row r="48" spans="1:16">
      <c r="A48" s="12"/>
      <c r="B48" s="25">
        <v>347.9</v>
      </c>
      <c r="C48" s="20" t="s">
        <v>57</v>
      </c>
      <c r="D48" s="46">
        <v>0</v>
      </c>
      <c r="E48" s="46">
        <v>2298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2298</v>
      </c>
      <c r="O48" s="47">
        <f t="shared" si="8"/>
        <v>0.34014209591474243</v>
      </c>
      <c r="P48" s="9"/>
    </row>
    <row r="49" spans="1:16" ht="15.75">
      <c r="A49" s="29" t="s">
        <v>47</v>
      </c>
      <c r="B49" s="30"/>
      <c r="C49" s="31"/>
      <c r="D49" s="32">
        <f t="shared" ref="D49:M49" si="10">SUM(D50:D52)</f>
        <v>44872</v>
      </c>
      <c r="E49" s="32">
        <f t="shared" si="10"/>
        <v>33603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174670</v>
      </c>
      <c r="J49" s="32">
        <f t="shared" si="10"/>
        <v>0</v>
      </c>
      <c r="K49" s="32">
        <f t="shared" si="10"/>
        <v>291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253436</v>
      </c>
      <c r="O49" s="45">
        <f t="shared" si="8"/>
        <v>37.512729425695674</v>
      </c>
      <c r="P49" s="10"/>
    </row>
    <row r="50" spans="1:16">
      <c r="A50" s="13"/>
      <c r="B50" s="39">
        <v>351.1</v>
      </c>
      <c r="C50" s="21" t="s">
        <v>101</v>
      </c>
      <c r="D50" s="46">
        <v>11876</v>
      </c>
      <c r="E50" s="46">
        <v>0</v>
      </c>
      <c r="F50" s="46">
        <v>0</v>
      </c>
      <c r="G50" s="46">
        <v>0</v>
      </c>
      <c r="H50" s="46">
        <v>0</v>
      </c>
      <c r="I50" s="46">
        <v>155358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167234</v>
      </c>
      <c r="O50" s="47">
        <f t="shared" si="8"/>
        <v>24.753404381290704</v>
      </c>
      <c r="P50" s="9"/>
    </row>
    <row r="51" spans="1:16">
      <c r="A51" s="13"/>
      <c r="B51" s="39">
        <v>354</v>
      </c>
      <c r="C51" s="21" t="s">
        <v>61</v>
      </c>
      <c r="D51" s="46">
        <v>32996</v>
      </c>
      <c r="E51" s="46">
        <v>33603</v>
      </c>
      <c r="F51" s="46">
        <v>0</v>
      </c>
      <c r="G51" s="46">
        <v>0</v>
      </c>
      <c r="H51" s="46">
        <v>0</v>
      </c>
      <c r="I51" s="46">
        <v>19312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85911</v>
      </c>
      <c r="O51" s="47">
        <f t="shared" si="8"/>
        <v>12.716252220248668</v>
      </c>
      <c r="P51" s="9"/>
    </row>
    <row r="52" spans="1:16">
      <c r="A52" s="13"/>
      <c r="B52" s="39">
        <v>359</v>
      </c>
      <c r="C52" s="21" t="s">
        <v>135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291</v>
      </c>
      <c r="L52" s="46">
        <v>0</v>
      </c>
      <c r="M52" s="46">
        <v>0</v>
      </c>
      <c r="N52" s="46">
        <f t="shared" si="11"/>
        <v>291</v>
      </c>
      <c r="O52" s="47">
        <f t="shared" si="8"/>
        <v>4.3072824156305506E-2</v>
      </c>
      <c r="P52" s="9"/>
    </row>
    <row r="53" spans="1:16" ht="15.75">
      <c r="A53" s="29" t="s">
        <v>5</v>
      </c>
      <c r="B53" s="30"/>
      <c r="C53" s="31"/>
      <c r="D53" s="32">
        <f t="shared" ref="D53:M53" si="12">SUM(D54:D63)</f>
        <v>402756</v>
      </c>
      <c r="E53" s="32">
        <f t="shared" si="12"/>
        <v>151279</v>
      </c>
      <c r="F53" s="32">
        <f t="shared" si="12"/>
        <v>19400</v>
      </c>
      <c r="G53" s="32">
        <f t="shared" si="12"/>
        <v>72282</v>
      </c>
      <c r="H53" s="32">
        <f t="shared" si="12"/>
        <v>0</v>
      </c>
      <c r="I53" s="32">
        <f t="shared" si="12"/>
        <v>490465</v>
      </c>
      <c r="J53" s="32">
        <f t="shared" si="12"/>
        <v>0</v>
      </c>
      <c r="K53" s="32">
        <f t="shared" si="12"/>
        <v>5223376</v>
      </c>
      <c r="L53" s="32">
        <f t="shared" si="12"/>
        <v>0</v>
      </c>
      <c r="M53" s="32">
        <f t="shared" si="12"/>
        <v>43578</v>
      </c>
      <c r="N53" s="32">
        <f t="shared" si="11"/>
        <v>6403136</v>
      </c>
      <c r="O53" s="45">
        <f t="shared" si="8"/>
        <v>947.77027827116638</v>
      </c>
      <c r="P53" s="10"/>
    </row>
    <row r="54" spans="1:16">
      <c r="A54" s="12"/>
      <c r="B54" s="25">
        <v>361.1</v>
      </c>
      <c r="C54" s="20" t="s">
        <v>62</v>
      </c>
      <c r="D54" s="46">
        <v>217208</v>
      </c>
      <c r="E54" s="46">
        <v>124778</v>
      </c>
      <c r="F54" s="46">
        <v>19388</v>
      </c>
      <c r="G54" s="46">
        <v>72282</v>
      </c>
      <c r="H54" s="46">
        <v>0</v>
      </c>
      <c r="I54" s="46">
        <v>454845</v>
      </c>
      <c r="J54" s="46">
        <v>0</v>
      </c>
      <c r="K54" s="46">
        <v>2169317</v>
      </c>
      <c r="L54" s="46">
        <v>0</v>
      </c>
      <c r="M54" s="46">
        <v>9853</v>
      </c>
      <c r="N54" s="46">
        <f t="shared" si="11"/>
        <v>3067671</v>
      </c>
      <c r="O54" s="47">
        <f t="shared" si="8"/>
        <v>454.06616341030195</v>
      </c>
      <c r="P54" s="9"/>
    </row>
    <row r="55" spans="1:16">
      <c r="A55" s="12"/>
      <c r="B55" s="25">
        <v>361.3</v>
      </c>
      <c r="C55" s="20" t="s">
        <v>63</v>
      </c>
      <c r="D55" s="46">
        <v>91799</v>
      </c>
      <c r="E55" s="46">
        <v>0</v>
      </c>
      <c r="F55" s="46">
        <v>0</v>
      </c>
      <c r="G55" s="46">
        <v>0</v>
      </c>
      <c r="H55" s="46">
        <v>0</v>
      </c>
      <c r="I55" s="46">
        <v>12</v>
      </c>
      <c r="J55" s="46">
        <v>0</v>
      </c>
      <c r="K55" s="46">
        <v>-520082</v>
      </c>
      <c r="L55" s="46">
        <v>0</v>
      </c>
      <c r="M55" s="46">
        <v>0</v>
      </c>
      <c r="N55" s="46">
        <f t="shared" ref="N55:N63" si="13">SUM(D55:M55)</f>
        <v>-428271</v>
      </c>
      <c r="O55" s="47">
        <f t="shared" si="8"/>
        <v>-63.391207815275308</v>
      </c>
      <c r="P55" s="9"/>
    </row>
    <row r="56" spans="1:16">
      <c r="A56" s="12"/>
      <c r="B56" s="25">
        <v>361.4</v>
      </c>
      <c r="C56" s="20" t="s">
        <v>118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256806</v>
      </c>
      <c r="L56" s="46">
        <v>0</v>
      </c>
      <c r="M56" s="46">
        <v>0</v>
      </c>
      <c r="N56" s="46">
        <f t="shared" si="13"/>
        <v>256806</v>
      </c>
      <c r="O56" s="47">
        <f t="shared" si="8"/>
        <v>38.011545293072821</v>
      </c>
      <c r="P56" s="9"/>
    </row>
    <row r="57" spans="1:16">
      <c r="A57" s="12"/>
      <c r="B57" s="25">
        <v>362</v>
      </c>
      <c r="C57" s="20" t="s">
        <v>65</v>
      </c>
      <c r="D57" s="46">
        <v>11972</v>
      </c>
      <c r="E57" s="46">
        <v>0</v>
      </c>
      <c r="F57" s="46">
        <v>0</v>
      </c>
      <c r="G57" s="46">
        <v>0</v>
      </c>
      <c r="H57" s="46">
        <v>0</v>
      </c>
      <c r="I57" s="46">
        <v>147465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159437</v>
      </c>
      <c r="O57" s="47">
        <f t="shared" si="8"/>
        <v>23.599319123741861</v>
      </c>
      <c r="P57" s="9"/>
    </row>
    <row r="58" spans="1:16">
      <c r="A58" s="12"/>
      <c r="B58" s="25">
        <v>364</v>
      </c>
      <c r="C58" s="20" t="s">
        <v>119</v>
      </c>
      <c r="D58" s="46">
        <v>7498</v>
      </c>
      <c r="E58" s="46">
        <v>0</v>
      </c>
      <c r="F58" s="46">
        <v>0</v>
      </c>
      <c r="G58" s="46">
        <v>0</v>
      </c>
      <c r="H58" s="46">
        <v>0</v>
      </c>
      <c r="I58" s="46">
        <v>-113911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-106413</v>
      </c>
      <c r="O58" s="47">
        <f t="shared" si="8"/>
        <v>-15.75088809946714</v>
      </c>
      <c r="P58" s="9"/>
    </row>
    <row r="59" spans="1:16">
      <c r="A59" s="12"/>
      <c r="B59" s="25">
        <v>365</v>
      </c>
      <c r="C59" s="20" t="s">
        <v>120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150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150</v>
      </c>
      <c r="O59" s="47">
        <f t="shared" si="8"/>
        <v>2.2202486678507993E-2</v>
      </c>
      <c r="P59" s="9"/>
    </row>
    <row r="60" spans="1:16">
      <c r="A60" s="12"/>
      <c r="B60" s="25">
        <v>366</v>
      </c>
      <c r="C60" s="20" t="s">
        <v>68</v>
      </c>
      <c r="D60" s="46">
        <v>3100</v>
      </c>
      <c r="E60" s="46">
        <v>23288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26388</v>
      </c>
      <c r="O60" s="47">
        <f t="shared" si="8"/>
        <v>3.9058614564831262</v>
      </c>
      <c r="P60" s="9"/>
    </row>
    <row r="61" spans="1:16">
      <c r="A61" s="12"/>
      <c r="B61" s="25">
        <v>368</v>
      </c>
      <c r="C61" s="20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3315414</v>
      </c>
      <c r="L61" s="46">
        <v>0</v>
      </c>
      <c r="M61" s="46">
        <v>0</v>
      </c>
      <c r="N61" s="46">
        <f t="shared" si="13"/>
        <v>3315414</v>
      </c>
      <c r="O61" s="47">
        <f t="shared" si="8"/>
        <v>490.73623445825933</v>
      </c>
      <c r="P61" s="9"/>
    </row>
    <row r="62" spans="1:16">
      <c r="A62" s="12"/>
      <c r="B62" s="25">
        <v>369.3</v>
      </c>
      <c r="C62" s="20" t="s">
        <v>102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1921</v>
      </c>
      <c r="L62" s="46">
        <v>0</v>
      </c>
      <c r="M62" s="46">
        <v>0</v>
      </c>
      <c r="N62" s="46">
        <f t="shared" si="13"/>
        <v>1921</v>
      </c>
      <c r="O62" s="47">
        <f t="shared" si="8"/>
        <v>0.28433984606275903</v>
      </c>
      <c r="P62" s="9"/>
    </row>
    <row r="63" spans="1:16">
      <c r="A63" s="12"/>
      <c r="B63" s="25">
        <v>369.9</v>
      </c>
      <c r="C63" s="20" t="s">
        <v>70</v>
      </c>
      <c r="D63" s="46">
        <v>71179</v>
      </c>
      <c r="E63" s="46">
        <v>3213</v>
      </c>
      <c r="F63" s="46">
        <v>12</v>
      </c>
      <c r="G63" s="46">
        <v>0</v>
      </c>
      <c r="H63" s="46">
        <v>0</v>
      </c>
      <c r="I63" s="46">
        <v>1904</v>
      </c>
      <c r="J63" s="46">
        <v>0</v>
      </c>
      <c r="K63" s="46">
        <v>0</v>
      </c>
      <c r="L63" s="46">
        <v>0</v>
      </c>
      <c r="M63" s="46">
        <v>33725</v>
      </c>
      <c r="N63" s="46">
        <f t="shared" si="13"/>
        <v>110033</v>
      </c>
      <c r="O63" s="47">
        <f t="shared" si="8"/>
        <v>16.286708111308467</v>
      </c>
      <c r="P63" s="9"/>
    </row>
    <row r="64" spans="1:16" ht="15.75">
      <c r="A64" s="29" t="s">
        <v>48</v>
      </c>
      <c r="B64" s="30"/>
      <c r="C64" s="31"/>
      <c r="D64" s="32">
        <f t="shared" ref="D64:M64" si="14">SUM(D65:D67)</f>
        <v>529768</v>
      </c>
      <c r="E64" s="32">
        <f t="shared" si="14"/>
        <v>1667226</v>
      </c>
      <c r="F64" s="32">
        <f t="shared" si="14"/>
        <v>0</v>
      </c>
      <c r="G64" s="32">
        <f t="shared" si="14"/>
        <v>446653</v>
      </c>
      <c r="H64" s="32">
        <f t="shared" si="14"/>
        <v>0</v>
      </c>
      <c r="I64" s="32">
        <f t="shared" si="14"/>
        <v>121690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499491</v>
      </c>
      <c r="N64" s="32">
        <f>SUM(D64:M64)</f>
        <v>3264828</v>
      </c>
      <c r="O64" s="45">
        <f t="shared" si="8"/>
        <v>483.24866785079928</v>
      </c>
      <c r="P64" s="9"/>
    </row>
    <row r="65" spans="1:119">
      <c r="A65" s="12"/>
      <c r="B65" s="25">
        <v>381</v>
      </c>
      <c r="C65" s="20" t="s">
        <v>71</v>
      </c>
      <c r="D65" s="46">
        <v>529768</v>
      </c>
      <c r="E65" s="46">
        <v>1667226</v>
      </c>
      <c r="F65" s="46">
        <v>0</v>
      </c>
      <c r="G65" s="46">
        <v>446653</v>
      </c>
      <c r="H65" s="46">
        <v>0</v>
      </c>
      <c r="I65" s="46">
        <v>8905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2652552</v>
      </c>
      <c r="O65" s="47">
        <f t="shared" si="8"/>
        <v>392.6216696269982</v>
      </c>
      <c r="P65" s="9"/>
    </row>
    <row r="66" spans="1:119">
      <c r="A66" s="12"/>
      <c r="B66" s="25">
        <v>389.4</v>
      </c>
      <c r="C66" s="20" t="s">
        <v>121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499491</v>
      </c>
      <c r="N66" s="46">
        <f>SUM(D66:M66)</f>
        <v>499491</v>
      </c>
      <c r="O66" s="47">
        <f t="shared" si="8"/>
        <v>73.932948490230899</v>
      </c>
      <c r="P66" s="9"/>
    </row>
    <row r="67" spans="1:119" ht="15.75" thickBot="1">
      <c r="A67" s="12"/>
      <c r="B67" s="25">
        <v>389.8</v>
      </c>
      <c r="C67" s="20" t="s">
        <v>122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112785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112785</v>
      </c>
      <c r="O67" s="47">
        <f t="shared" si="8"/>
        <v>16.694049733570161</v>
      </c>
      <c r="P67" s="9"/>
    </row>
    <row r="68" spans="1:119" ht="16.5" thickBot="1">
      <c r="A68" s="14" t="s">
        <v>58</v>
      </c>
      <c r="B68" s="23"/>
      <c r="C68" s="22"/>
      <c r="D68" s="15">
        <f t="shared" ref="D68:M68" si="15">SUM(D5,D12,D20,D37,D49,D53,D64)</f>
        <v>20060727</v>
      </c>
      <c r="E68" s="15">
        <f t="shared" si="15"/>
        <v>7623219</v>
      </c>
      <c r="F68" s="15">
        <f t="shared" si="15"/>
        <v>847872</v>
      </c>
      <c r="G68" s="15">
        <f t="shared" si="15"/>
        <v>518935</v>
      </c>
      <c r="H68" s="15">
        <f t="shared" si="15"/>
        <v>0</v>
      </c>
      <c r="I68" s="15">
        <f t="shared" si="15"/>
        <v>15751135</v>
      </c>
      <c r="J68" s="15">
        <f t="shared" si="15"/>
        <v>0</v>
      </c>
      <c r="K68" s="15">
        <f t="shared" si="15"/>
        <v>5223667</v>
      </c>
      <c r="L68" s="15">
        <f t="shared" si="15"/>
        <v>0</v>
      </c>
      <c r="M68" s="15">
        <f t="shared" si="15"/>
        <v>1505239</v>
      </c>
      <c r="N68" s="15">
        <f>SUM(D68:M68)</f>
        <v>51530794</v>
      </c>
      <c r="O68" s="38">
        <f t="shared" si="8"/>
        <v>7627.4117821195978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147</v>
      </c>
      <c r="M70" s="118"/>
      <c r="N70" s="118"/>
      <c r="O70" s="43">
        <v>6756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91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73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78</v>
      </c>
      <c r="P3" s="11"/>
      <c r="Q3"/>
    </row>
    <row r="4" spans="1:133" ht="32.25" customHeight="1" thickBot="1">
      <c r="A4" s="110"/>
      <c r="B4" s="111"/>
      <c r="C4" s="112"/>
      <c r="D4" s="34" t="s">
        <v>6</v>
      </c>
      <c r="E4" s="34" t="s">
        <v>74</v>
      </c>
      <c r="F4" s="34" t="s">
        <v>75</v>
      </c>
      <c r="G4" s="34" t="s">
        <v>76</v>
      </c>
      <c r="H4" s="34" t="s">
        <v>7</v>
      </c>
      <c r="I4" s="34" t="s">
        <v>8</v>
      </c>
      <c r="J4" s="35" t="s">
        <v>77</v>
      </c>
      <c r="K4" s="35" t="s">
        <v>9</v>
      </c>
      <c r="L4" s="35" t="s">
        <v>10</v>
      </c>
      <c r="M4" s="35" t="s">
        <v>11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10235339</v>
      </c>
      <c r="E5" s="27">
        <f t="shared" si="0"/>
        <v>1825291</v>
      </c>
      <c r="F5" s="27">
        <f t="shared" si="0"/>
        <v>897107</v>
      </c>
      <c r="G5" s="27">
        <f t="shared" si="0"/>
        <v>0</v>
      </c>
      <c r="H5" s="27">
        <f t="shared" si="0"/>
        <v>0</v>
      </c>
      <c r="I5" s="27">
        <f t="shared" si="0"/>
        <v>881546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13839283</v>
      </c>
      <c r="O5" s="33">
        <f t="shared" ref="O5:O36" si="2">(N5/O$65)</f>
        <v>2065.2563796448289</v>
      </c>
      <c r="P5" s="6"/>
    </row>
    <row r="6" spans="1:133">
      <c r="A6" s="12"/>
      <c r="B6" s="25">
        <v>311</v>
      </c>
      <c r="C6" s="20" t="s">
        <v>3</v>
      </c>
      <c r="D6" s="46">
        <v>9306158</v>
      </c>
      <c r="E6" s="46">
        <v>0</v>
      </c>
      <c r="F6" s="46">
        <v>897107</v>
      </c>
      <c r="G6" s="46">
        <v>0</v>
      </c>
      <c r="H6" s="46">
        <v>0</v>
      </c>
      <c r="I6" s="46">
        <v>881546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11084811</v>
      </c>
      <c r="O6" s="47">
        <f t="shared" si="2"/>
        <v>1654.2025070884943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1054586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1054586</v>
      </c>
      <c r="O7" s="47">
        <f t="shared" si="2"/>
        <v>157.3774063572601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770705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770705</v>
      </c>
      <c r="O8" s="47">
        <f t="shared" si="2"/>
        <v>115.01343083121922</v>
      </c>
      <c r="P8" s="9"/>
    </row>
    <row r="9" spans="1:133">
      <c r="A9" s="12"/>
      <c r="B9" s="25">
        <v>312.52</v>
      </c>
      <c r="C9" s="20" t="s">
        <v>106</v>
      </c>
      <c r="D9" s="46">
        <v>90240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90240</v>
      </c>
      <c r="O9" s="47">
        <f t="shared" si="2"/>
        <v>13.466646769138935</v>
      </c>
      <c r="P9" s="9"/>
    </row>
    <row r="10" spans="1:133">
      <c r="A10" s="12"/>
      <c r="B10" s="25">
        <v>315</v>
      </c>
      <c r="C10" s="20" t="s">
        <v>107</v>
      </c>
      <c r="D10" s="46">
        <v>547094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547094</v>
      </c>
      <c r="O10" s="47">
        <f t="shared" si="2"/>
        <v>81.643635278316665</v>
      </c>
      <c r="P10" s="9"/>
    </row>
    <row r="11" spans="1:133">
      <c r="A11" s="12"/>
      <c r="B11" s="25">
        <v>316</v>
      </c>
      <c r="C11" s="20" t="s">
        <v>108</v>
      </c>
      <c r="D11" s="46">
        <v>291847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291847</v>
      </c>
      <c r="O11" s="47">
        <f t="shared" si="2"/>
        <v>43.552753320399937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SUM(D13:D20)</f>
        <v>944861</v>
      </c>
      <c r="E12" s="32">
        <f t="shared" si="3"/>
        <v>1350716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475815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2771392</v>
      </c>
      <c r="O12" s="45">
        <f t="shared" si="2"/>
        <v>413.5788688255484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1149295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1149295</v>
      </c>
      <c r="O13" s="47">
        <f t="shared" si="2"/>
        <v>171.51096851216235</v>
      </c>
      <c r="P13" s="9"/>
    </row>
    <row r="14" spans="1:133">
      <c r="A14" s="12"/>
      <c r="B14" s="25">
        <v>323.10000000000002</v>
      </c>
      <c r="C14" s="20" t="s">
        <v>17</v>
      </c>
      <c r="D14" s="46">
        <v>493706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493706</v>
      </c>
      <c r="O14" s="47">
        <f t="shared" si="2"/>
        <v>73.676466199074767</v>
      </c>
      <c r="P14" s="9"/>
    </row>
    <row r="15" spans="1:133">
      <c r="A15" s="12"/>
      <c r="B15" s="25">
        <v>323.7</v>
      </c>
      <c r="C15" s="20" t="s">
        <v>18</v>
      </c>
      <c r="D15" s="46">
        <v>436872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436872</v>
      </c>
      <c r="O15" s="47">
        <f t="shared" si="2"/>
        <v>65.195045515594686</v>
      </c>
      <c r="P15" s="9"/>
    </row>
    <row r="16" spans="1:133">
      <c r="A16" s="12"/>
      <c r="B16" s="25">
        <v>324.31</v>
      </c>
      <c r="C16" s="20" t="s">
        <v>20</v>
      </c>
      <c r="D16" s="46">
        <v>0</v>
      </c>
      <c r="E16" s="46">
        <v>148478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148478</v>
      </c>
      <c r="O16" s="47">
        <f t="shared" si="2"/>
        <v>22.157588419638859</v>
      </c>
      <c r="P16" s="9"/>
    </row>
    <row r="17" spans="1:16">
      <c r="A17" s="12"/>
      <c r="B17" s="25">
        <v>324.61</v>
      </c>
      <c r="C17" s="20" t="s">
        <v>21</v>
      </c>
      <c r="D17" s="46">
        <v>0</v>
      </c>
      <c r="E17" s="46">
        <v>11024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11024</v>
      </c>
      <c r="O17" s="47">
        <f t="shared" si="2"/>
        <v>1.6451275928965825</v>
      </c>
      <c r="P17" s="9"/>
    </row>
    <row r="18" spans="1:16">
      <c r="A18" s="12"/>
      <c r="B18" s="25">
        <v>325.10000000000002</v>
      </c>
      <c r="C18" s="20" t="s">
        <v>22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280000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280000</v>
      </c>
      <c r="O18" s="47">
        <f t="shared" si="2"/>
        <v>41.784808237576485</v>
      </c>
      <c r="P18" s="9"/>
    </row>
    <row r="19" spans="1:16">
      <c r="A19" s="12"/>
      <c r="B19" s="25">
        <v>325.2</v>
      </c>
      <c r="C19" s="20" t="s">
        <v>23</v>
      </c>
      <c r="D19" s="46">
        <v>0</v>
      </c>
      <c r="E19" s="46">
        <v>34101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34101</v>
      </c>
      <c r="O19" s="47">
        <f t="shared" si="2"/>
        <v>5.0889419489628418</v>
      </c>
      <c r="P19" s="9"/>
    </row>
    <row r="20" spans="1:16">
      <c r="A20" s="12"/>
      <c r="B20" s="25">
        <v>329</v>
      </c>
      <c r="C20" s="20" t="s">
        <v>24</v>
      </c>
      <c r="D20" s="46">
        <v>14283</v>
      </c>
      <c r="E20" s="46">
        <v>7818</v>
      </c>
      <c r="F20" s="46">
        <v>0</v>
      </c>
      <c r="G20" s="46">
        <v>0</v>
      </c>
      <c r="H20" s="46">
        <v>0</v>
      </c>
      <c r="I20" s="46">
        <v>195815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217916</v>
      </c>
      <c r="O20" s="47">
        <f t="shared" si="2"/>
        <v>32.519922399641843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SUM(D22:D34)</f>
        <v>1205254</v>
      </c>
      <c r="E21" s="32">
        <f t="shared" si="5"/>
        <v>1707077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3923841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324753</v>
      </c>
      <c r="N21" s="44">
        <f>SUM(D21:M21)</f>
        <v>7160925</v>
      </c>
      <c r="O21" s="45">
        <f t="shared" si="2"/>
        <v>1068.6352783166692</v>
      </c>
      <c r="P21" s="10"/>
    </row>
    <row r="22" spans="1:16">
      <c r="A22" s="12"/>
      <c r="B22" s="25">
        <v>333</v>
      </c>
      <c r="C22" s="20" t="s">
        <v>4</v>
      </c>
      <c r="D22" s="46">
        <v>10759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10759</v>
      </c>
      <c r="O22" s="47">
        <f t="shared" si="2"/>
        <v>1.6055812565288763</v>
      </c>
      <c r="P22" s="9"/>
    </row>
    <row r="23" spans="1:16">
      <c r="A23" s="12"/>
      <c r="B23" s="25">
        <v>334.35</v>
      </c>
      <c r="C23" s="20" t="s">
        <v>142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672869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672869</v>
      </c>
      <c r="O23" s="47">
        <f t="shared" si="2"/>
        <v>100.41322190717803</v>
      </c>
      <c r="P23" s="9"/>
    </row>
    <row r="24" spans="1:16">
      <c r="A24" s="12"/>
      <c r="B24" s="25">
        <v>334.39</v>
      </c>
      <c r="C24" s="20" t="s">
        <v>29</v>
      </c>
      <c r="D24" s="46">
        <v>369144</v>
      </c>
      <c r="E24" s="46">
        <v>0</v>
      </c>
      <c r="F24" s="46">
        <v>0</v>
      </c>
      <c r="G24" s="46">
        <v>0</v>
      </c>
      <c r="H24" s="46">
        <v>0</v>
      </c>
      <c r="I24" s="46">
        <v>1434548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1803692</v>
      </c>
      <c r="O24" s="47">
        <f t="shared" si="2"/>
        <v>269.16758692732429</v>
      </c>
      <c r="P24" s="9"/>
    </row>
    <row r="25" spans="1:16">
      <c r="A25" s="12"/>
      <c r="B25" s="25">
        <v>335.12</v>
      </c>
      <c r="C25" s="20" t="s">
        <v>110</v>
      </c>
      <c r="D25" s="46">
        <v>147341</v>
      </c>
      <c r="E25" s="46">
        <v>45268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192609</v>
      </c>
      <c r="O25" s="47">
        <f t="shared" si="2"/>
        <v>28.743321892254887</v>
      </c>
      <c r="P25" s="9"/>
    </row>
    <row r="26" spans="1:16">
      <c r="A26" s="12"/>
      <c r="B26" s="25">
        <v>335.14</v>
      </c>
      <c r="C26" s="20" t="s">
        <v>111</v>
      </c>
      <c r="D26" s="46">
        <v>2675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2675</v>
      </c>
      <c r="O26" s="47">
        <f t="shared" si="2"/>
        <v>0.39919415012684673</v>
      </c>
      <c r="P26" s="9"/>
    </row>
    <row r="27" spans="1:16">
      <c r="A27" s="12"/>
      <c r="B27" s="25">
        <v>335.15</v>
      </c>
      <c r="C27" s="20" t="s">
        <v>112</v>
      </c>
      <c r="D27" s="46">
        <v>16672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16672</v>
      </c>
      <c r="O27" s="47">
        <f t="shared" si="2"/>
        <v>2.487986867631697</v>
      </c>
      <c r="P27" s="9"/>
    </row>
    <row r="28" spans="1:16">
      <c r="A28" s="12"/>
      <c r="B28" s="25">
        <v>335.18</v>
      </c>
      <c r="C28" s="20" t="s">
        <v>113</v>
      </c>
      <c r="D28" s="46">
        <v>588695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588695</v>
      </c>
      <c r="O28" s="47">
        <f t="shared" si="2"/>
        <v>87.851813162214597</v>
      </c>
      <c r="P28" s="9"/>
    </row>
    <row r="29" spans="1:16">
      <c r="A29" s="12"/>
      <c r="B29" s="25">
        <v>335.49</v>
      </c>
      <c r="C29" s="20" t="s">
        <v>34</v>
      </c>
      <c r="D29" s="46">
        <v>0</v>
      </c>
      <c r="E29" s="46">
        <v>8722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8722</v>
      </c>
      <c r="O29" s="47">
        <f t="shared" si="2"/>
        <v>1.3015967766005074</v>
      </c>
      <c r="P29" s="9"/>
    </row>
    <row r="30" spans="1:16">
      <c r="A30" s="12"/>
      <c r="B30" s="25">
        <v>337.2</v>
      </c>
      <c r="C30" s="20" t="s">
        <v>35</v>
      </c>
      <c r="D30" s="46">
        <v>41200</v>
      </c>
      <c r="E30" s="46">
        <v>0</v>
      </c>
      <c r="F30" s="46">
        <v>0</v>
      </c>
      <c r="G30" s="46">
        <v>0</v>
      </c>
      <c r="H30" s="46">
        <v>0</v>
      </c>
      <c r="I30" s="46">
        <v>75000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116200</v>
      </c>
      <c r="O30" s="47">
        <f t="shared" si="2"/>
        <v>17.34069541859424</v>
      </c>
      <c r="P30" s="9"/>
    </row>
    <row r="31" spans="1:16">
      <c r="A31" s="12"/>
      <c r="B31" s="25">
        <v>337.4</v>
      </c>
      <c r="C31" s="20" t="s">
        <v>37</v>
      </c>
      <c r="D31" s="46">
        <v>0</v>
      </c>
      <c r="E31" s="46">
        <v>1500301</v>
      </c>
      <c r="F31" s="46">
        <v>0</v>
      </c>
      <c r="G31" s="46">
        <v>0</v>
      </c>
      <c r="H31" s="46">
        <v>0</v>
      </c>
      <c r="I31" s="46">
        <v>1741424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3241725</v>
      </c>
      <c r="O31" s="47">
        <f t="shared" si="2"/>
        <v>483.76734815699149</v>
      </c>
      <c r="P31" s="9"/>
    </row>
    <row r="32" spans="1:16">
      <c r="A32" s="12"/>
      <c r="B32" s="25">
        <v>337.5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324753</v>
      </c>
      <c r="N32" s="46">
        <f t="shared" si="7"/>
        <v>324753</v>
      </c>
      <c r="O32" s="47">
        <f t="shared" si="2"/>
        <v>48.463363677063128</v>
      </c>
      <c r="P32" s="9"/>
    </row>
    <row r="33" spans="1:16">
      <c r="A33" s="12"/>
      <c r="B33" s="25">
        <v>337.7</v>
      </c>
      <c r="C33" s="20" t="s">
        <v>39</v>
      </c>
      <c r="D33" s="46">
        <v>0</v>
      </c>
      <c r="E33" s="46">
        <v>152786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152786</v>
      </c>
      <c r="O33" s="47">
        <f t="shared" si="2"/>
        <v>22.800477540665572</v>
      </c>
      <c r="P33" s="9"/>
    </row>
    <row r="34" spans="1:16">
      <c r="A34" s="12"/>
      <c r="B34" s="25">
        <v>338</v>
      </c>
      <c r="C34" s="20" t="s">
        <v>40</v>
      </c>
      <c r="D34" s="46">
        <v>28768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28768</v>
      </c>
      <c r="O34" s="47">
        <f t="shared" si="2"/>
        <v>4.2930905834950011</v>
      </c>
      <c r="P34" s="9"/>
    </row>
    <row r="35" spans="1:16" ht="15.75">
      <c r="A35" s="29" t="s">
        <v>46</v>
      </c>
      <c r="B35" s="30"/>
      <c r="C35" s="31"/>
      <c r="D35" s="32">
        <f t="shared" ref="D35:M35" si="8">SUM(D36:D43)</f>
        <v>2897824</v>
      </c>
      <c r="E35" s="32">
        <f t="shared" si="8"/>
        <v>705521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10043211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597048</v>
      </c>
      <c r="N35" s="32">
        <f t="shared" si="7"/>
        <v>14243604</v>
      </c>
      <c r="O35" s="45">
        <f t="shared" si="2"/>
        <v>2125.5937919713474</v>
      </c>
      <c r="P35" s="10"/>
    </row>
    <row r="36" spans="1:16">
      <c r="A36" s="12"/>
      <c r="B36" s="25">
        <v>341.9</v>
      </c>
      <c r="C36" s="20" t="s">
        <v>115</v>
      </c>
      <c r="D36" s="46">
        <v>2611859</v>
      </c>
      <c r="E36" s="46">
        <v>11222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9">SUM(D36:M36)</f>
        <v>2623081</v>
      </c>
      <c r="O36" s="47">
        <f t="shared" si="2"/>
        <v>391.44620205939412</v>
      </c>
      <c r="P36" s="9"/>
    </row>
    <row r="37" spans="1:16">
      <c r="A37" s="12"/>
      <c r="B37" s="25">
        <v>342.1</v>
      </c>
      <c r="C37" s="20" t="s">
        <v>51</v>
      </c>
      <c r="D37" s="46">
        <v>68319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68319</v>
      </c>
      <c r="O37" s="47">
        <f t="shared" ref="O37:O63" si="10">(N37/O$65)</f>
        <v>10.195343978510669</v>
      </c>
      <c r="P37" s="9"/>
    </row>
    <row r="38" spans="1:16">
      <c r="A38" s="12"/>
      <c r="B38" s="25">
        <v>343.4</v>
      </c>
      <c r="C38" s="20" t="s">
        <v>53</v>
      </c>
      <c r="D38" s="46">
        <v>217646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217646</v>
      </c>
      <c r="O38" s="47">
        <f t="shared" si="10"/>
        <v>32.479629905984183</v>
      </c>
      <c r="P38" s="9"/>
    </row>
    <row r="39" spans="1:16">
      <c r="A39" s="12"/>
      <c r="B39" s="25">
        <v>343.5</v>
      </c>
      <c r="C39" s="20" t="s">
        <v>54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7082032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7082032</v>
      </c>
      <c r="O39" s="47">
        <f t="shared" si="10"/>
        <v>1056.8619609013581</v>
      </c>
      <c r="P39" s="9"/>
    </row>
    <row r="40" spans="1:16">
      <c r="A40" s="12"/>
      <c r="B40" s="25">
        <v>344.5</v>
      </c>
      <c r="C40" s="20" t="s">
        <v>116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2961179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2961179</v>
      </c>
      <c r="O40" s="47">
        <f t="shared" si="10"/>
        <v>441.90105954335172</v>
      </c>
      <c r="P40" s="9"/>
    </row>
    <row r="41" spans="1:16">
      <c r="A41" s="12"/>
      <c r="B41" s="25">
        <v>345.1</v>
      </c>
      <c r="C41" s="20" t="s">
        <v>93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597048</v>
      </c>
      <c r="N41" s="46">
        <f t="shared" si="9"/>
        <v>597048</v>
      </c>
      <c r="O41" s="47">
        <f t="shared" si="10"/>
        <v>89.098343530816294</v>
      </c>
      <c r="P41" s="9"/>
    </row>
    <row r="42" spans="1:16">
      <c r="A42" s="12"/>
      <c r="B42" s="25">
        <v>347.5</v>
      </c>
      <c r="C42" s="20" t="s">
        <v>88</v>
      </c>
      <c r="D42" s="46">
        <v>0</v>
      </c>
      <c r="E42" s="46">
        <v>692222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692222</v>
      </c>
      <c r="O42" s="47">
        <f t="shared" si="10"/>
        <v>103.30129831368453</v>
      </c>
      <c r="P42" s="9"/>
    </row>
    <row r="43" spans="1:16">
      <c r="A43" s="12"/>
      <c r="B43" s="25">
        <v>347.9</v>
      </c>
      <c r="C43" s="20" t="s">
        <v>57</v>
      </c>
      <c r="D43" s="46">
        <v>0</v>
      </c>
      <c r="E43" s="46">
        <v>2077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2077</v>
      </c>
      <c r="O43" s="47">
        <f t="shared" si="10"/>
        <v>0.30995373824802269</v>
      </c>
      <c r="P43" s="9"/>
    </row>
    <row r="44" spans="1:16" ht="15.75">
      <c r="A44" s="29" t="s">
        <v>47</v>
      </c>
      <c r="B44" s="30"/>
      <c r="C44" s="31"/>
      <c r="D44" s="32">
        <f t="shared" ref="D44:M44" si="11">SUM(D45:D47)</f>
        <v>21357</v>
      </c>
      <c r="E44" s="32">
        <f t="shared" si="11"/>
        <v>28065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195080</v>
      </c>
      <c r="J44" s="32">
        <f t="shared" si="11"/>
        <v>0</v>
      </c>
      <c r="K44" s="32">
        <f t="shared" si="11"/>
        <v>140</v>
      </c>
      <c r="L44" s="32">
        <f t="shared" si="11"/>
        <v>0</v>
      </c>
      <c r="M44" s="32">
        <f t="shared" si="11"/>
        <v>0</v>
      </c>
      <c r="N44" s="32">
        <f t="shared" ref="N44:N49" si="12">SUM(D44:M44)</f>
        <v>244642</v>
      </c>
      <c r="O44" s="45">
        <f t="shared" si="10"/>
        <v>36.508282345918516</v>
      </c>
      <c r="P44" s="10"/>
    </row>
    <row r="45" spans="1:16">
      <c r="A45" s="13"/>
      <c r="B45" s="39">
        <v>351.1</v>
      </c>
      <c r="C45" s="21" t="s">
        <v>101</v>
      </c>
      <c r="D45" s="46">
        <v>16639</v>
      </c>
      <c r="E45" s="46">
        <v>0</v>
      </c>
      <c r="F45" s="46">
        <v>0</v>
      </c>
      <c r="G45" s="46">
        <v>0</v>
      </c>
      <c r="H45" s="46">
        <v>0</v>
      </c>
      <c r="I45" s="46">
        <v>178284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194923</v>
      </c>
      <c r="O45" s="47">
        <f t="shared" si="10"/>
        <v>29.088643486046859</v>
      </c>
      <c r="P45" s="9"/>
    </row>
    <row r="46" spans="1:16">
      <c r="A46" s="13"/>
      <c r="B46" s="39">
        <v>354</v>
      </c>
      <c r="C46" s="21" t="s">
        <v>61</v>
      </c>
      <c r="D46" s="46">
        <v>4718</v>
      </c>
      <c r="E46" s="46">
        <v>28065</v>
      </c>
      <c r="F46" s="46">
        <v>0</v>
      </c>
      <c r="G46" s="46">
        <v>0</v>
      </c>
      <c r="H46" s="46">
        <v>0</v>
      </c>
      <c r="I46" s="46">
        <v>16796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49579</v>
      </c>
      <c r="O46" s="47">
        <f t="shared" si="10"/>
        <v>7.3987464557528728</v>
      </c>
      <c r="P46" s="9"/>
    </row>
    <row r="47" spans="1:16">
      <c r="A47" s="13"/>
      <c r="B47" s="39">
        <v>359</v>
      </c>
      <c r="C47" s="21" t="s">
        <v>135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140</v>
      </c>
      <c r="L47" s="46">
        <v>0</v>
      </c>
      <c r="M47" s="46">
        <v>0</v>
      </c>
      <c r="N47" s="46">
        <f t="shared" si="12"/>
        <v>140</v>
      </c>
      <c r="O47" s="47">
        <f t="shared" si="10"/>
        <v>2.0892404118788239E-2</v>
      </c>
      <c r="P47" s="9"/>
    </row>
    <row r="48" spans="1:16" ht="15.75">
      <c r="A48" s="29" t="s">
        <v>5</v>
      </c>
      <c r="B48" s="30"/>
      <c r="C48" s="31"/>
      <c r="D48" s="32">
        <f t="shared" ref="D48:M48" si="13">SUM(D49:D58)</f>
        <v>123317</v>
      </c>
      <c r="E48" s="32">
        <f t="shared" si="13"/>
        <v>119683</v>
      </c>
      <c r="F48" s="32">
        <f t="shared" si="13"/>
        <v>9028</v>
      </c>
      <c r="G48" s="32">
        <f t="shared" si="13"/>
        <v>43829</v>
      </c>
      <c r="H48" s="32">
        <f t="shared" si="13"/>
        <v>0</v>
      </c>
      <c r="I48" s="32">
        <f t="shared" si="13"/>
        <v>636178</v>
      </c>
      <c r="J48" s="32">
        <f t="shared" si="13"/>
        <v>0</v>
      </c>
      <c r="K48" s="32">
        <f t="shared" si="13"/>
        <v>6812656</v>
      </c>
      <c r="L48" s="32">
        <f t="shared" si="13"/>
        <v>0</v>
      </c>
      <c r="M48" s="32">
        <f t="shared" si="13"/>
        <v>52676</v>
      </c>
      <c r="N48" s="32">
        <f t="shared" si="12"/>
        <v>7797367</v>
      </c>
      <c r="O48" s="45">
        <f t="shared" si="10"/>
        <v>1163.6124459035964</v>
      </c>
      <c r="P48" s="10"/>
    </row>
    <row r="49" spans="1:119">
      <c r="A49" s="12"/>
      <c r="B49" s="25">
        <v>361.1</v>
      </c>
      <c r="C49" s="20" t="s">
        <v>62</v>
      </c>
      <c r="D49" s="46">
        <v>107923</v>
      </c>
      <c r="E49" s="46">
        <v>71701</v>
      </c>
      <c r="F49" s="46">
        <v>9018</v>
      </c>
      <c r="G49" s="46">
        <v>43829</v>
      </c>
      <c r="H49" s="46">
        <v>0</v>
      </c>
      <c r="I49" s="46">
        <v>337893</v>
      </c>
      <c r="J49" s="46">
        <v>0</v>
      </c>
      <c r="K49" s="46">
        <v>2062696</v>
      </c>
      <c r="L49" s="46">
        <v>0</v>
      </c>
      <c r="M49" s="46">
        <v>3103</v>
      </c>
      <c r="N49" s="46">
        <f t="shared" si="12"/>
        <v>2636163</v>
      </c>
      <c r="O49" s="47">
        <f t="shared" si="10"/>
        <v>393.39844799283691</v>
      </c>
      <c r="P49" s="9"/>
    </row>
    <row r="50" spans="1:119">
      <c r="A50" s="12"/>
      <c r="B50" s="25">
        <v>361.3</v>
      </c>
      <c r="C50" s="20" t="s">
        <v>63</v>
      </c>
      <c r="D50" s="46">
        <v>-140909</v>
      </c>
      <c r="E50" s="46">
        <v>0</v>
      </c>
      <c r="F50" s="46">
        <v>0</v>
      </c>
      <c r="G50" s="46">
        <v>0</v>
      </c>
      <c r="H50" s="46">
        <v>0</v>
      </c>
      <c r="I50" s="46">
        <v>-125</v>
      </c>
      <c r="J50" s="46">
        <v>0</v>
      </c>
      <c r="K50" s="46">
        <v>236285</v>
      </c>
      <c r="L50" s="46">
        <v>0</v>
      </c>
      <c r="M50" s="46">
        <v>0</v>
      </c>
      <c r="N50" s="46">
        <f t="shared" ref="N50:N58" si="14">SUM(D50:M50)</f>
        <v>95251</v>
      </c>
      <c r="O50" s="47">
        <f t="shared" si="10"/>
        <v>14.214445605133562</v>
      </c>
      <c r="P50" s="9"/>
    </row>
    <row r="51" spans="1:119">
      <c r="A51" s="12"/>
      <c r="B51" s="25">
        <v>361.4</v>
      </c>
      <c r="C51" s="20" t="s">
        <v>118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1026807</v>
      </c>
      <c r="L51" s="46">
        <v>0</v>
      </c>
      <c r="M51" s="46">
        <v>0</v>
      </c>
      <c r="N51" s="46">
        <f t="shared" si="14"/>
        <v>1026807</v>
      </c>
      <c r="O51" s="47">
        <f t="shared" si="10"/>
        <v>153.23190568571854</v>
      </c>
      <c r="P51" s="9"/>
    </row>
    <row r="52" spans="1:119">
      <c r="A52" s="12"/>
      <c r="B52" s="25">
        <v>362</v>
      </c>
      <c r="C52" s="20" t="s">
        <v>65</v>
      </c>
      <c r="D52" s="46">
        <v>9042</v>
      </c>
      <c r="E52" s="46">
        <v>0</v>
      </c>
      <c r="F52" s="46">
        <v>0</v>
      </c>
      <c r="G52" s="46">
        <v>0</v>
      </c>
      <c r="H52" s="46">
        <v>0</v>
      </c>
      <c r="I52" s="46">
        <v>220873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229915</v>
      </c>
      <c r="O52" s="47">
        <f t="shared" si="10"/>
        <v>34.31055066407999</v>
      </c>
      <c r="P52" s="9"/>
    </row>
    <row r="53" spans="1:119">
      <c r="A53" s="12"/>
      <c r="B53" s="25">
        <v>364</v>
      </c>
      <c r="C53" s="20" t="s">
        <v>119</v>
      </c>
      <c r="D53" s="46">
        <v>37208</v>
      </c>
      <c r="E53" s="46">
        <v>20830</v>
      </c>
      <c r="F53" s="46">
        <v>0</v>
      </c>
      <c r="G53" s="46">
        <v>0</v>
      </c>
      <c r="H53" s="46">
        <v>0</v>
      </c>
      <c r="I53" s="46">
        <v>12002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70040</v>
      </c>
      <c r="O53" s="47">
        <f t="shared" si="10"/>
        <v>10.452171317713773</v>
      </c>
      <c r="P53" s="9"/>
    </row>
    <row r="54" spans="1:119">
      <c r="A54" s="12"/>
      <c r="B54" s="25">
        <v>365</v>
      </c>
      <c r="C54" s="20" t="s">
        <v>120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102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102</v>
      </c>
      <c r="O54" s="47">
        <f t="shared" si="10"/>
        <v>1.5221608715117147E-2</v>
      </c>
      <c r="P54" s="9"/>
    </row>
    <row r="55" spans="1:119">
      <c r="A55" s="12"/>
      <c r="B55" s="25">
        <v>366</v>
      </c>
      <c r="C55" s="20" t="s">
        <v>68</v>
      </c>
      <c r="D55" s="46">
        <v>7500</v>
      </c>
      <c r="E55" s="46">
        <v>25861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33361</v>
      </c>
      <c r="O55" s="47">
        <f t="shared" si="10"/>
        <v>4.9785106700492463</v>
      </c>
      <c r="P55" s="9"/>
    </row>
    <row r="56" spans="1:119">
      <c r="A56" s="12"/>
      <c r="B56" s="25">
        <v>368</v>
      </c>
      <c r="C56" s="20" t="s">
        <v>69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3486791</v>
      </c>
      <c r="L56" s="46">
        <v>0</v>
      </c>
      <c r="M56" s="46">
        <v>0</v>
      </c>
      <c r="N56" s="46">
        <f t="shared" si="14"/>
        <v>3486791</v>
      </c>
      <c r="O56" s="47">
        <f t="shared" si="10"/>
        <v>520.33890464109834</v>
      </c>
      <c r="P56" s="9"/>
    </row>
    <row r="57" spans="1:119">
      <c r="A57" s="12"/>
      <c r="B57" s="25">
        <v>369.3</v>
      </c>
      <c r="C57" s="20" t="s">
        <v>102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77</v>
      </c>
      <c r="L57" s="46">
        <v>0</v>
      </c>
      <c r="M57" s="46">
        <v>0</v>
      </c>
      <c r="N57" s="46">
        <f t="shared" si="14"/>
        <v>77</v>
      </c>
      <c r="O57" s="47">
        <f t="shared" si="10"/>
        <v>1.1490822265333532E-2</v>
      </c>
      <c r="P57" s="9"/>
    </row>
    <row r="58" spans="1:119">
      <c r="A58" s="12"/>
      <c r="B58" s="25">
        <v>369.9</v>
      </c>
      <c r="C58" s="20" t="s">
        <v>70</v>
      </c>
      <c r="D58" s="46">
        <v>102553</v>
      </c>
      <c r="E58" s="46">
        <v>1291</v>
      </c>
      <c r="F58" s="46">
        <v>10</v>
      </c>
      <c r="G58" s="46">
        <v>0</v>
      </c>
      <c r="H58" s="46">
        <v>0</v>
      </c>
      <c r="I58" s="46">
        <v>65433</v>
      </c>
      <c r="J58" s="46">
        <v>0</v>
      </c>
      <c r="K58" s="46">
        <v>0</v>
      </c>
      <c r="L58" s="46">
        <v>0</v>
      </c>
      <c r="M58" s="46">
        <v>49573</v>
      </c>
      <c r="N58" s="46">
        <f t="shared" si="14"/>
        <v>218860</v>
      </c>
      <c r="O58" s="47">
        <f t="shared" si="10"/>
        <v>32.660796895985676</v>
      </c>
      <c r="P58" s="9"/>
    </row>
    <row r="59" spans="1:119" ht="15.75">
      <c r="A59" s="29" t="s">
        <v>48</v>
      </c>
      <c r="B59" s="30"/>
      <c r="C59" s="31"/>
      <c r="D59" s="32">
        <f t="shared" ref="D59:M59" si="15">SUM(D60:D62)</f>
        <v>730766</v>
      </c>
      <c r="E59" s="32">
        <f t="shared" si="15"/>
        <v>2036390</v>
      </c>
      <c r="F59" s="32">
        <f t="shared" si="15"/>
        <v>0</v>
      </c>
      <c r="G59" s="32">
        <f t="shared" si="15"/>
        <v>225000</v>
      </c>
      <c r="H59" s="32">
        <f t="shared" si="15"/>
        <v>0</v>
      </c>
      <c r="I59" s="32">
        <f t="shared" si="15"/>
        <v>385469</v>
      </c>
      <c r="J59" s="32">
        <f t="shared" si="15"/>
        <v>0</v>
      </c>
      <c r="K59" s="32">
        <f t="shared" si="15"/>
        <v>0</v>
      </c>
      <c r="L59" s="32">
        <f t="shared" si="15"/>
        <v>0</v>
      </c>
      <c r="M59" s="32">
        <f t="shared" si="15"/>
        <v>322704</v>
      </c>
      <c r="N59" s="32">
        <f>SUM(D59:M59)</f>
        <v>3700329</v>
      </c>
      <c r="O59" s="45">
        <f t="shared" si="10"/>
        <v>552.20549171765413</v>
      </c>
      <c r="P59" s="9"/>
    </row>
    <row r="60" spans="1:119">
      <c r="A60" s="12"/>
      <c r="B60" s="25">
        <v>381</v>
      </c>
      <c r="C60" s="20" t="s">
        <v>71</v>
      </c>
      <c r="D60" s="46">
        <v>730766</v>
      </c>
      <c r="E60" s="46">
        <v>2036390</v>
      </c>
      <c r="F60" s="46">
        <v>0</v>
      </c>
      <c r="G60" s="46">
        <v>225000</v>
      </c>
      <c r="H60" s="46">
        <v>0</v>
      </c>
      <c r="I60" s="46">
        <v>169000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3161156</v>
      </c>
      <c r="O60" s="47">
        <f t="shared" si="10"/>
        <v>471.74391881808685</v>
      </c>
      <c r="P60" s="9"/>
    </row>
    <row r="61" spans="1:119">
      <c r="A61" s="12"/>
      <c r="B61" s="25">
        <v>389.4</v>
      </c>
      <c r="C61" s="20" t="s">
        <v>121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10000</v>
      </c>
      <c r="J61" s="46">
        <v>0</v>
      </c>
      <c r="K61" s="46">
        <v>0</v>
      </c>
      <c r="L61" s="46">
        <v>0</v>
      </c>
      <c r="M61" s="46">
        <v>322704</v>
      </c>
      <c r="N61" s="46">
        <f>SUM(D61:M61)</f>
        <v>332704</v>
      </c>
      <c r="O61" s="47">
        <f t="shared" si="10"/>
        <v>49.649902999552303</v>
      </c>
      <c r="P61" s="9"/>
    </row>
    <row r="62" spans="1:119" ht="15.75" thickBot="1">
      <c r="A62" s="12"/>
      <c r="B62" s="25">
        <v>389.8</v>
      </c>
      <c r="C62" s="20" t="s">
        <v>122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206469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206469</v>
      </c>
      <c r="O62" s="47">
        <f t="shared" si="10"/>
        <v>30.811669900014923</v>
      </c>
      <c r="P62" s="9"/>
    </row>
    <row r="63" spans="1:119" ht="16.5" thickBot="1">
      <c r="A63" s="14" t="s">
        <v>58</v>
      </c>
      <c r="B63" s="23"/>
      <c r="C63" s="22"/>
      <c r="D63" s="15">
        <f t="shared" ref="D63:M63" si="16">SUM(D5,D12,D21,D35,D44,D48,D59)</f>
        <v>16158718</v>
      </c>
      <c r="E63" s="15">
        <f t="shared" si="16"/>
        <v>7772743</v>
      </c>
      <c r="F63" s="15">
        <f t="shared" si="16"/>
        <v>906135</v>
      </c>
      <c r="G63" s="15">
        <f t="shared" si="16"/>
        <v>268829</v>
      </c>
      <c r="H63" s="15">
        <f t="shared" si="16"/>
        <v>0</v>
      </c>
      <c r="I63" s="15">
        <f t="shared" si="16"/>
        <v>16541140</v>
      </c>
      <c r="J63" s="15">
        <f t="shared" si="16"/>
        <v>0</v>
      </c>
      <c r="K63" s="15">
        <f t="shared" si="16"/>
        <v>6812796</v>
      </c>
      <c r="L63" s="15">
        <f t="shared" si="16"/>
        <v>0</v>
      </c>
      <c r="M63" s="15">
        <f t="shared" si="16"/>
        <v>1297181</v>
      </c>
      <c r="N63" s="15">
        <f>SUM(D63:M63)</f>
        <v>49757542</v>
      </c>
      <c r="O63" s="38">
        <f t="shared" si="10"/>
        <v>7425.3905387255636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145</v>
      </c>
      <c r="M65" s="118"/>
      <c r="N65" s="118"/>
      <c r="O65" s="43">
        <v>6701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91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73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78</v>
      </c>
      <c r="P3" s="11"/>
      <c r="Q3"/>
    </row>
    <row r="4" spans="1:133" ht="32.25" customHeight="1" thickBot="1">
      <c r="A4" s="110"/>
      <c r="B4" s="111"/>
      <c r="C4" s="112"/>
      <c r="D4" s="34" t="s">
        <v>6</v>
      </c>
      <c r="E4" s="34" t="s">
        <v>74</v>
      </c>
      <c r="F4" s="34" t="s">
        <v>75</v>
      </c>
      <c r="G4" s="34" t="s">
        <v>76</v>
      </c>
      <c r="H4" s="34" t="s">
        <v>7</v>
      </c>
      <c r="I4" s="34" t="s">
        <v>8</v>
      </c>
      <c r="J4" s="35" t="s">
        <v>77</v>
      </c>
      <c r="K4" s="35" t="s">
        <v>9</v>
      </c>
      <c r="L4" s="35" t="s">
        <v>10</v>
      </c>
      <c r="M4" s="35" t="s">
        <v>11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9701040</v>
      </c>
      <c r="E5" s="27">
        <f t="shared" si="0"/>
        <v>1793496</v>
      </c>
      <c r="F5" s="27">
        <f t="shared" si="0"/>
        <v>882153</v>
      </c>
      <c r="G5" s="27">
        <f t="shared" si="0"/>
        <v>0</v>
      </c>
      <c r="H5" s="27">
        <f t="shared" si="0"/>
        <v>0</v>
      </c>
      <c r="I5" s="27">
        <f t="shared" si="0"/>
        <v>891306</v>
      </c>
      <c r="J5" s="27">
        <f t="shared" si="0"/>
        <v>0</v>
      </c>
      <c r="K5" s="27">
        <f t="shared" si="0"/>
        <v>82263</v>
      </c>
      <c r="L5" s="27">
        <f t="shared" si="0"/>
        <v>0</v>
      </c>
      <c r="M5" s="27">
        <f t="shared" si="0"/>
        <v>0</v>
      </c>
      <c r="N5" s="28">
        <f t="shared" ref="N5:N34" si="1">SUM(D5:M5)</f>
        <v>13350258</v>
      </c>
      <c r="O5" s="33">
        <f t="shared" ref="O5:O36" si="2">(N5/O$65)</f>
        <v>2004.8442709115484</v>
      </c>
      <c r="P5" s="6"/>
    </row>
    <row r="6" spans="1:133">
      <c r="A6" s="12"/>
      <c r="B6" s="25">
        <v>311</v>
      </c>
      <c r="C6" s="20" t="s">
        <v>3</v>
      </c>
      <c r="D6" s="46">
        <v>8763435</v>
      </c>
      <c r="E6" s="46">
        <v>0</v>
      </c>
      <c r="F6" s="46">
        <v>882153</v>
      </c>
      <c r="G6" s="46">
        <v>0</v>
      </c>
      <c r="H6" s="46">
        <v>0</v>
      </c>
      <c r="I6" s="46">
        <v>891306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10536894</v>
      </c>
      <c r="O6" s="47">
        <f t="shared" si="2"/>
        <v>1582.3538068779096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1032552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1032552</v>
      </c>
      <c r="O7" s="47">
        <f t="shared" si="2"/>
        <v>155.06112028833158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760944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760944</v>
      </c>
      <c r="O8" s="47">
        <f t="shared" si="2"/>
        <v>114.27301396606097</v>
      </c>
      <c r="P8" s="9"/>
    </row>
    <row r="9" spans="1:133">
      <c r="A9" s="12"/>
      <c r="B9" s="25">
        <v>312.52</v>
      </c>
      <c r="C9" s="20" t="s">
        <v>106</v>
      </c>
      <c r="D9" s="46">
        <v>82263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82263</v>
      </c>
      <c r="L9" s="46">
        <v>0</v>
      </c>
      <c r="M9" s="46">
        <v>0</v>
      </c>
      <c r="N9" s="46">
        <f t="shared" si="1"/>
        <v>164526</v>
      </c>
      <c r="O9" s="47">
        <f t="shared" si="2"/>
        <v>24.707313410421985</v>
      </c>
      <c r="P9" s="9"/>
    </row>
    <row r="10" spans="1:133">
      <c r="A10" s="12"/>
      <c r="B10" s="25">
        <v>315</v>
      </c>
      <c r="C10" s="20" t="s">
        <v>107</v>
      </c>
      <c r="D10" s="46">
        <v>564302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564302</v>
      </c>
      <c r="O10" s="47">
        <f t="shared" si="2"/>
        <v>84.742754167292389</v>
      </c>
      <c r="P10" s="9"/>
    </row>
    <row r="11" spans="1:133">
      <c r="A11" s="12"/>
      <c r="B11" s="25">
        <v>316</v>
      </c>
      <c r="C11" s="20" t="s">
        <v>108</v>
      </c>
      <c r="D11" s="46">
        <v>291040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291040</v>
      </c>
      <c r="O11" s="47">
        <f t="shared" si="2"/>
        <v>43.706262201531764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SUM(D13:D19)</f>
        <v>952893</v>
      </c>
      <c r="E12" s="32">
        <f t="shared" si="3"/>
        <v>1184572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162816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2300281</v>
      </c>
      <c r="O12" s="45">
        <f t="shared" si="2"/>
        <v>345.43940531611355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985856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985856</v>
      </c>
      <c r="O13" s="47">
        <f t="shared" si="2"/>
        <v>148.04865595434751</v>
      </c>
      <c r="P13" s="9"/>
    </row>
    <row r="14" spans="1:133">
      <c r="A14" s="12"/>
      <c r="B14" s="25">
        <v>323.10000000000002</v>
      </c>
      <c r="C14" s="20" t="s">
        <v>17</v>
      </c>
      <c r="D14" s="46">
        <v>522715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522715</v>
      </c>
      <c r="O14" s="47">
        <f t="shared" si="2"/>
        <v>78.497522150473046</v>
      </c>
      <c r="P14" s="9"/>
    </row>
    <row r="15" spans="1:133">
      <c r="A15" s="12"/>
      <c r="B15" s="25">
        <v>323.7</v>
      </c>
      <c r="C15" s="20" t="s">
        <v>18</v>
      </c>
      <c r="D15" s="46">
        <v>413431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413431</v>
      </c>
      <c r="O15" s="47">
        <f t="shared" si="2"/>
        <v>62.086048956299742</v>
      </c>
      <c r="P15" s="9"/>
    </row>
    <row r="16" spans="1:133">
      <c r="A16" s="12"/>
      <c r="B16" s="25">
        <v>324.31</v>
      </c>
      <c r="C16" s="20" t="s">
        <v>20</v>
      </c>
      <c r="D16" s="46">
        <v>0</v>
      </c>
      <c r="E16" s="46">
        <v>124382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124382</v>
      </c>
      <c r="O16" s="47">
        <f t="shared" si="2"/>
        <v>18.678780597687339</v>
      </c>
      <c r="P16" s="9"/>
    </row>
    <row r="17" spans="1:16">
      <c r="A17" s="12"/>
      <c r="B17" s="25">
        <v>324.61</v>
      </c>
      <c r="C17" s="20" t="s">
        <v>21</v>
      </c>
      <c r="D17" s="46">
        <v>0</v>
      </c>
      <c r="E17" s="46">
        <v>14820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14820</v>
      </c>
      <c r="O17" s="47">
        <f t="shared" si="2"/>
        <v>2.2255593933022975</v>
      </c>
      <c r="P17" s="9"/>
    </row>
    <row r="18" spans="1:16">
      <c r="A18" s="12"/>
      <c r="B18" s="25">
        <v>325.2</v>
      </c>
      <c r="C18" s="20" t="s">
        <v>23</v>
      </c>
      <c r="D18" s="46">
        <v>0</v>
      </c>
      <c r="E18" s="46">
        <v>34144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34144</v>
      </c>
      <c r="O18" s="47">
        <f t="shared" si="2"/>
        <v>5.1274966211142816</v>
      </c>
      <c r="P18" s="9"/>
    </row>
    <row r="19" spans="1:16">
      <c r="A19" s="12"/>
      <c r="B19" s="25">
        <v>329</v>
      </c>
      <c r="C19" s="20" t="s">
        <v>24</v>
      </c>
      <c r="D19" s="46">
        <v>16747</v>
      </c>
      <c r="E19" s="46">
        <v>25370</v>
      </c>
      <c r="F19" s="46">
        <v>0</v>
      </c>
      <c r="G19" s="46">
        <v>0</v>
      </c>
      <c r="H19" s="46">
        <v>0</v>
      </c>
      <c r="I19" s="46">
        <v>162816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204933</v>
      </c>
      <c r="O19" s="47">
        <f t="shared" si="2"/>
        <v>30.775341642889323</v>
      </c>
      <c r="P19" s="9"/>
    </row>
    <row r="20" spans="1:16" ht="15.75">
      <c r="A20" s="29" t="s">
        <v>26</v>
      </c>
      <c r="B20" s="30"/>
      <c r="C20" s="31"/>
      <c r="D20" s="32">
        <f t="shared" ref="D20:M20" si="4">SUM(D21:D33)</f>
        <v>820340</v>
      </c>
      <c r="E20" s="32">
        <f t="shared" si="4"/>
        <v>2067839</v>
      </c>
      <c r="F20" s="32">
        <f t="shared" si="4"/>
        <v>0</v>
      </c>
      <c r="G20" s="32">
        <f t="shared" si="4"/>
        <v>0</v>
      </c>
      <c r="H20" s="32">
        <f t="shared" si="4"/>
        <v>0</v>
      </c>
      <c r="I20" s="32">
        <f t="shared" si="4"/>
        <v>1766445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309289</v>
      </c>
      <c r="N20" s="44">
        <f t="shared" si="1"/>
        <v>4963913</v>
      </c>
      <c r="O20" s="45">
        <f t="shared" si="2"/>
        <v>745.44421084246881</v>
      </c>
      <c r="P20" s="10"/>
    </row>
    <row r="21" spans="1:16">
      <c r="A21" s="12"/>
      <c r="B21" s="25">
        <v>331.5</v>
      </c>
      <c r="C21" s="20" t="s">
        <v>138</v>
      </c>
      <c r="D21" s="46">
        <v>16767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16767</v>
      </c>
      <c r="O21" s="47">
        <f t="shared" si="2"/>
        <v>2.5179456374831055</v>
      </c>
      <c r="P21" s="9"/>
    </row>
    <row r="22" spans="1:16">
      <c r="A22" s="12"/>
      <c r="B22" s="25">
        <v>333</v>
      </c>
      <c r="C22" s="20" t="s">
        <v>4</v>
      </c>
      <c r="D22" s="46">
        <v>12929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12929</v>
      </c>
      <c r="O22" s="47">
        <f t="shared" si="2"/>
        <v>1.9415828202432797</v>
      </c>
      <c r="P22" s="9"/>
    </row>
    <row r="23" spans="1:16">
      <c r="A23" s="12"/>
      <c r="B23" s="25">
        <v>334.35</v>
      </c>
      <c r="C23" s="20" t="s">
        <v>142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130810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130810</v>
      </c>
      <c r="O23" s="47">
        <f t="shared" si="2"/>
        <v>19.644090704309956</v>
      </c>
      <c r="P23" s="9"/>
    </row>
    <row r="24" spans="1:16">
      <c r="A24" s="12"/>
      <c r="B24" s="25">
        <v>335.12</v>
      </c>
      <c r="C24" s="20" t="s">
        <v>110</v>
      </c>
      <c r="D24" s="46">
        <v>140497</v>
      </c>
      <c r="E24" s="46">
        <v>46160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186657</v>
      </c>
      <c r="O24" s="47">
        <f t="shared" si="2"/>
        <v>28.030785403213695</v>
      </c>
      <c r="P24" s="9"/>
    </row>
    <row r="25" spans="1:16">
      <c r="A25" s="12"/>
      <c r="B25" s="25">
        <v>335.14</v>
      </c>
      <c r="C25" s="20" t="s">
        <v>111</v>
      </c>
      <c r="D25" s="46">
        <v>3254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3254</v>
      </c>
      <c r="O25" s="47">
        <f t="shared" si="2"/>
        <v>0.48866196125544376</v>
      </c>
      <c r="P25" s="9"/>
    </row>
    <row r="26" spans="1:16">
      <c r="A26" s="12"/>
      <c r="B26" s="25">
        <v>335.15</v>
      </c>
      <c r="C26" s="20" t="s">
        <v>112</v>
      </c>
      <c r="D26" s="46">
        <v>18455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18455</v>
      </c>
      <c r="O26" s="47">
        <f t="shared" si="2"/>
        <v>2.7714371527256345</v>
      </c>
      <c r="P26" s="9"/>
    </row>
    <row r="27" spans="1:16">
      <c r="A27" s="12"/>
      <c r="B27" s="25">
        <v>335.18</v>
      </c>
      <c r="C27" s="20" t="s">
        <v>113</v>
      </c>
      <c r="D27" s="46">
        <v>553327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553327</v>
      </c>
      <c r="O27" s="47">
        <f t="shared" si="2"/>
        <v>83.094608800120142</v>
      </c>
      <c r="P27" s="9"/>
    </row>
    <row r="28" spans="1:16">
      <c r="A28" s="12"/>
      <c r="B28" s="25">
        <v>335.49</v>
      </c>
      <c r="C28" s="20" t="s">
        <v>34</v>
      </c>
      <c r="D28" s="46">
        <v>0</v>
      </c>
      <c r="E28" s="46">
        <v>9875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9875</v>
      </c>
      <c r="O28" s="47">
        <f t="shared" si="2"/>
        <v>1.4829553987085149</v>
      </c>
      <c r="P28" s="9"/>
    </row>
    <row r="29" spans="1:16">
      <c r="A29" s="12"/>
      <c r="B29" s="25">
        <v>337.2</v>
      </c>
      <c r="C29" s="20" t="s">
        <v>35</v>
      </c>
      <c r="D29" s="46">
        <v>41200</v>
      </c>
      <c r="E29" s="46">
        <v>0</v>
      </c>
      <c r="F29" s="46">
        <v>0</v>
      </c>
      <c r="G29" s="46">
        <v>0</v>
      </c>
      <c r="H29" s="46">
        <v>0</v>
      </c>
      <c r="I29" s="46">
        <v>50000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91200</v>
      </c>
      <c r="O29" s="47">
        <f t="shared" si="2"/>
        <v>13.695750112629524</v>
      </c>
      <c r="P29" s="9"/>
    </row>
    <row r="30" spans="1:16">
      <c r="A30" s="12"/>
      <c r="B30" s="25">
        <v>337.4</v>
      </c>
      <c r="C30" s="20" t="s">
        <v>37</v>
      </c>
      <c r="D30" s="46">
        <v>0</v>
      </c>
      <c r="E30" s="46">
        <v>1668839</v>
      </c>
      <c r="F30" s="46">
        <v>0</v>
      </c>
      <c r="G30" s="46">
        <v>0</v>
      </c>
      <c r="H30" s="46">
        <v>0</v>
      </c>
      <c r="I30" s="46">
        <v>1585635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3254474</v>
      </c>
      <c r="O30" s="47">
        <f t="shared" si="2"/>
        <v>488.73314311458176</v>
      </c>
      <c r="P30" s="9"/>
    </row>
    <row r="31" spans="1:16">
      <c r="A31" s="12"/>
      <c r="B31" s="25">
        <v>337.5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309289</v>
      </c>
      <c r="N31" s="46">
        <f t="shared" si="1"/>
        <v>309289</v>
      </c>
      <c r="O31" s="47">
        <f t="shared" si="2"/>
        <v>46.446763778345094</v>
      </c>
      <c r="P31" s="9"/>
    </row>
    <row r="32" spans="1:16">
      <c r="A32" s="12"/>
      <c r="B32" s="25">
        <v>337.7</v>
      </c>
      <c r="C32" s="20" t="s">
        <v>39</v>
      </c>
      <c r="D32" s="46">
        <v>0</v>
      </c>
      <c r="E32" s="46">
        <v>342965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342965</v>
      </c>
      <c r="O32" s="47">
        <f t="shared" si="2"/>
        <v>51.50397957651299</v>
      </c>
      <c r="P32" s="9"/>
    </row>
    <row r="33" spans="1:16">
      <c r="A33" s="12"/>
      <c r="B33" s="25">
        <v>338</v>
      </c>
      <c r="C33" s="20" t="s">
        <v>40</v>
      </c>
      <c r="D33" s="46">
        <v>33911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33911</v>
      </c>
      <c r="O33" s="47">
        <f t="shared" si="2"/>
        <v>5.0925063823396908</v>
      </c>
      <c r="P33" s="9"/>
    </row>
    <row r="34" spans="1:16" ht="15.75">
      <c r="A34" s="29" t="s">
        <v>46</v>
      </c>
      <c r="B34" s="30"/>
      <c r="C34" s="31"/>
      <c r="D34" s="32">
        <f t="shared" ref="D34:M34" si="5">SUM(D35:D43)</f>
        <v>2648623</v>
      </c>
      <c r="E34" s="32">
        <f t="shared" si="5"/>
        <v>680944</v>
      </c>
      <c r="F34" s="32">
        <f t="shared" si="5"/>
        <v>0</v>
      </c>
      <c r="G34" s="32">
        <f t="shared" si="5"/>
        <v>0</v>
      </c>
      <c r="H34" s="32">
        <f t="shared" si="5"/>
        <v>0</v>
      </c>
      <c r="I34" s="32">
        <f t="shared" si="5"/>
        <v>9887351</v>
      </c>
      <c r="J34" s="32">
        <f t="shared" si="5"/>
        <v>0</v>
      </c>
      <c r="K34" s="32">
        <f t="shared" si="5"/>
        <v>0</v>
      </c>
      <c r="L34" s="32">
        <f t="shared" si="5"/>
        <v>0</v>
      </c>
      <c r="M34" s="32">
        <f t="shared" si="5"/>
        <v>600655</v>
      </c>
      <c r="N34" s="32">
        <f t="shared" si="1"/>
        <v>13817573</v>
      </c>
      <c r="O34" s="45">
        <f t="shared" si="2"/>
        <v>2075.0222255593935</v>
      </c>
      <c r="P34" s="10"/>
    </row>
    <row r="35" spans="1:16">
      <c r="A35" s="12"/>
      <c r="B35" s="25">
        <v>341.9</v>
      </c>
      <c r="C35" s="20" t="s">
        <v>115</v>
      </c>
      <c r="D35" s="46">
        <v>2361844</v>
      </c>
      <c r="E35" s="46">
        <v>13896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6">SUM(D35:M35)</f>
        <v>2375740</v>
      </c>
      <c r="O35" s="47">
        <f t="shared" si="2"/>
        <v>356.77128698002701</v>
      </c>
      <c r="P35" s="9"/>
    </row>
    <row r="36" spans="1:16">
      <c r="A36" s="12"/>
      <c r="B36" s="25">
        <v>342.1</v>
      </c>
      <c r="C36" s="20" t="s">
        <v>51</v>
      </c>
      <c r="D36" s="46">
        <v>62649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62649</v>
      </c>
      <c r="O36" s="47">
        <f t="shared" si="2"/>
        <v>9.408169394804025</v>
      </c>
      <c r="P36" s="9"/>
    </row>
    <row r="37" spans="1:16">
      <c r="A37" s="12"/>
      <c r="B37" s="25">
        <v>343.4</v>
      </c>
      <c r="C37" s="20" t="s">
        <v>53</v>
      </c>
      <c r="D37" s="46">
        <v>224130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224130</v>
      </c>
      <c r="O37" s="47">
        <f t="shared" ref="O37:O63" si="7">(N37/O$65)</f>
        <v>33.658206937978676</v>
      </c>
      <c r="P37" s="9"/>
    </row>
    <row r="38" spans="1:16">
      <c r="A38" s="12"/>
      <c r="B38" s="25">
        <v>343.5</v>
      </c>
      <c r="C38" s="20" t="s">
        <v>54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6932340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6932340</v>
      </c>
      <c r="O38" s="47">
        <f t="shared" si="7"/>
        <v>1041.0482054362517</v>
      </c>
      <c r="P38" s="9"/>
    </row>
    <row r="39" spans="1:16">
      <c r="A39" s="12"/>
      <c r="B39" s="25">
        <v>344.5</v>
      </c>
      <c r="C39" s="20" t="s">
        <v>116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2955011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2955011</v>
      </c>
      <c r="O39" s="47">
        <f t="shared" si="7"/>
        <v>443.76197627271364</v>
      </c>
      <c r="P39" s="9"/>
    </row>
    <row r="40" spans="1:16">
      <c r="A40" s="12"/>
      <c r="B40" s="25">
        <v>345.1</v>
      </c>
      <c r="C40" s="20" t="s">
        <v>93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600655</v>
      </c>
      <c r="N40" s="46">
        <f t="shared" si="6"/>
        <v>600655</v>
      </c>
      <c r="O40" s="47">
        <f t="shared" si="7"/>
        <v>90.201982279621561</v>
      </c>
      <c r="P40" s="9"/>
    </row>
    <row r="41" spans="1:16">
      <c r="A41" s="12"/>
      <c r="B41" s="25">
        <v>347.5</v>
      </c>
      <c r="C41" s="20" t="s">
        <v>88</v>
      </c>
      <c r="D41" s="46">
        <v>0</v>
      </c>
      <c r="E41" s="46">
        <v>660581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660581</v>
      </c>
      <c r="O41" s="47">
        <f t="shared" si="7"/>
        <v>99.20123141612855</v>
      </c>
      <c r="P41" s="9"/>
    </row>
    <row r="42" spans="1:16">
      <c r="A42" s="12"/>
      <c r="B42" s="25">
        <v>347.9</v>
      </c>
      <c r="C42" s="20" t="s">
        <v>57</v>
      </c>
      <c r="D42" s="46">
        <v>0</v>
      </c>
      <c r="E42" s="46">
        <v>6437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6437</v>
      </c>
      <c r="O42" s="47">
        <f t="shared" si="7"/>
        <v>0.96666166091004657</v>
      </c>
      <c r="P42" s="9"/>
    </row>
    <row r="43" spans="1:16">
      <c r="A43" s="12"/>
      <c r="B43" s="25">
        <v>349</v>
      </c>
      <c r="C43" s="20" t="s">
        <v>1</v>
      </c>
      <c r="D43" s="46">
        <v>0</v>
      </c>
      <c r="E43" s="46">
        <v>30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30</v>
      </c>
      <c r="O43" s="47">
        <f t="shared" si="7"/>
        <v>4.5051809581018168E-3</v>
      </c>
      <c r="P43" s="9"/>
    </row>
    <row r="44" spans="1:16" ht="15.75">
      <c r="A44" s="29" t="s">
        <v>47</v>
      </c>
      <c r="B44" s="30"/>
      <c r="C44" s="31"/>
      <c r="D44" s="32">
        <f t="shared" ref="D44:M44" si="8">SUM(D45:D47)</f>
        <v>327599</v>
      </c>
      <c r="E44" s="32">
        <f t="shared" si="8"/>
        <v>19140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192025</v>
      </c>
      <c r="J44" s="32">
        <f t="shared" si="8"/>
        <v>0</v>
      </c>
      <c r="K44" s="32">
        <f t="shared" si="8"/>
        <v>140</v>
      </c>
      <c r="L44" s="32">
        <f t="shared" si="8"/>
        <v>0</v>
      </c>
      <c r="M44" s="32">
        <f t="shared" si="8"/>
        <v>0</v>
      </c>
      <c r="N44" s="32">
        <f t="shared" ref="N44:N49" si="9">SUM(D44:M44)</f>
        <v>538904</v>
      </c>
      <c r="O44" s="45">
        <f t="shared" si="7"/>
        <v>80.928667968163381</v>
      </c>
      <c r="P44" s="10"/>
    </row>
    <row r="45" spans="1:16">
      <c r="A45" s="13"/>
      <c r="B45" s="39">
        <v>351.1</v>
      </c>
      <c r="C45" s="21" t="s">
        <v>101</v>
      </c>
      <c r="D45" s="46">
        <v>23696</v>
      </c>
      <c r="E45" s="46">
        <v>0</v>
      </c>
      <c r="F45" s="46">
        <v>0</v>
      </c>
      <c r="G45" s="46">
        <v>0</v>
      </c>
      <c r="H45" s="46">
        <v>0</v>
      </c>
      <c r="I45" s="46">
        <v>167125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190821</v>
      </c>
      <c r="O45" s="47">
        <f t="shared" si="7"/>
        <v>28.656104520198227</v>
      </c>
      <c r="P45" s="9"/>
    </row>
    <row r="46" spans="1:16">
      <c r="A46" s="13"/>
      <c r="B46" s="39">
        <v>354</v>
      </c>
      <c r="C46" s="21" t="s">
        <v>61</v>
      </c>
      <c r="D46" s="46">
        <v>303903</v>
      </c>
      <c r="E46" s="46">
        <v>19140</v>
      </c>
      <c r="F46" s="46">
        <v>0</v>
      </c>
      <c r="G46" s="46">
        <v>0</v>
      </c>
      <c r="H46" s="46">
        <v>0</v>
      </c>
      <c r="I46" s="46">
        <v>24900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347943</v>
      </c>
      <c r="O46" s="47">
        <f t="shared" si="7"/>
        <v>52.251539270160684</v>
      </c>
      <c r="P46" s="9"/>
    </row>
    <row r="47" spans="1:16">
      <c r="A47" s="13"/>
      <c r="B47" s="39">
        <v>359</v>
      </c>
      <c r="C47" s="21" t="s">
        <v>135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140</v>
      </c>
      <c r="L47" s="46">
        <v>0</v>
      </c>
      <c r="M47" s="46">
        <v>0</v>
      </c>
      <c r="N47" s="46">
        <f t="shared" si="9"/>
        <v>140</v>
      </c>
      <c r="O47" s="47">
        <f t="shared" si="7"/>
        <v>2.1024177804475148E-2</v>
      </c>
      <c r="P47" s="9"/>
    </row>
    <row r="48" spans="1:16" ht="15.75">
      <c r="A48" s="29" t="s">
        <v>5</v>
      </c>
      <c r="B48" s="30"/>
      <c r="C48" s="31"/>
      <c r="D48" s="32">
        <f t="shared" ref="D48:M48" si="10">SUM(D49:D58)</f>
        <v>56700</v>
      </c>
      <c r="E48" s="32">
        <f t="shared" si="10"/>
        <v>91668</v>
      </c>
      <c r="F48" s="32">
        <f t="shared" si="10"/>
        <v>8901</v>
      </c>
      <c r="G48" s="32">
        <f t="shared" si="10"/>
        <v>38369</v>
      </c>
      <c r="H48" s="32">
        <f t="shared" si="10"/>
        <v>0</v>
      </c>
      <c r="I48" s="32">
        <f t="shared" si="10"/>
        <v>441215</v>
      </c>
      <c r="J48" s="32">
        <f t="shared" si="10"/>
        <v>0</v>
      </c>
      <c r="K48" s="32">
        <f t="shared" si="10"/>
        <v>8252428</v>
      </c>
      <c r="L48" s="32">
        <f t="shared" si="10"/>
        <v>0</v>
      </c>
      <c r="M48" s="32">
        <f t="shared" si="10"/>
        <v>65738</v>
      </c>
      <c r="N48" s="32">
        <f t="shared" si="9"/>
        <v>8955019</v>
      </c>
      <c r="O48" s="45">
        <f t="shared" si="7"/>
        <v>1344.7993692746659</v>
      </c>
      <c r="P48" s="10"/>
    </row>
    <row r="49" spans="1:119">
      <c r="A49" s="12"/>
      <c r="B49" s="25">
        <v>361.1</v>
      </c>
      <c r="C49" s="20" t="s">
        <v>62</v>
      </c>
      <c r="D49" s="46">
        <v>186498</v>
      </c>
      <c r="E49" s="46">
        <v>48094</v>
      </c>
      <c r="F49" s="46">
        <v>8057</v>
      </c>
      <c r="G49" s="46">
        <v>35931</v>
      </c>
      <c r="H49" s="46">
        <v>0</v>
      </c>
      <c r="I49" s="46">
        <v>314714</v>
      </c>
      <c r="J49" s="46">
        <v>0</v>
      </c>
      <c r="K49" s="46">
        <v>1747316</v>
      </c>
      <c r="L49" s="46">
        <v>0</v>
      </c>
      <c r="M49" s="46">
        <v>882</v>
      </c>
      <c r="N49" s="46">
        <f t="shared" si="9"/>
        <v>2341492</v>
      </c>
      <c r="O49" s="47">
        <f t="shared" si="7"/>
        <v>351.62817239825802</v>
      </c>
      <c r="P49" s="9"/>
    </row>
    <row r="50" spans="1:119">
      <c r="A50" s="12"/>
      <c r="B50" s="25">
        <v>361.3</v>
      </c>
      <c r="C50" s="20" t="s">
        <v>63</v>
      </c>
      <c r="D50" s="46">
        <v>-196352</v>
      </c>
      <c r="E50" s="46">
        <v>0</v>
      </c>
      <c r="F50" s="46">
        <v>0</v>
      </c>
      <c r="G50" s="46">
        <v>0</v>
      </c>
      <c r="H50" s="46">
        <v>0</v>
      </c>
      <c r="I50" s="46">
        <v>-46</v>
      </c>
      <c r="J50" s="46">
        <v>0</v>
      </c>
      <c r="K50" s="46">
        <v>2649797</v>
      </c>
      <c r="L50" s="46">
        <v>0</v>
      </c>
      <c r="M50" s="46">
        <v>0</v>
      </c>
      <c r="N50" s="46">
        <f t="shared" ref="N50:N58" si="11">SUM(D50:M50)</f>
        <v>2453399</v>
      </c>
      <c r="O50" s="47">
        <f t="shared" si="7"/>
        <v>368.43354858086798</v>
      </c>
      <c r="P50" s="9"/>
    </row>
    <row r="51" spans="1:119">
      <c r="A51" s="12"/>
      <c r="B51" s="25">
        <v>361.4</v>
      </c>
      <c r="C51" s="20" t="s">
        <v>118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948309</v>
      </c>
      <c r="L51" s="46">
        <v>0</v>
      </c>
      <c r="M51" s="46">
        <v>0</v>
      </c>
      <c r="N51" s="46">
        <f t="shared" si="11"/>
        <v>948309</v>
      </c>
      <c r="O51" s="47">
        <f t="shared" si="7"/>
        <v>142.41012163988586</v>
      </c>
      <c r="P51" s="9"/>
    </row>
    <row r="52" spans="1:119">
      <c r="A52" s="12"/>
      <c r="B52" s="25">
        <v>362</v>
      </c>
      <c r="C52" s="20" t="s">
        <v>65</v>
      </c>
      <c r="D52" s="46">
        <v>6726</v>
      </c>
      <c r="E52" s="46">
        <v>0</v>
      </c>
      <c r="F52" s="46">
        <v>0</v>
      </c>
      <c r="G52" s="46">
        <v>0</v>
      </c>
      <c r="H52" s="46">
        <v>0</v>
      </c>
      <c r="I52" s="46">
        <v>132118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138844</v>
      </c>
      <c r="O52" s="47">
        <f t="shared" si="7"/>
        <v>20.850578164889622</v>
      </c>
      <c r="P52" s="9"/>
    </row>
    <row r="53" spans="1:119">
      <c r="A53" s="12"/>
      <c r="B53" s="25">
        <v>364</v>
      </c>
      <c r="C53" s="20" t="s">
        <v>119</v>
      </c>
      <c r="D53" s="46">
        <v>20</v>
      </c>
      <c r="E53" s="46">
        <v>0</v>
      </c>
      <c r="F53" s="46">
        <v>0</v>
      </c>
      <c r="G53" s="46">
        <v>0</v>
      </c>
      <c r="H53" s="46">
        <v>0</v>
      </c>
      <c r="I53" s="46">
        <v>-16161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-16141</v>
      </c>
      <c r="O53" s="47">
        <f t="shared" si="7"/>
        <v>-2.4239375281573809</v>
      </c>
      <c r="P53" s="9"/>
    </row>
    <row r="54" spans="1:119">
      <c r="A54" s="12"/>
      <c r="B54" s="25">
        <v>365</v>
      </c>
      <c r="C54" s="20" t="s">
        <v>120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817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817</v>
      </c>
      <c r="O54" s="47">
        <f t="shared" si="7"/>
        <v>0.12269109475897282</v>
      </c>
      <c r="P54" s="9"/>
    </row>
    <row r="55" spans="1:119">
      <c r="A55" s="12"/>
      <c r="B55" s="25">
        <v>366</v>
      </c>
      <c r="C55" s="20" t="s">
        <v>68</v>
      </c>
      <c r="D55" s="46">
        <v>17700</v>
      </c>
      <c r="E55" s="46">
        <v>40747</v>
      </c>
      <c r="F55" s="46">
        <v>0</v>
      </c>
      <c r="G55" s="46">
        <v>2438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60885</v>
      </c>
      <c r="O55" s="47">
        <f t="shared" si="7"/>
        <v>9.1432647544676371</v>
      </c>
      <c r="P55" s="9"/>
    </row>
    <row r="56" spans="1:119">
      <c r="A56" s="12"/>
      <c r="B56" s="25">
        <v>368</v>
      </c>
      <c r="C56" s="20" t="s">
        <v>69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2907006</v>
      </c>
      <c r="L56" s="46">
        <v>0</v>
      </c>
      <c r="M56" s="46">
        <v>0</v>
      </c>
      <c r="N56" s="46">
        <f t="shared" si="11"/>
        <v>2907006</v>
      </c>
      <c r="O56" s="47">
        <f t="shared" si="7"/>
        <v>436.55293587625772</v>
      </c>
      <c r="P56" s="9"/>
    </row>
    <row r="57" spans="1:119">
      <c r="A57" s="12"/>
      <c r="B57" s="25">
        <v>369.3</v>
      </c>
      <c r="C57" s="20" t="s">
        <v>102</v>
      </c>
      <c r="D57" s="46">
        <v>3116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3116</v>
      </c>
      <c r="O57" s="47">
        <f t="shared" si="7"/>
        <v>0.46793812884817543</v>
      </c>
      <c r="P57" s="9"/>
    </row>
    <row r="58" spans="1:119">
      <c r="A58" s="12"/>
      <c r="B58" s="25">
        <v>369.9</v>
      </c>
      <c r="C58" s="20" t="s">
        <v>70</v>
      </c>
      <c r="D58" s="46">
        <v>38992</v>
      </c>
      <c r="E58" s="46">
        <v>2827</v>
      </c>
      <c r="F58" s="46">
        <v>844</v>
      </c>
      <c r="G58" s="46">
        <v>0</v>
      </c>
      <c r="H58" s="46">
        <v>0</v>
      </c>
      <c r="I58" s="46">
        <v>9773</v>
      </c>
      <c r="J58" s="46">
        <v>0</v>
      </c>
      <c r="K58" s="46">
        <v>0</v>
      </c>
      <c r="L58" s="46">
        <v>0</v>
      </c>
      <c r="M58" s="46">
        <v>64856</v>
      </c>
      <c r="N58" s="46">
        <f t="shared" si="11"/>
        <v>117292</v>
      </c>
      <c r="O58" s="47">
        <f t="shared" si="7"/>
        <v>17.614056164589279</v>
      </c>
      <c r="P58" s="9"/>
    </row>
    <row r="59" spans="1:119" ht="15.75">
      <c r="A59" s="29" t="s">
        <v>48</v>
      </c>
      <c r="B59" s="30"/>
      <c r="C59" s="31"/>
      <c r="D59" s="32">
        <f t="shared" ref="D59:M59" si="12">SUM(D60:D62)</f>
        <v>476792</v>
      </c>
      <c r="E59" s="32">
        <f t="shared" si="12"/>
        <v>1841090</v>
      </c>
      <c r="F59" s="32">
        <f t="shared" si="12"/>
        <v>0</v>
      </c>
      <c r="G59" s="32">
        <f t="shared" si="12"/>
        <v>1895964</v>
      </c>
      <c r="H59" s="32">
        <f t="shared" si="12"/>
        <v>0</v>
      </c>
      <c r="I59" s="32">
        <f t="shared" si="12"/>
        <v>187644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336804</v>
      </c>
      <c r="N59" s="32">
        <f>SUM(D59:M59)</f>
        <v>4738294</v>
      </c>
      <c r="O59" s="45">
        <f t="shared" si="7"/>
        <v>711.56239675626966</v>
      </c>
      <c r="P59" s="9"/>
    </row>
    <row r="60" spans="1:119">
      <c r="A60" s="12"/>
      <c r="B60" s="25">
        <v>381</v>
      </c>
      <c r="C60" s="20" t="s">
        <v>71</v>
      </c>
      <c r="D60" s="46">
        <v>476792</v>
      </c>
      <c r="E60" s="46">
        <v>1841090</v>
      </c>
      <c r="F60" s="46">
        <v>0</v>
      </c>
      <c r="G60" s="46">
        <v>1895964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4213846</v>
      </c>
      <c r="O60" s="47">
        <f t="shared" si="7"/>
        <v>632.80462531911701</v>
      </c>
      <c r="P60" s="9"/>
    </row>
    <row r="61" spans="1:119">
      <c r="A61" s="12"/>
      <c r="B61" s="25">
        <v>389.4</v>
      </c>
      <c r="C61" s="20" t="s">
        <v>121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336804</v>
      </c>
      <c r="N61" s="46">
        <f>SUM(D61:M61)</f>
        <v>336804</v>
      </c>
      <c r="O61" s="47">
        <f t="shared" si="7"/>
        <v>50.578765580417482</v>
      </c>
      <c r="P61" s="9"/>
    </row>
    <row r="62" spans="1:119" ht="15.75" thickBot="1">
      <c r="A62" s="12"/>
      <c r="B62" s="25">
        <v>389.8</v>
      </c>
      <c r="C62" s="20" t="s">
        <v>122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187644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187644</v>
      </c>
      <c r="O62" s="47">
        <f t="shared" si="7"/>
        <v>28.179005856735245</v>
      </c>
      <c r="P62" s="9"/>
    </row>
    <row r="63" spans="1:119" ht="16.5" thickBot="1">
      <c r="A63" s="14" t="s">
        <v>58</v>
      </c>
      <c r="B63" s="23"/>
      <c r="C63" s="22"/>
      <c r="D63" s="15">
        <f t="shared" ref="D63:M63" si="13">SUM(D5,D12,D20,D34,D44,D48,D59)</f>
        <v>14983987</v>
      </c>
      <c r="E63" s="15">
        <f t="shared" si="13"/>
        <v>7678749</v>
      </c>
      <c r="F63" s="15">
        <f t="shared" si="13"/>
        <v>891054</v>
      </c>
      <c r="G63" s="15">
        <f t="shared" si="13"/>
        <v>1934333</v>
      </c>
      <c r="H63" s="15">
        <f t="shared" si="13"/>
        <v>0</v>
      </c>
      <c r="I63" s="15">
        <f t="shared" si="13"/>
        <v>13528802</v>
      </c>
      <c r="J63" s="15">
        <f t="shared" si="13"/>
        <v>0</v>
      </c>
      <c r="K63" s="15">
        <f t="shared" si="13"/>
        <v>8334831</v>
      </c>
      <c r="L63" s="15">
        <f t="shared" si="13"/>
        <v>0</v>
      </c>
      <c r="M63" s="15">
        <f t="shared" si="13"/>
        <v>1312486</v>
      </c>
      <c r="N63" s="15">
        <f>SUM(D63:M63)</f>
        <v>48664242</v>
      </c>
      <c r="O63" s="38">
        <f t="shared" si="7"/>
        <v>7308.0405466286229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143</v>
      </c>
      <c r="M65" s="118"/>
      <c r="N65" s="118"/>
      <c r="O65" s="43">
        <v>6659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91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73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78</v>
      </c>
      <c r="P3" s="11"/>
      <c r="Q3"/>
    </row>
    <row r="4" spans="1:133" ht="32.25" customHeight="1" thickBot="1">
      <c r="A4" s="110"/>
      <c r="B4" s="111"/>
      <c r="C4" s="112"/>
      <c r="D4" s="34" t="s">
        <v>6</v>
      </c>
      <c r="E4" s="34" t="s">
        <v>74</v>
      </c>
      <c r="F4" s="34" t="s">
        <v>75</v>
      </c>
      <c r="G4" s="34" t="s">
        <v>76</v>
      </c>
      <c r="H4" s="34" t="s">
        <v>7</v>
      </c>
      <c r="I4" s="34" t="s">
        <v>8</v>
      </c>
      <c r="J4" s="35" t="s">
        <v>77</v>
      </c>
      <c r="K4" s="35" t="s">
        <v>9</v>
      </c>
      <c r="L4" s="35" t="s">
        <v>10</v>
      </c>
      <c r="M4" s="35" t="s">
        <v>11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9228677</v>
      </c>
      <c r="E5" s="27">
        <f t="shared" si="0"/>
        <v>1754319</v>
      </c>
      <c r="F5" s="27">
        <f t="shared" si="0"/>
        <v>843545</v>
      </c>
      <c r="G5" s="27">
        <f t="shared" si="0"/>
        <v>0</v>
      </c>
      <c r="H5" s="27">
        <f t="shared" si="0"/>
        <v>0</v>
      </c>
      <c r="I5" s="27">
        <f t="shared" si="0"/>
        <v>880934</v>
      </c>
      <c r="J5" s="27">
        <f t="shared" si="0"/>
        <v>0</v>
      </c>
      <c r="K5" s="27">
        <f t="shared" si="0"/>
        <v>85154</v>
      </c>
      <c r="L5" s="27">
        <f t="shared" si="0"/>
        <v>0</v>
      </c>
      <c r="M5" s="27">
        <f t="shared" si="0"/>
        <v>0</v>
      </c>
      <c r="N5" s="28">
        <f t="shared" ref="N5:N34" si="1">SUM(D5:M5)</f>
        <v>12792629</v>
      </c>
      <c r="O5" s="33">
        <f t="shared" ref="O5:O36" si="2">(N5/O$69)</f>
        <v>1940.923835533303</v>
      </c>
      <c r="P5" s="6"/>
    </row>
    <row r="6" spans="1:133">
      <c r="A6" s="12"/>
      <c r="B6" s="25">
        <v>311</v>
      </c>
      <c r="C6" s="20" t="s">
        <v>3</v>
      </c>
      <c r="D6" s="46">
        <v>8321949</v>
      </c>
      <c r="E6" s="46">
        <v>0</v>
      </c>
      <c r="F6" s="46">
        <v>843545</v>
      </c>
      <c r="G6" s="46">
        <v>0</v>
      </c>
      <c r="H6" s="46">
        <v>0</v>
      </c>
      <c r="I6" s="46">
        <v>880934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10046428</v>
      </c>
      <c r="O6" s="47">
        <f t="shared" si="2"/>
        <v>1524.2646032468517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1009924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1009924</v>
      </c>
      <c r="O7" s="47">
        <f t="shared" si="2"/>
        <v>153.22773478986497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744395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744395</v>
      </c>
      <c r="O8" s="47">
        <f t="shared" si="2"/>
        <v>112.9411318464573</v>
      </c>
      <c r="P8" s="9"/>
    </row>
    <row r="9" spans="1:133">
      <c r="A9" s="12"/>
      <c r="B9" s="25">
        <v>312.52</v>
      </c>
      <c r="C9" s="20" t="s">
        <v>106</v>
      </c>
      <c r="D9" s="46">
        <v>85154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85154</v>
      </c>
      <c r="L9" s="46">
        <v>0</v>
      </c>
      <c r="M9" s="46">
        <v>0</v>
      </c>
      <c r="N9" s="46">
        <f t="shared" si="1"/>
        <v>170308</v>
      </c>
      <c r="O9" s="47">
        <f t="shared" si="2"/>
        <v>25.839478076164468</v>
      </c>
      <c r="P9" s="9"/>
    </row>
    <row r="10" spans="1:133">
      <c r="A10" s="12"/>
      <c r="B10" s="25">
        <v>315</v>
      </c>
      <c r="C10" s="20" t="s">
        <v>107</v>
      </c>
      <c r="D10" s="46">
        <v>538068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538068</v>
      </c>
      <c r="O10" s="47">
        <f t="shared" si="2"/>
        <v>81.636777423759668</v>
      </c>
      <c r="P10" s="9"/>
    </row>
    <row r="11" spans="1:133">
      <c r="A11" s="12"/>
      <c r="B11" s="25">
        <v>316</v>
      </c>
      <c r="C11" s="20" t="s">
        <v>108</v>
      </c>
      <c r="D11" s="46">
        <v>283506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283506</v>
      </c>
      <c r="O11" s="47">
        <f t="shared" si="2"/>
        <v>43.014110150204822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SUM(D13:D19)</f>
        <v>968683</v>
      </c>
      <c r="E12" s="32">
        <f t="shared" si="3"/>
        <v>1081262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142238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2192183</v>
      </c>
      <c r="O12" s="45">
        <f t="shared" si="2"/>
        <v>332.60248824154149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773490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773490</v>
      </c>
      <c r="O13" s="47">
        <f t="shared" si="2"/>
        <v>117.35548475193445</v>
      </c>
      <c r="P13" s="9"/>
    </row>
    <row r="14" spans="1:133">
      <c r="A14" s="12"/>
      <c r="B14" s="25">
        <v>323.10000000000002</v>
      </c>
      <c r="C14" s="20" t="s">
        <v>17</v>
      </c>
      <c r="D14" s="46">
        <v>550647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550647</v>
      </c>
      <c r="O14" s="47">
        <f t="shared" si="2"/>
        <v>83.545289030496136</v>
      </c>
      <c r="P14" s="9"/>
    </row>
    <row r="15" spans="1:133">
      <c r="A15" s="12"/>
      <c r="B15" s="25">
        <v>323.7</v>
      </c>
      <c r="C15" s="20" t="s">
        <v>18</v>
      </c>
      <c r="D15" s="46">
        <v>403370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403370</v>
      </c>
      <c r="O15" s="47">
        <f t="shared" si="2"/>
        <v>61.200121377636172</v>
      </c>
      <c r="P15" s="9"/>
    </row>
    <row r="16" spans="1:133">
      <c r="A16" s="12"/>
      <c r="B16" s="25">
        <v>324.31</v>
      </c>
      <c r="C16" s="20" t="s">
        <v>20</v>
      </c>
      <c r="D16" s="46">
        <v>0</v>
      </c>
      <c r="E16" s="46">
        <v>206115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206115</v>
      </c>
      <c r="O16" s="47">
        <f t="shared" si="2"/>
        <v>31.272189349112427</v>
      </c>
      <c r="P16" s="9"/>
    </row>
    <row r="17" spans="1:16">
      <c r="A17" s="12"/>
      <c r="B17" s="25">
        <v>324.61</v>
      </c>
      <c r="C17" s="20" t="s">
        <v>21</v>
      </c>
      <c r="D17" s="46">
        <v>0</v>
      </c>
      <c r="E17" s="46">
        <v>23400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23400</v>
      </c>
      <c r="O17" s="47">
        <f t="shared" si="2"/>
        <v>3.5502958579881656</v>
      </c>
      <c r="P17" s="9"/>
    </row>
    <row r="18" spans="1:16">
      <c r="A18" s="12"/>
      <c r="B18" s="25">
        <v>325.2</v>
      </c>
      <c r="C18" s="20" t="s">
        <v>23</v>
      </c>
      <c r="D18" s="46">
        <v>0</v>
      </c>
      <c r="E18" s="46">
        <v>34082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34082</v>
      </c>
      <c r="O18" s="47">
        <f t="shared" si="2"/>
        <v>5.1709907449552421</v>
      </c>
      <c r="P18" s="9"/>
    </row>
    <row r="19" spans="1:16">
      <c r="A19" s="12"/>
      <c r="B19" s="25">
        <v>329</v>
      </c>
      <c r="C19" s="20" t="s">
        <v>24</v>
      </c>
      <c r="D19" s="46">
        <v>14666</v>
      </c>
      <c r="E19" s="46">
        <v>44175</v>
      </c>
      <c r="F19" s="46">
        <v>0</v>
      </c>
      <c r="G19" s="46">
        <v>0</v>
      </c>
      <c r="H19" s="46">
        <v>0</v>
      </c>
      <c r="I19" s="46">
        <v>142238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201079</v>
      </c>
      <c r="O19" s="47">
        <f t="shared" si="2"/>
        <v>30.508117129418906</v>
      </c>
      <c r="P19" s="9"/>
    </row>
    <row r="20" spans="1:16" ht="15.75">
      <c r="A20" s="29" t="s">
        <v>26</v>
      </c>
      <c r="B20" s="30"/>
      <c r="C20" s="31"/>
      <c r="D20" s="32">
        <f t="shared" ref="D20:M20" si="4">SUM(D21:D33)</f>
        <v>821133</v>
      </c>
      <c r="E20" s="32">
        <f t="shared" si="4"/>
        <v>1925112</v>
      </c>
      <c r="F20" s="32">
        <f t="shared" si="4"/>
        <v>0</v>
      </c>
      <c r="G20" s="32">
        <f t="shared" si="4"/>
        <v>0</v>
      </c>
      <c r="H20" s="32">
        <f t="shared" si="4"/>
        <v>0</v>
      </c>
      <c r="I20" s="32">
        <f t="shared" si="4"/>
        <v>1719561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300281</v>
      </c>
      <c r="N20" s="44">
        <f t="shared" si="1"/>
        <v>4766087</v>
      </c>
      <c r="O20" s="45">
        <f t="shared" si="2"/>
        <v>723.1204673038992</v>
      </c>
      <c r="P20" s="10"/>
    </row>
    <row r="21" spans="1:16">
      <c r="A21" s="12"/>
      <c r="B21" s="25">
        <v>331.5</v>
      </c>
      <c r="C21" s="20" t="s">
        <v>138</v>
      </c>
      <c r="D21" s="46">
        <v>19979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19979</v>
      </c>
      <c r="O21" s="47">
        <f t="shared" si="2"/>
        <v>3.031254741313913</v>
      </c>
      <c r="P21" s="9"/>
    </row>
    <row r="22" spans="1:16">
      <c r="A22" s="12"/>
      <c r="B22" s="25">
        <v>333</v>
      </c>
      <c r="C22" s="20" t="s">
        <v>4</v>
      </c>
      <c r="D22" s="46">
        <v>11479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11479</v>
      </c>
      <c r="O22" s="47">
        <f t="shared" si="2"/>
        <v>1.7416173570019724</v>
      </c>
      <c r="P22" s="9"/>
    </row>
    <row r="23" spans="1:16">
      <c r="A23" s="12"/>
      <c r="B23" s="25">
        <v>335.12</v>
      </c>
      <c r="C23" s="20" t="s">
        <v>110</v>
      </c>
      <c r="D23" s="46">
        <v>134903</v>
      </c>
      <c r="E23" s="46">
        <v>43625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178528</v>
      </c>
      <c r="O23" s="47">
        <f t="shared" si="2"/>
        <v>27.086633287816721</v>
      </c>
      <c r="P23" s="9"/>
    </row>
    <row r="24" spans="1:16">
      <c r="A24" s="12"/>
      <c r="B24" s="25">
        <v>335.14</v>
      </c>
      <c r="C24" s="20" t="s">
        <v>111</v>
      </c>
      <c r="D24" s="46">
        <v>2556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2556</v>
      </c>
      <c r="O24" s="47">
        <f t="shared" si="2"/>
        <v>0.38780154756486118</v>
      </c>
      <c r="P24" s="9"/>
    </row>
    <row r="25" spans="1:16">
      <c r="A25" s="12"/>
      <c r="B25" s="25">
        <v>335.15</v>
      </c>
      <c r="C25" s="20" t="s">
        <v>112</v>
      </c>
      <c r="D25" s="46">
        <v>17714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17714</v>
      </c>
      <c r="O25" s="47">
        <f t="shared" si="2"/>
        <v>2.6876043089060841</v>
      </c>
      <c r="P25" s="9"/>
    </row>
    <row r="26" spans="1:16">
      <c r="A26" s="12"/>
      <c r="B26" s="25">
        <v>335.18</v>
      </c>
      <c r="C26" s="20" t="s">
        <v>113</v>
      </c>
      <c r="D26" s="46">
        <v>551193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551193</v>
      </c>
      <c r="O26" s="47">
        <f t="shared" si="2"/>
        <v>83.628129267182516</v>
      </c>
      <c r="P26" s="9"/>
    </row>
    <row r="27" spans="1:16">
      <c r="A27" s="12"/>
      <c r="B27" s="25">
        <v>335.49</v>
      </c>
      <c r="C27" s="20" t="s">
        <v>34</v>
      </c>
      <c r="D27" s="46">
        <v>0</v>
      </c>
      <c r="E27" s="46">
        <v>6400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6400</v>
      </c>
      <c r="O27" s="47">
        <f t="shared" si="2"/>
        <v>0.97102108936428466</v>
      </c>
      <c r="P27" s="9"/>
    </row>
    <row r="28" spans="1:16">
      <c r="A28" s="12"/>
      <c r="B28" s="25">
        <v>337.2</v>
      </c>
      <c r="C28" s="20" t="s">
        <v>35</v>
      </c>
      <c r="D28" s="46">
        <v>41200</v>
      </c>
      <c r="E28" s="46">
        <v>0</v>
      </c>
      <c r="F28" s="46">
        <v>0</v>
      </c>
      <c r="G28" s="46">
        <v>0</v>
      </c>
      <c r="H28" s="46">
        <v>0</v>
      </c>
      <c r="I28" s="46">
        <v>50272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91472</v>
      </c>
      <c r="O28" s="47">
        <f t="shared" si="2"/>
        <v>13.878318919739039</v>
      </c>
      <c r="P28" s="9"/>
    </row>
    <row r="29" spans="1:16">
      <c r="A29" s="12"/>
      <c r="B29" s="25">
        <v>337.3</v>
      </c>
      <c r="C29" s="20" t="s">
        <v>36</v>
      </c>
      <c r="D29" s="46">
        <v>15000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15000</v>
      </c>
      <c r="O29" s="47">
        <f t="shared" si="2"/>
        <v>2.2758306781975421</v>
      </c>
      <c r="P29" s="9"/>
    </row>
    <row r="30" spans="1:16">
      <c r="A30" s="12"/>
      <c r="B30" s="25">
        <v>337.4</v>
      </c>
      <c r="C30" s="20" t="s">
        <v>37</v>
      </c>
      <c r="D30" s="46">
        <v>0</v>
      </c>
      <c r="E30" s="46">
        <v>1685689</v>
      </c>
      <c r="F30" s="46">
        <v>0</v>
      </c>
      <c r="G30" s="46">
        <v>0</v>
      </c>
      <c r="H30" s="46">
        <v>0</v>
      </c>
      <c r="I30" s="46">
        <v>1669289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3354978</v>
      </c>
      <c r="O30" s="47">
        <f t="shared" si="2"/>
        <v>509.02412380518888</v>
      </c>
      <c r="P30" s="9"/>
    </row>
    <row r="31" spans="1:16">
      <c r="A31" s="12"/>
      <c r="B31" s="25">
        <v>337.5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300281</v>
      </c>
      <c r="N31" s="46">
        <f t="shared" si="1"/>
        <v>300281</v>
      </c>
      <c r="O31" s="47">
        <f t="shared" si="2"/>
        <v>45.55924745865574</v>
      </c>
      <c r="P31" s="9"/>
    </row>
    <row r="32" spans="1:16">
      <c r="A32" s="12"/>
      <c r="B32" s="25">
        <v>337.7</v>
      </c>
      <c r="C32" s="20" t="s">
        <v>39</v>
      </c>
      <c r="D32" s="46">
        <v>0</v>
      </c>
      <c r="E32" s="46">
        <v>189398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189398</v>
      </c>
      <c r="O32" s="47">
        <f t="shared" si="2"/>
        <v>28.735851919283871</v>
      </c>
      <c r="P32" s="9"/>
    </row>
    <row r="33" spans="1:16">
      <c r="A33" s="12"/>
      <c r="B33" s="25">
        <v>338</v>
      </c>
      <c r="C33" s="20" t="s">
        <v>40</v>
      </c>
      <c r="D33" s="46">
        <v>27109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27109</v>
      </c>
      <c r="O33" s="47">
        <f t="shared" si="2"/>
        <v>4.1130329236838117</v>
      </c>
      <c r="P33" s="9"/>
    </row>
    <row r="34" spans="1:16" ht="15.75">
      <c r="A34" s="29" t="s">
        <v>46</v>
      </c>
      <c r="B34" s="30"/>
      <c r="C34" s="31"/>
      <c r="D34" s="32">
        <f t="shared" ref="D34:M34" si="5">SUM(D35:D46)</f>
        <v>2369868</v>
      </c>
      <c r="E34" s="32">
        <f t="shared" si="5"/>
        <v>730684</v>
      </c>
      <c r="F34" s="32">
        <f t="shared" si="5"/>
        <v>0</v>
      </c>
      <c r="G34" s="32">
        <f t="shared" si="5"/>
        <v>0</v>
      </c>
      <c r="H34" s="32">
        <f t="shared" si="5"/>
        <v>0</v>
      </c>
      <c r="I34" s="32">
        <f t="shared" si="5"/>
        <v>9426562</v>
      </c>
      <c r="J34" s="32">
        <f t="shared" si="5"/>
        <v>0</v>
      </c>
      <c r="K34" s="32">
        <f t="shared" si="5"/>
        <v>0</v>
      </c>
      <c r="L34" s="32">
        <f t="shared" si="5"/>
        <v>0</v>
      </c>
      <c r="M34" s="32">
        <f t="shared" si="5"/>
        <v>636999</v>
      </c>
      <c r="N34" s="32">
        <f t="shared" si="1"/>
        <v>13164113</v>
      </c>
      <c r="O34" s="45">
        <f t="shared" si="2"/>
        <v>1997.2861477772719</v>
      </c>
      <c r="P34" s="10"/>
    </row>
    <row r="35" spans="1:16">
      <c r="A35" s="12"/>
      <c r="B35" s="25">
        <v>341.9</v>
      </c>
      <c r="C35" s="20" t="s">
        <v>115</v>
      </c>
      <c r="D35" s="46">
        <v>2088236</v>
      </c>
      <c r="E35" s="46">
        <v>13124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6" si="6">SUM(D35:M35)</f>
        <v>2101360</v>
      </c>
      <c r="O35" s="47">
        <f t="shared" si="2"/>
        <v>318.8226369291458</v>
      </c>
      <c r="P35" s="9"/>
    </row>
    <row r="36" spans="1:16">
      <c r="A36" s="12"/>
      <c r="B36" s="25">
        <v>342.1</v>
      </c>
      <c r="C36" s="20" t="s">
        <v>51</v>
      </c>
      <c r="D36" s="46">
        <v>60523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60523</v>
      </c>
      <c r="O36" s="47">
        <f t="shared" si="2"/>
        <v>9.1826733424366562</v>
      </c>
      <c r="P36" s="9"/>
    </row>
    <row r="37" spans="1:16">
      <c r="A37" s="12"/>
      <c r="B37" s="25">
        <v>342.5</v>
      </c>
      <c r="C37" s="20" t="s">
        <v>52</v>
      </c>
      <c r="D37" s="46">
        <v>1250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1250</v>
      </c>
      <c r="O37" s="47">
        <f t="shared" ref="O37:O67" si="7">(N37/O$69)</f>
        <v>0.18965255651646185</v>
      </c>
      <c r="P37" s="9"/>
    </row>
    <row r="38" spans="1:16">
      <c r="A38" s="12"/>
      <c r="B38" s="25">
        <v>343.4</v>
      </c>
      <c r="C38" s="20" t="s">
        <v>53</v>
      </c>
      <c r="D38" s="46">
        <v>219789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219789</v>
      </c>
      <c r="O38" s="47">
        <f t="shared" si="7"/>
        <v>33.346836595357303</v>
      </c>
      <c r="P38" s="9"/>
    </row>
    <row r="39" spans="1:16">
      <c r="A39" s="12"/>
      <c r="B39" s="25">
        <v>343.5</v>
      </c>
      <c r="C39" s="20" t="s">
        <v>54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6609162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6609162</v>
      </c>
      <c r="O39" s="47">
        <f t="shared" si="7"/>
        <v>1002.7555757851616</v>
      </c>
      <c r="P39" s="9"/>
    </row>
    <row r="40" spans="1:16">
      <c r="A40" s="12"/>
      <c r="B40" s="25">
        <v>343.7</v>
      </c>
      <c r="C40" s="20" t="s">
        <v>131</v>
      </c>
      <c r="D40" s="46">
        <v>0</v>
      </c>
      <c r="E40" s="46">
        <v>3000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3000</v>
      </c>
      <c r="O40" s="47">
        <f t="shared" si="7"/>
        <v>0.45516613563950842</v>
      </c>
      <c r="P40" s="9"/>
    </row>
    <row r="41" spans="1:16">
      <c r="A41" s="12"/>
      <c r="B41" s="25">
        <v>344.5</v>
      </c>
      <c r="C41" s="20" t="s">
        <v>116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2817400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2817400</v>
      </c>
      <c r="O41" s="47">
        <f t="shared" si="7"/>
        <v>427.4616901835837</v>
      </c>
      <c r="P41" s="9"/>
    </row>
    <row r="42" spans="1:16">
      <c r="A42" s="12"/>
      <c r="B42" s="25">
        <v>345.1</v>
      </c>
      <c r="C42" s="20" t="s">
        <v>93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636999</v>
      </c>
      <c r="N42" s="46">
        <f t="shared" si="6"/>
        <v>636999</v>
      </c>
      <c r="O42" s="47">
        <f t="shared" si="7"/>
        <v>96.646791078743746</v>
      </c>
      <c r="P42" s="9"/>
    </row>
    <row r="43" spans="1:16">
      <c r="A43" s="12"/>
      <c r="B43" s="25">
        <v>347.4</v>
      </c>
      <c r="C43" s="20" t="s">
        <v>100</v>
      </c>
      <c r="D43" s="46">
        <v>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70</v>
      </c>
      <c r="O43" s="47">
        <f t="shared" si="7"/>
        <v>1.0620543164921864E-2</v>
      </c>
      <c r="P43" s="9"/>
    </row>
    <row r="44" spans="1:16">
      <c r="A44" s="12"/>
      <c r="B44" s="25">
        <v>347.5</v>
      </c>
      <c r="C44" s="20" t="s">
        <v>88</v>
      </c>
      <c r="D44" s="46">
        <v>0</v>
      </c>
      <c r="E44" s="46">
        <v>708766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708766</v>
      </c>
      <c r="O44" s="47">
        <f t="shared" si="7"/>
        <v>107.53542709755727</v>
      </c>
      <c r="P44" s="9"/>
    </row>
    <row r="45" spans="1:16">
      <c r="A45" s="12"/>
      <c r="B45" s="25">
        <v>347.9</v>
      </c>
      <c r="C45" s="20" t="s">
        <v>57</v>
      </c>
      <c r="D45" s="46">
        <v>0</v>
      </c>
      <c r="E45" s="46">
        <v>5514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6"/>
        <v>5514</v>
      </c>
      <c r="O45" s="47">
        <f t="shared" si="7"/>
        <v>0.83659535730541645</v>
      </c>
      <c r="P45" s="9"/>
    </row>
    <row r="46" spans="1:16">
      <c r="A46" s="12"/>
      <c r="B46" s="25">
        <v>349</v>
      </c>
      <c r="C46" s="20" t="s">
        <v>1</v>
      </c>
      <c r="D46" s="46">
        <v>0</v>
      </c>
      <c r="E46" s="46">
        <v>280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6"/>
        <v>280</v>
      </c>
      <c r="O46" s="47">
        <f t="shared" si="7"/>
        <v>4.2482172659687456E-2</v>
      </c>
      <c r="P46" s="9"/>
    </row>
    <row r="47" spans="1:16" ht="15.75">
      <c r="A47" s="29" t="s">
        <v>47</v>
      </c>
      <c r="B47" s="30"/>
      <c r="C47" s="31"/>
      <c r="D47" s="32">
        <f t="shared" ref="D47:M47" si="8">SUM(D48:D49)</f>
        <v>55589</v>
      </c>
      <c r="E47" s="32">
        <f t="shared" si="8"/>
        <v>21036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166955</v>
      </c>
      <c r="J47" s="32">
        <f t="shared" si="8"/>
        <v>0</v>
      </c>
      <c r="K47" s="32">
        <f t="shared" si="8"/>
        <v>0</v>
      </c>
      <c r="L47" s="32">
        <f t="shared" si="8"/>
        <v>0</v>
      </c>
      <c r="M47" s="32">
        <f t="shared" si="8"/>
        <v>0</v>
      </c>
      <c r="N47" s="32">
        <f>SUM(D47:M47)</f>
        <v>243580</v>
      </c>
      <c r="O47" s="45">
        <f t="shared" si="7"/>
        <v>36.956455773023819</v>
      </c>
      <c r="P47" s="10"/>
    </row>
    <row r="48" spans="1:16">
      <c r="A48" s="13"/>
      <c r="B48" s="39">
        <v>351.1</v>
      </c>
      <c r="C48" s="21" t="s">
        <v>101</v>
      </c>
      <c r="D48" s="46">
        <v>27602</v>
      </c>
      <c r="E48" s="46">
        <v>0</v>
      </c>
      <c r="F48" s="46">
        <v>0</v>
      </c>
      <c r="G48" s="46">
        <v>0</v>
      </c>
      <c r="H48" s="46">
        <v>0</v>
      </c>
      <c r="I48" s="46">
        <v>149765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177367</v>
      </c>
      <c r="O48" s="47">
        <f t="shared" si="7"/>
        <v>26.910483993324231</v>
      </c>
      <c r="P48" s="9"/>
    </row>
    <row r="49" spans="1:16">
      <c r="A49" s="13"/>
      <c r="B49" s="39">
        <v>354</v>
      </c>
      <c r="C49" s="21" t="s">
        <v>61</v>
      </c>
      <c r="D49" s="46">
        <v>27987</v>
      </c>
      <c r="E49" s="46">
        <v>21036</v>
      </c>
      <c r="F49" s="46">
        <v>0</v>
      </c>
      <c r="G49" s="46">
        <v>0</v>
      </c>
      <c r="H49" s="46">
        <v>0</v>
      </c>
      <c r="I49" s="46">
        <v>17190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66213</v>
      </c>
      <c r="O49" s="47">
        <f t="shared" si="7"/>
        <v>10.04597177969959</v>
      </c>
      <c r="P49" s="9"/>
    </row>
    <row r="50" spans="1:16" ht="15.75">
      <c r="A50" s="29" t="s">
        <v>5</v>
      </c>
      <c r="B50" s="30"/>
      <c r="C50" s="31"/>
      <c r="D50" s="32">
        <f t="shared" ref="D50:M50" si="9">SUM(D51:D60)</f>
        <v>189098</v>
      </c>
      <c r="E50" s="32">
        <f t="shared" si="9"/>
        <v>78816</v>
      </c>
      <c r="F50" s="32">
        <f t="shared" si="9"/>
        <v>9998</v>
      </c>
      <c r="G50" s="32">
        <f t="shared" si="9"/>
        <v>27463</v>
      </c>
      <c r="H50" s="32">
        <f t="shared" si="9"/>
        <v>0</v>
      </c>
      <c r="I50" s="32">
        <f t="shared" si="9"/>
        <v>438347</v>
      </c>
      <c r="J50" s="32">
        <f t="shared" si="9"/>
        <v>0</v>
      </c>
      <c r="K50" s="32">
        <f t="shared" si="9"/>
        <v>6000182</v>
      </c>
      <c r="L50" s="32">
        <f t="shared" si="9"/>
        <v>0</v>
      </c>
      <c r="M50" s="32">
        <f t="shared" si="9"/>
        <v>9293</v>
      </c>
      <c r="N50" s="32">
        <f>SUM(D50:M50)</f>
        <v>6753197</v>
      </c>
      <c r="O50" s="45">
        <f t="shared" si="7"/>
        <v>1024.6088605674404</v>
      </c>
      <c r="P50" s="10"/>
    </row>
    <row r="51" spans="1:16">
      <c r="A51" s="12"/>
      <c r="B51" s="25">
        <v>361.1</v>
      </c>
      <c r="C51" s="20" t="s">
        <v>62</v>
      </c>
      <c r="D51" s="46">
        <v>148259</v>
      </c>
      <c r="E51" s="46">
        <v>52147</v>
      </c>
      <c r="F51" s="46">
        <v>9996</v>
      </c>
      <c r="G51" s="46">
        <v>27463</v>
      </c>
      <c r="H51" s="46">
        <v>0</v>
      </c>
      <c r="I51" s="46">
        <v>328018</v>
      </c>
      <c r="J51" s="46">
        <v>0</v>
      </c>
      <c r="K51" s="46">
        <v>1661000</v>
      </c>
      <c r="L51" s="46">
        <v>0</v>
      </c>
      <c r="M51" s="46">
        <v>521</v>
      </c>
      <c r="N51" s="46">
        <f>SUM(D51:M51)</f>
        <v>2227404</v>
      </c>
      <c r="O51" s="47">
        <f t="shared" si="7"/>
        <v>337.94629039599454</v>
      </c>
      <c r="P51" s="9"/>
    </row>
    <row r="52" spans="1:16">
      <c r="A52" s="12"/>
      <c r="B52" s="25">
        <v>361.3</v>
      </c>
      <c r="C52" s="20" t="s">
        <v>63</v>
      </c>
      <c r="D52" s="46">
        <v>-132220</v>
      </c>
      <c r="E52" s="46">
        <v>0</v>
      </c>
      <c r="F52" s="46">
        <v>0</v>
      </c>
      <c r="G52" s="46">
        <v>0</v>
      </c>
      <c r="H52" s="46">
        <v>0</v>
      </c>
      <c r="I52" s="46">
        <v>277</v>
      </c>
      <c r="J52" s="46">
        <v>0</v>
      </c>
      <c r="K52" s="46">
        <v>1718437</v>
      </c>
      <c r="L52" s="46">
        <v>0</v>
      </c>
      <c r="M52" s="46">
        <v>0</v>
      </c>
      <c r="N52" s="46">
        <f t="shared" ref="N52:N60" si="10">SUM(D52:M52)</f>
        <v>1586494</v>
      </c>
      <c r="O52" s="47">
        <f t="shared" si="7"/>
        <v>240.7061143984221</v>
      </c>
      <c r="P52" s="9"/>
    </row>
    <row r="53" spans="1:16">
      <c r="A53" s="12"/>
      <c r="B53" s="25">
        <v>361.4</v>
      </c>
      <c r="C53" s="20" t="s">
        <v>118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-64442</v>
      </c>
      <c r="L53" s="46">
        <v>0</v>
      </c>
      <c r="M53" s="46">
        <v>0</v>
      </c>
      <c r="N53" s="46">
        <f t="shared" si="10"/>
        <v>-64442</v>
      </c>
      <c r="O53" s="47">
        <f t="shared" si="7"/>
        <v>-9.7772720376270676</v>
      </c>
      <c r="P53" s="9"/>
    </row>
    <row r="54" spans="1:16">
      <c r="A54" s="12"/>
      <c r="B54" s="25">
        <v>362</v>
      </c>
      <c r="C54" s="20" t="s">
        <v>65</v>
      </c>
      <c r="D54" s="46">
        <v>4019</v>
      </c>
      <c r="E54" s="46">
        <v>0</v>
      </c>
      <c r="F54" s="46">
        <v>0</v>
      </c>
      <c r="G54" s="46">
        <v>0</v>
      </c>
      <c r="H54" s="46">
        <v>0</v>
      </c>
      <c r="I54" s="46">
        <v>135812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139831</v>
      </c>
      <c r="O54" s="47">
        <f t="shared" si="7"/>
        <v>21.215445304202699</v>
      </c>
      <c r="P54" s="9"/>
    </row>
    <row r="55" spans="1:16">
      <c r="A55" s="12"/>
      <c r="B55" s="25">
        <v>364</v>
      </c>
      <c r="C55" s="20" t="s">
        <v>119</v>
      </c>
      <c r="D55" s="46">
        <v>106769</v>
      </c>
      <c r="E55" s="46">
        <v>0</v>
      </c>
      <c r="F55" s="46">
        <v>0</v>
      </c>
      <c r="G55" s="46">
        <v>0</v>
      </c>
      <c r="H55" s="46">
        <v>0</v>
      </c>
      <c r="I55" s="46">
        <v>-28853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77916</v>
      </c>
      <c r="O55" s="47">
        <f t="shared" si="7"/>
        <v>11.821574874829313</v>
      </c>
      <c r="P55" s="9"/>
    </row>
    <row r="56" spans="1:16">
      <c r="A56" s="12"/>
      <c r="B56" s="25">
        <v>365</v>
      </c>
      <c r="C56" s="20" t="s">
        <v>120</v>
      </c>
      <c r="D56" s="46">
        <v>0</v>
      </c>
      <c r="E56" s="46">
        <v>794</v>
      </c>
      <c r="F56" s="46">
        <v>0</v>
      </c>
      <c r="G56" s="46">
        <v>0</v>
      </c>
      <c r="H56" s="46">
        <v>0</v>
      </c>
      <c r="I56" s="46">
        <v>2513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3307</v>
      </c>
      <c r="O56" s="47">
        <f t="shared" si="7"/>
        <v>0.50174480351995143</v>
      </c>
      <c r="P56" s="9"/>
    </row>
    <row r="57" spans="1:16">
      <c r="A57" s="12"/>
      <c r="B57" s="25">
        <v>366</v>
      </c>
      <c r="C57" s="20" t="s">
        <v>68</v>
      </c>
      <c r="D57" s="46">
        <v>5920</v>
      </c>
      <c r="E57" s="46">
        <v>24402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30322</v>
      </c>
      <c r="O57" s="47">
        <f t="shared" si="7"/>
        <v>4.6005158549537244</v>
      </c>
      <c r="P57" s="9"/>
    </row>
    <row r="58" spans="1:16">
      <c r="A58" s="12"/>
      <c r="B58" s="25">
        <v>368</v>
      </c>
      <c r="C58" s="20" t="s">
        <v>69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2685187</v>
      </c>
      <c r="L58" s="46">
        <v>0</v>
      </c>
      <c r="M58" s="46">
        <v>0</v>
      </c>
      <c r="N58" s="46">
        <f t="shared" si="10"/>
        <v>2685187</v>
      </c>
      <c r="O58" s="47">
        <f t="shared" si="7"/>
        <v>407.40206341981491</v>
      </c>
      <c r="P58" s="9"/>
    </row>
    <row r="59" spans="1:16">
      <c r="A59" s="12"/>
      <c r="B59" s="25">
        <v>369.3</v>
      </c>
      <c r="C59" s="20" t="s">
        <v>102</v>
      </c>
      <c r="D59" s="46">
        <v>2008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2008</v>
      </c>
      <c r="O59" s="47">
        <f t="shared" si="7"/>
        <v>0.3046578667880443</v>
      </c>
      <c r="P59" s="9"/>
    </row>
    <row r="60" spans="1:16">
      <c r="A60" s="12"/>
      <c r="B60" s="25">
        <v>369.9</v>
      </c>
      <c r="C60" s="20" t="s">
        <v>70</v>
      </c>
      <c r="D60" s="46">
        <v>54343</v>
      </c>
      <c r="E60" s="46">
        <v>1473</v>
      </c>
      <c r="F60" s="46">
        <v>2</v>
      </c>
      <c r="G60" s="46">
        <v>0</v>
      </c>
      <c r="H60" s="46">
        <v>0</v>
      </c>
      <c r="I60" s="46">
        <v>580</v>
      </c>
      <c r="J60" s="46">
        <v>0</v>
      </c>
      <c r="K60" s="46">
        <v>0</v>
      </c>
      <c r="L60" s="46">
        <v>0</v>
      </c>
      <c r="M60" s="46">
        <v>8772</v>
      </c>
      <c r="N60" s="46">
        <f t="shared" si="10"/>
        <v>65170</v>
      </c>
      <c r="O60" s="47">
        <f t="shared" si="7"/>
        <v>9.8877256865422538</v>
      </c>
      <c r="P60" s="9"/>
    </row>
    <row r="61" spans="1:16" ht="15.75">
      <c r="A61" s="29" t="s">
        <v>48</v>
      </c>
      <c r="B61" s="30"/>
      <c r="C61" s="31"/>
      <c r="D61" s="32">
        <f t="shared" ref="D61:M61" si="11">SUM(D62:D66)</f>
        <v>855467</v>
      </c>
      <c r="E61" s="32">
        <f t="shared" si="11"/>
        <v>1572510</v>
      </c>
      <c r="F61" s="32">
        <f t="shared" si="11"/>
        <v>6515000</v>
      </c>
      <c r="G61" s="32">
        <f t="shared" si="11"/>
        <v>719098</v>
      </c>
      <c r="H61" s="32">
        <f t="shared" si="11"/>
        <v>0</v>
      </c>
      <c r="I61" s="32">
        <f t="shared" si="11"/>
        <v>160596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515237</v>
      </c>
      <c r="N61" s="32">
        <f t="shared" ref="N61:N67" si="12">SUM(D61:M61)</f>
        <v>10337908</v>
      </c>
      <c r="O61" s="45">
        <f t="shared" si="7"/>
        <v>1568.4885449855865</v>
      </c>
      <c r="P61" s="9"/>
    </row>
    <row r="62" spans="1:16">
      <c r="A62" s="12"/>
      <c r="B62" s="25">
        <v>381</v>
      </c>
      <c r="C62" s="20" t="s">
        <v>71</v>
      </c>
      <c r="D62" s="46">
        <v>855467</v>
      </c>
      <c r="E62" s="46">
        <v>1572510</v>
      </c>
      <c r="F62" s="46">
        <v>0</v>
      </c>
      <c r="G62" s="46">
        <v>719098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3147075</v>
      </c>
      <c r="O62" s="47">
        <f t="shared" si="7"/>
        <v>477.48065543923531</v>
      </c>
      <c r="P62" s="9"/>
    </row>
    <row r="63" spans="1:16">
      <c r="A63" s="12"/>
      <c r="B63" s="25">
        <v>384</v>
      </c>
      <c r="C63" s="20" t="s">
        <v>103</v>
      </c>
      <c r="D63" s="46">
        <v>0</v>
      </c>
      <c r="E63" s="46">
        <v>0</v>
      </c>
      <c r="F63" s="46">
        <v>6515000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6515000</v>
      </c>
      <c r="O63" s="47">
        <f t="shared" si="7"/>
        <v>988.46912456379914</v>
      </c>
      <c r="P63" s="9"/>
    </row>
    <row r="64" spans="1:16">
      <c r="A64" s="12"/>
      <c r="B64" s="25">
        <v>388.1</v>
      </c>
      <c r="C64" s="20" t="s">
        <v>139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248000</v>
      </c>
      <c r="N64" s="46">
        <f t="shared" si="12"/>
        <v>248000</v>
      </c>
      <c r="O64" s="47">
        <f t="shared" si="7"/>
        <v>37.627067212866031</v>
      </c>
      <c r="P64" s="9"/>
    </row>
    <row r="65" spans="1:119">
      <c r="A65" s="12"/>
      <c r="B65" s="25">
        <v>389.4</v>
      </c>
      <c r="C65" s="20" t="s">
        <v>121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1499</v>
      </c>
      <c r="J65" s="46">
        <v>0</v>
      </c>
      <c r="K65" s="46">
        <v>0</v>
      </c>
      <c r="L65" s="46">
        <v>0</v>
      </c>
      <c r="M65" s="46">
        <v>267237</v>
      </c>
      <c r="N65" s="46">
        <f t="shared" si="12"/>
        <v>268736</v>
      </c>
      <c r="O65" s="47">
        <f t="shared" si="7"/>
        <v>40.773175542406314</v>
      </c>
      <c r="P65" s="9"/>
    </row>
    <row r="66" spans="1:119" ht="15.75" thickBot="1">
      <c r="A66" s="12"/>
      <c r="B66" s="25">
        <v>389.8</v>
      </c>
      <c r="C66" s="20" t="s">
        <v>122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159097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159097</v>
      </c>
      <c r="O66" s="47">
        <f t="shared" si="7"/>
        <v>24.138522227279623</v>
      </c>
      <c r="P66" s="9"/>
    </row>
    <row r="67" spans="1:119" ht="16.5" thickBot="1">
      <c r="A67" s="14" t="s">
        <v>58</v>
      </c>
      <c r="B67" s="23"/>
      <c r="C67" s="22"/>
      <c r="D67" s="15">
        <f t="shared" ref="D67:M67" si="13">SUM(D5,D12,D20,D34,D47,D50,D61)</f>
        <v>14488515</v>
      </c>
      <c r="E67" s="15">
        <f t="shared" si="13"/>
        <v>7163739</v>
      </c>
      <c r="F67" s="15">
        <f t="shared" si="13"/>
        <v>7368543</v>
      </c>
      <c r="G67" s="15">
        <f t="shared" si="13"/>
        <v>746561</v>
      </c>
      <c r="H67" s="15">
        <f t="shared" si="13"/>
        <v>0</v>
      </c>
      <c r="I67" s="15">
        <f t="shared" si="13"/>
        <v>12935193</v>
      </c>
      <c r="J67" s="15">
        <f t="shared" si="13"/>
        <v>0</v>
      </c>
      <c r="K67" s="15">
        <f t="shared" si="13"/>
        <v>6085336</v>
      </c>
      <c r="L67" s="15">
        <f t="shared" si="13"/>
        <v>0</v>
      </c>
      <c r="M67" s="15">
        <f t="shared" si="13"/>
        <v>1461810</v>
      </c>
      <c r="N67" s="15">
        <f t="shared" si="12"/>
        <v>50249697</v>
      </c>
      <c r="O67" s="38">
        <f t="shared" si="7"/>
        <v>7623.9868001820669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140</v>
      </c>
      <c r="M69" s="118"/>
      <c r="N69" s="118"/>
      <c r="O69" s="43">
        <v>6591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91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73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78</v>
      </c>
      <c r="P3" s="11"/>
      <c r="Q3"/>
    </row>
    <row r="4" spans="1:133" ht="32.25" customHeight="1" thickBot="1">
      <c r="A4" s="110"/>
      <c r="B4" s="111"/>
      <c r="C4" s="112"/>
      <c r="D4" s="34" t="s">
        <v>6</v>
      </c>
      <c r="E4" s="34" t="s">
        <v>74</v>
      </c>
      <c r="F4" s="34" t="s">
        <v>75</v>
      </c>
      <c r="G4" s="34" t="s">
        <v>76</v>
      </c>
      <c r="H4" s="34" t="s">
        <v>7</v>
      </c>
      <c r="I4" s="34" t="s">
        <v>8</v>
      </c>
      <c r="J4" s="35" t="s">
        <v>77</v>
      </c>
      <c r="K4" s="35" t="s">
        <v>9</v>
      </c>
      <c r="L4" s="35" t="s">
        <v>10</v>
      </c>
      <c r="M4" s="35" t="s">
        <v>11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9209861</v>
      </c>
      <c r="E5" s="27">
        <f t="shared" si="0"/>
        <v>1660529</v>
      </c>
      <c r="F5" s="27">
        <f t="shared" si="0"/>
        <v>839254</v>
      </c>
      <c r="G5" s="27">
        <f t="shared" si="0"/>
        <v>0</v>
      </c>
      <c r="H5" s="27">
        <f t="shared" si="0"/>
        <v>0</v>
      </c>
      <c r="I5" s="27">
        <f t="shared" si="0"/>
        <v>880713</v>
      </c>
      <c r="J5" s="27">
        <f t="shared" si="0"/>
        <v>0</v>
      </c>
      <c r="K5" s="27">
        <f t="shared" si="0"/>
        <v>77754</v>
      </c>
      <c r="L5" s="27">
        <f t="shared" si="0"/>
        <v>0</v>
      </c>
      <c r="M5" s="27">
        <f t="shared" si="0"/>
        <v>0</v>
      </c>
      <c r="N5" s="28">
        <f t="shared" ref="N5:N24" si="1">SUM(D5:M5)</f>
        <v>12668111</v>
      </c>
      <c r="O5" s="33">
        <f t="shared" ref="O5:O36" si="2">(N5/O$72)</f>
        <v>1948.3406644109505</v>
      </c>
      <c r="P5" s="6"/>
    </row>
    <row r="6" spans="1:133">
      <c r="A6" s="12"/>
      <c r="B6" s="25">
        <v>311</v>
      </c>
      <c r="C6" s="20" t="s">
        <v>3</v>
      </c>
      <c r="D6" s="46">
        <v>8286932</v>
      </c>
      <c r="E6" s="46">
        <v>0</v>
      </c>
      <c r="F6" s="46">
        <v>839254</v>
      </c>
      <c r="G6" s="46">
        <v>0</v>
      </c>
      <c r="H6" s="46">
        <v>0</v>
      </c>
      <c r="I6" s="46">
        <v>880713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10006899</v>
      </c>
      <c r="O6" s="47">
        <f t="shared" si="2"/>
        <v>1539.0493694247923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955680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955680</v>
      </c>
      <c r="O7" s="47">
        <f t="shared" si="2"/>
        <v>146.98246693325132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704849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704849</v>
      </c>
      <c r="O8" s="47">
        <f t="shared" si="2"/>
        <v>108.40495232236235</v>
      </c>
      <c r="P8" s="9"/>
    </row>
    <row r="9" spans="1:133">
      <c r="A9" s="12"/>
      <c r="B9" s="25">
        <v>312.52</v>
      </c>
      <c r="C9" s="20" t="s">
        <v>106</v>
      </c>
      <c r="D9" s="46">
        <v>77754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77754</v>
      </c>
      <c r="L9" s="46">
        <v>0</v>
      </c>
      <c r="M9" s="46">
        <v>0</v>
      </c>
      <c r="N9" s="46">
        <f t="shared" si="1"/>
        <v>155508</v>
      </c>
      <c r="O9" s="47">
        <f t="shared" si="2"/>
        <v>23.916948631190404</v>
      </c>
      <c r="P9" s="9"/>
    </row>
    <row r="10" spans="1:133">
      <c r="A10" s="12"/>
      <c r="B10" s="25">
        <v>315</v>
      </c>
      <c r="C10" s="20" t="s">
        <v>107</v>
      </c>
      <c r="D10" s="46">
        <v>551012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551012</v>
      </c>
      <c r="O10" s="47">
        <f t="shared" si="2"/>
        <v>84.745001537988315</v>
      </c>
      <c r="P10" s="9"/>
    </row>
    <row r="11" spans="1:133">
      <c r="A11" s="12"/>
      <c r="B11" s="25">
        <v>316</v>
      </c>
      <c r="C11" s="20" t="s">
        <v>108</v>
      </c>
      <c r="D11" s="46">
        <v>294163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294163</v>
      </c>
      <c r="O11" s="47">
        <f t="shared" si="2"/>
        <v>45.241925561365733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SUM(D13:D19)</f>
        <v>956194</v>
      </c>
      <c r="E12" s="32">
        <f t="shared" si="3"/>
        <v>944362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126290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2026846</v>
      </c>
      <c r="O12" s="45">
        <f t="shared" si="2"/>
        <v>311.72654567825282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582254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582254</v>
      </c>
      <c r="O13" s="47">
        <f t="shared" si="2"/>
        <v>89.549984620116888</v>
      </c>
      <c r="P13" s="9"/>
    </row>
    <row r="14" spans="1:133">
      <c r="A14" s="12"/>
      <c r="B14" s="25">
        <v>323.10000000000002</v>
      </c>
      <c r="C14" s="20" t="s">
        <v>17</v>
      </c>
      <c r="D14" s="46">
        <v>546098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546098</v>
      </c>
      <c r="O14" s="47">
        <f t="shared" si="2"/>
        <v>83.989234081820982</v>
      </c>
      <c r="P14" s="9"/>
    </row>
    <row r="15" spans="1:133">
      <c r="A15" s="12"/>
      <c r="B15" s="25">
        <v>323.7</v>
      </c>
      <c r="C15" s="20" t="s">
        <v>18</v>
      </c>
      <c r="D15" s="46">
        <v>394893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394893</v>
      </c>
      <c r="O15" s="47">
        <f t="shared" si="2"/>
        <v>60.734081820978162</v>
      </c>
      <c r="P15" s="9"/>
    </row>
    <row r="16" spans="1:133">
      <c r="A16" s="12"/>
      <c r="B16" s="25">
        <v>324.31</v>
      </c>
      <c r="C16" s="20" t="s">
        <v>20</v>
      </c>
      <c r="D16" s="46">
        <v>0</v>
      </c>
      <c r="E16" s="46">
        <v>274078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274078</v>
      </c>
      <c r="O16" s="47">
        <f t="shared" si="2"/>
        <v>42.152876038142111</v>
      </c>
      <c r="P16" s="9"/>
    </row>
    <row r="17" spans="1:16">
      <c r="A17" s="12"/>
      <c r="B17" s="25">
        <v>324.61</v>
      </c>
      <c r="C17" s="20" t="s">
        <v>21</v>
      </c>
      <c r="D17" s="46">
        <v>0</v>
      </c>
      <c r="E17" s="46">
        <v>17160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17160</v>
      </c>
      <c r="O17" s="47">
        <f t="shared" si="2"/>
        <v>2.6391879421716395</v>
      </c>
      <c r="P17" s="9"/>
    </row>
    <row r="18" spans="1:16">
      <c r="A18" s="12"/>
      <c r="B18" s="25">
        <v>325.2</v>
      </c>
      <c r="C18" s="20" t="s">
        <v>23</v>
      </c>
      <c r="D18" s="46">
        <v>0</v>
      </c>
      <c r="E18" s="46">
        <v>34017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34017</v>
      </c>
      <c r="O18" s="47">
        <f t="shared" si="2"/>
        <v>5.2317748385112273</v>
      </c>
      <c r="P18" s="9"/>
    </row>
    <row r="19" spans="1:16">
      <c r="A19" s="12"/>
      <c r="B19" s="25">
        <v>329</v>
      </c>
      <c r="C19" s="20" t="s">
        <v>24</v>
      </c>
      <c r="D19" s="46">
        <v>15203</v>
      </c>
      <c r="E19" s="46">
        <v>36853</v>
      </c>
      <c r="F19" s="46">
        <v>0</v>
      </c>
      <c r="G19" s="46">
        <v>0</v>
      </c>
      <c r="H19" s="46">
        <v>0</v>
      </c>
      <c r="I19" s="46">
        <v>126290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178346</v>
      </c>
      <c r="O19" s="47">
        <f t="shared" si="2"/>
        <v>27.429406336511843</v>
      </c>
      <c r="P19" s="9"/>
    </row>
    <row r="20" spans="1:16" ht="15.75">
      <c r="A20" s="29" t="s">
        <v>26</v>
      </c>
      <c r="B20" s="30"/>
      <c r="C20" s="31"/>
      <c r="D20" s="32">
        <f t="shared" ref="D20:M20" si="4">SUM(D21:D37)</f>
        <v>794762</v>
      </c>
      <c r="E20" s="32">
        <f t="shared" si="4"/>
        <v>1822542</v>
      </c>
      <c r="F20" s="32">
        <f t="shared" si="4"/>
        <v>0</v>
      </c>
      <c r="G20" s="32">
        <f t="shared" si="4"/>
        <v>14080</v>
      </c>
      <c r="H20" s="32">
        <f t="shared" si="4"/>
        <v>0</v>
      </c>
      <c r="I20" s="32">
        <f t="shared" si="4"/>
        <v>2137064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291535</v>
      </c>
      <c r="N20" s="44">
        <f t="shared" si="1"/>
        <v>5059983</v>
      </c>
      <c r="O20" s="45">
        <f t="shared" si="2"/>
        <v>778.21947093202095</v>
      </c>
      <c r="P20" s="10"/>
    </row>
    <row r="21" spans="1:16">
      <c r="A21" s="12"/>
      <c r="B21" s="25">
        <v>331.2</v>
      </c>
      <c r="C21" s="20" t="s">
        <v>25</v>
      </c>
      <c r="D21" s="46">
        <v>-19222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-19222</v>
      </c>
      <c r="O21" s="47">
        <f t="shared" si="2"/>
        <v>-2.9563211319593972</v>
      </c>
      <c r="P21" s="9"/>
    </row>
    <row r="22" spans="1:16">
      <c r="A22" s="12"/>
      <c r="B22" s="25">
        <v>331.31</v>
      </c>
      <c r="C22" s="20" t="s">
        <v>97</v>
      </c>
      <c r="D22" s="46">
        <v>25000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25000</v>
      </c>
      <c r="O22" s="47">
        <f t="shared" si="2"/>
        <v>3.8449707782220854</v>
      </c>
      <c r="P22" s="9"/>
    </row>
    <row r="23" spans="1:16">
      <c r="A23" s="12"/>
      <c r="B23" s="25">
        <v>333</v>
      </c>
      <c r="C23" s="20" t="s">
        <v>4</v>
      </c>
      <c r="D23" s="46">
        <v>10022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10022</v>
      </c>
      <c r="O23" s="47">
        <f t="shared" si="2"/>
        <v>1.5413718855736696</v>
      </c>
      <c r="P23" s="9"/>
    </row>
    <row r="24" spans="1:16">
      <c r="A24" s="12"/>
      <c r="B24" s="25">
        <v>334.2</v>
      </c>
      <c r="C24" s="20" t="s">
        <v>27</v>
      </c>
      <c r="D24" s="46">
        <v>-3204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-3204</v>
      </c>
      <c r="O24" s="47">
        <f t="shared" si="2"/>
        <v>-0.49277145493694247</v>
      </c>
      <c r="P24" s="9"/>
    </row>
    <row r="25" spans="1:16">
      <c r="A25" s="12"/>
      <c r="B25" s="25">
        <v>334.39</v>
      </c>
      <c r="C25" s="20" t="s">
        <v>29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12375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12375</v>
      </c>
      <c r="O25" s="47">
        <f t="shared" si="2"/>
        <v>1.9032605352199323</v>
      </c>
      <c r="P25" s="9"/>
    </row>
    <row r="26" spans="1:16">
      <c r="A26" s="12"/>
      <c r="B26" s="25">
        <v>335.12</v>
      </c>
      <c r="C26" s="20" t="s">
        <v>110</v>
      </c>
      <c r="D26" s="46">
        <v>123551</v>
      </c>
      <c r="E26" s="46">
        <v>50676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174227</v>
      </c>
      <c r="O26" s="47">
        <f t="shared" si="2"/>
        <v>26.79590895109197</v>
      </c>
      <c r="P26" s="9"/>
    </row>
    <row r="27" spans="1:16">
      <c r="A27" s="12"/>
      <c r="B27" s="25">
        <v>335.14</v>
      </c>
      <c r="C27" s="20" t="s">
        <v>111</v>
      </c>
      <c r="D27" s="46">
        <v>2836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2836</v>
      </c>
      <c r="O27" s="47">
        <f t="shared" si="2"/>
        <v>0.43617348508151338</v>
      </c>
      <c r="P27" s="9"/>
    </row>
    <row r="28" spans="1:16">
      <c r="A28" s="12"/>
      <c r="B28" s="25">
        <v>335.15</v>
      </c>
      <c r="C28" s="20" t="s">
        <v>112</v>
      </c>
      <c r="D28" s="46">
        <v>19305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19305</v>
      </c>
      <c r="O28" s="47">
        <f t="shared" si="2"/>
        <v>2.9690864349430943</v>
      </c>
      <c r="P28" s="9"/>
    </row>
    <row r="29" spans="1:16">
      <c r="A29" s="12"/>
      <c r="B29" s="25">
        <v>335.18</v>
      </c>
      <c r="C29" s="20" t="s">
        <v>113</v>
      </c>
      <c r="D29" s="46">
        <v>538793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538793</v>
      </c>
      <c r="O29" s="47">
        <f t="shared" si="2"/>
        <v>82.865733620424479</v>
      </c>
      <c r="P29" s="9"/>
    </row>
    <row r="30" spans="1:16">
      <c r="A30" s="12"/>
      <c r="B30" s="25">
        <v>335.49</v>
      </c>
      <c r="C30" s="20" t="s">
        <v>34</v>
      </c>
      <c r="D30" s="46">
        <v>0</v>
      </c>
      <c r="E30" s="46">
        <v>7077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7077</v>
      </c>
      <c r="O30" s="47">
        <f t="shared" si="2"/>
        <v>1.088434327899108</v>
      </c>
      <c r="P30" s="9"/>
    </row>
    <row r="31" spans="1:16">
      <c r="A31" s="12"/>
      <c r="B31" s="25">
        <v>337.2</v>
      </c>
      <c r="C31" s="20" t="s">
        <v>35</v>
      </c>
      <c r="D31" s="46">
        <v>41200</v>
      </c>
      <c r="E31" s="46">
        <v>0</v>
      </c>
      <c r="F31" s="46">
        <v>0</v>
      </c>
      <c r="G31" s="46">
        <v>0</v>
      </c>
      <c r="H31" s="46">
        <v>0</v>
      </c>
      <c r="I31" s="46">
        <v>50131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6">SUM(D31:M31)</f>
        <v>91331</v>
      </c>
      <c r="O31" s="47">
        <f t="shared" si="2"/>
        <v>14.046601045832052</v>
      </c>
      <c r="P31" s="9"/>
    </row>
    <row r="32" spans="1:16">
      <c r="A32" s="12"/>
      <c r="B32" s="25">
        <v>337.3</v>
      </c>
      <c r="C32" s="20" t="s">
        <v>36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8425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8425</v>
      </c>
      <c r="O32" s="47">
        <f t="shared" si="2"/>
        <v>1.2957551522608428</v>
      </c>
      <c r="P32" s="9"/>
    </row>
    <row r="33" spans="1:16">
      <c r="A33" s="12"/>
      <c r="B33" s="25">
        <v>337.4</v>
      </c>
      <c r="C33" s="20" t="s">
        <v>37</v>
      </c>
      <c r="D33" s="46">
        <v>0</v>
      </c>
      <c r="E33" s="46">
        <v>1601620</v>
      </c>
      <c r="F33" s="46">
        <v>0</v>
      </c>
      <c r="G33" s="46">
        <v>0</v>
      </c>
      <c r="H33" s="46">
        <v>0</v>
      </c>
      <c r="I33" s="46">
        <v>2066133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3667753</v>
      </c>
      <c r="O33" s="47">
        <f t="shared" si="2"/>
        <v>564.09612426945557</v>
      </c>
      <c r="P33" s="9"/>
    </row>
    <row r="34" spans="1:16">
      <c r="A34" s="12"/>
      <c r="B34" s="25">
        <v>337.5</v>
      </c>
      <c r="C34" s="20" t="s">
        <v>38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291535</v>
      </c>
      <c r="N34" s="46">
        <f t="shared" si="6"/>
        <v>291535</v>
      </c>
      <c r="O34" s="47">
        <f t="shared" si="2"/>
        <v>44.837742233159027</v>
      </c>
      <c r="P34" s="9"/>
    </row>
    <row r="35" spans="1:16">
      <c r="A35" s="12"/>
      <c r="B35" s="25">
        <v>337.7</v>
      </c>
      <c r="C35" s="20" t="s">
        <v>39</v>
      </c>
      <c r="D35" s="46">
        <v>4000</v>
      </c>
      <c r="E35" s="46">
        <v>163169</v>
      </c>
      <c r="F35" s="46">
        <v>0</v>
      </c>
      <c r="G35" s="46">
        <v>14080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181249</v>
      </c>
      <c r="O35" s="47">
        <f t="shared" si="2"/>
        <v>27.87588434327899</v>
      </c>
      <c r="P35" s="9"/>
    </row>
    <row r="36" spans="1:16">
      <c r="A36" s="12"/>
      <c r="B36" s="25">
        <v>338</v>
      </c>
      <c r="C36" s="20" t="s">
        <v>40</v>
      </c>
      <c r="D36" s="46">
        <v>44981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44981</v>
      </c>
      <c r="O36" s="47">
        <f t="shared" si="2"/>
        <v>6.9180252230083052</v>
      </c>
      <c r="P36" s="9"/>
    </row>
    <row r="37" spans="1:16">
      <c r="A37" s="12"/>
      <c r="B37" s="25">
        <v>339</v>
      </c>
      <c r="C37" s="20" t="s">
        <v>41</v>
      </c>
      <c r="D37" s="46">
        <v>7500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7500</v>
      </c>
      <c r="O37" s="47">
        <f t="shared" ref="O37:O68" si="7">(N37/O$72)</f>
        <v>1.1534912334666256</v>
      </c>
      <c r="P37" s="9"/>
    </row>
    <row r="38" spans="1:16" ht="15.75">
      <c r="A38" s="29" t="s">
        <v>46</v>
      </c>
      <c r="B38" s="30"/>
      <c r="C38" s="31"/>
      <c r="D38" s="32">
        <f t="shared" ref="D38:M38" si="8">SUM(D39:D50)</f>
        <v>1904939</v>
      </c>
      <c r="E38" s="32">
        <f t="shared" si="8"/>
        <v>716970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8777794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664737</v>
      </c>
      <c r="N38" s="32">
        <f t="shared" si="6"/>
        <v>12064440</v>
      </c>
      <c r="O38" s="45">
        <f t="shared" si="7"/>
        <v>1855.4967702245463</v>
      </c>
      <c r="P38" s="10"/>
    </row>
    <row r="39" spans="1:16">
      <c r="A39" s="12"/>
      <c r="B39" s="25">
        <v>341.9</v>
      </c>
      <c r="C39" s="20" t="s">
        <v>115</v>
      </c>
      <c r="D39" s="46">
        <v>1647622</v>
      </c>
      <c r="E39" s="46">
        <v>10925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0" si="9">SUM(D39:M39)</f>
        <v>1658547</v>
      </c>
      <c r="O39" s="47">
        <f t="shared" si="7"/>
        <v>255.08258997231621</v>
      </c>
      <c r="P39" s="9"/>
    </row>
    <row r="40" spans="1:16">
      <c r="A40" s="12"/>
      <c r="B40" s="25">
        <v>342.1</v>
      </c>
      <c r="C40" s="20" t="s">
        <v>51</v>
      </c>
      <c r="D40" s="46">
        <v>38686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38686</v>
      </c>
      <c r="O40" s="47">
        <f t="shared" si="7"/>
        <v>5.9498615810519837</v>
      </c>
      <c r="P40" s="9"/>
    </row>
    <row r="41" spans="1:16">
      <c r="A41" s="12"/>
      <c r="B41" s="25">
        <v>342.5</v>
      </c>
      <c r="C41" s="20" t="s">
        <v>52</v>
      </c>
      <c r="D41" s="46">
        <v>3490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3490</v>
      </c>
      <c r="O41" s="47">
        <f t="shared" si="7"/>
        <v>0.5367579206398031</v>
      </c>
      <c r="P41" s="9"/>
    </row>
    <row r="42" spans="1:16">
      <c r="A42" s="12"/>
      <c r="B42" s="25">
        <v>343.4</v>
      </c>
      <c r="C42" s="20" t="s">
        <v>53</v>
      </c>
      <c r="D42" s="46">
        <v>214641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214641</v>
      </c>
      <c r="O42" s="47">
        <f t="shared" si="7"/>
        <v>33.011534912334668</v>
      </c>
      <c r="P42" s="9"/>
    </row>
    <row r="43" spans="1:16">
      <c r="A43" s="12"/>
      <c r="B43" s="25">
        <v>343.5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6411546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6411546</v>
      </c>
      <c r="O43" s="47">
        <f t="shared" si="7"/>
        <v>986.08828052906802</v>
      </c>
      <c r="P43" s="9"/>
    </row>
    <row r="44" spans="1:16">
      <c r="A44" s="12"/>
      <c r="B44" s="25">
        <v>344.5</v>
      </c>
      <c r="C44" s="20" t="s">
        <v>116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2366248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2366248</v>
      </c>
      <c r="O44" s="47">
        <f t="shared" si="7"/>
        <v>363.92617656105813</v>
      </c>
      <c r="P44" s="9"/>
    </row>
    <row r="45" spans="1:16">
      <c r="A45" s="12"/>
      <c r="B45" s="25">
        <v>344.9</v>
      </c>
      <c r="C45" s="20" t="s">
        <v>134</v>
      </c>
      <c r="D45" s="46">
        <v>0</v>
      </c>
      <c r="E45" s="46">
        <v>90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90</v>
      </c>
      <c r="O45" s="47">
        <f t="shared" si="7"/>
        <v>1.3841894801599508E-2</v>
      </c>
      <c r="P45" s="9"/>
    </row>
    <row r="46" spans="1:16">
      <c r="A46" s="12"/>
      <c r="B46" s="25">
        <v>345.1</v>
      </c>
      <c r="C46" s="20" t="s">
        <v>93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664737</v>
      </c>
      <c r="N46" s="46">
        <f t="shared" si="9"/>
        <v>664737</v>
      </c>
      <c r="O46" s="47">
        <f t="shared" si="7"/>
        <v>102.23577360812058</v>
      </c>
      <c r="P46" s="9"/>
    </row>
    <row r="47" spans="1:16">
      <c r="A47" s="12"/>
      <c r="B47" s="25">
        <v>347.4</v>
      </c>
      <c r="C47" s="20" t="s">
        <v>100</v>
      </c>
      <c r="D47" s="46">
        <v>500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500</v>
      </c>
      <c r="O47" s="47">
        <f t="shared" si="7"/>
        <v>7.6899415564441714E-2</v>
      </c>
      <c r="P47" s="9"/>
    </row>
    <row r="48" spans="1:16">
      <c r="A48" s="12"/>
      <c r="B48" s="25">
        <v>347.5</v>
      </c>
      <c r="C48" s="20" t="s">
        <v>88</v>
      </c>
      <c r="D48" s="46">
        <v>0</v>
      </c>
      <c r="E48" s="46">
        <v>700699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700699</v>
      </c>
      <c r="O48" s="47">
        <f t="shared" si="7"/>
        <v>107.76668717317749</v>
      </c>
      <c r="P48" s="9"/>
    </row>
    <row r="49" spans="1:16">
      <c r="A49" s="12"/>
      <c r="B49" s="25">
        <v>347.9</v>
      </c>
      <c r="C49" s="20" t="s">
        <v>57</v>
      </c>
      <c r="D49" s="46">
        <v>0</v>
      </c>
      <c r="E49" s="46">
        <v>5211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5211</v>
      </c>
      <c r="O49" s="47">
        <f t="shared" si="7"/>
        <v>0.80144570901261147</v>
      </c>
      <c r="P49" s="9"/>
    </row>
    <row r="50" spans="1:16">
      <c r="A50" s="12"/>
      <c r="B50" s="25">
        <v>349</v>
      </c>
      <c r="C50" s="20" t="s">
        <v>1</v>
      </c>
      <c r="D50" s="46">
        <v>0</v>
      </c>
      <c r="E50" s="46">
        <v>45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45</v>
      </c>
      <c r="O50" s="47">
        <f t="shared" si="7"/>
        <v>6.9209474007997538E-3</v>
      </c>
      <c r="P50" s="9"/>
    </row>
    <row r="51" spans="1:16" ht="15.75">
      <c r="A51" s="29" t="s">
        <v>47</v>
      </c>
      <c r="B51" s="30"/>
      <c r="C51" s="31"/>
      <c r="D51" s="32">
        <f t="shared" ref="D51:M51" si="10">SUM(D52:D54)</f>
        <v>28141</v>
      </c>
      <c r="E51" s="32">
        <f t="shared" si="10"/>
        <v>16907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130123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6" si="11">SUM(D51:M51)</f>
        <v>175171</v>
      </c>
      <c r="O51" s="45">
        <f t="shared" si="7"/>
        <v>26.941095047677639</v>
      </c>
      <c r="P51" s="10"/>
    </row>
    <row r="52" spans="1:16">
      <c r="A52" s="13"/>
      <c r="B52" s="39">
        <v>351.1</v>
      </c>
      <c r="C52" s="21" t="s">
        <v>101</v>
      </c>
      <c r="D52" s="46">
        <v>20823</v>
      </c>
      <c r="E52" s="46">
        <v>0</v>
      </c>
      <c r="F52" s="46">
        <v>0</v>
      </c>
      <c r="G52" s="46">
        <v>0</v>
      </c>
      <c r="H52" s="46">
        <v>0</v>
      </c>
      <c r="I52" s="46">
        <v>116261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137084</v>
      </c>
      <c r="O52" s="47">
        <f t="shared" si="7"/>
        <v>21.083358966471856</v>
      </c>
      <c r="P52" s="9"/>
    </row>
    <row r="53" spans="1:16">
      <c r="A53" s="13"/>
      <c r="B53" s="39">
        <v>354</v>
      </c>
      <c r="C53" s="21" t="s">
        <v>61</v>
      </c>
      <c r="D53" s="46">
        <v>7168</v>
      </c>
      <c r="E53" s="46">
        <v>16907</v>
      </c>
      <c r="F53" s="46">
        <v>0</v>
      </c>
      <c r="G53" s="46">
        <v>0</v>
      </c>
      <c r="H53" s="46">
        <v>0</v>
      </c>
      <c r="I53" s="46">
        <v>13862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37937</v>
      </c>
      <c r="O53" s="47">
        <f t="shared" si="7"/>
        <v>5.8346662565364502</v>
      </c>
      <c r="P53" s="9"/>
    </row>
    <row r="54" spans="1:16">
      <c r="A54" s="13"/>
      <c r="B54" s="39">
        <v>359</v>
      </c>
      <c r="C54" s="21" t="s">
        <v>135</v>
      </c>
      <c r="D54" s="46">
        <v>150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150</v>
      </c>
      <c r="O54" s="47">
        <f t="shared" si="7"/>
        <v>2.3069824669332512E-2</v>
      </c>
      <c r="P54" s="9"/>
    </row>
    <row r="55" spans="1:16" ht="15.75">
      <c r="A55" s="29" t="s">
        <v>5</v>
      </c>
      <c r="B55" s="30"/>
      <c r="C55" s="31"/>
      <c r="D55" s="32">
        <f t="shared" ref="D55:M55" si="12">SUM(D56:D65)</f>
        <v>511777</v>
      </c>
      <c r="E55" s="32">
        <f t="shared" si="12"/>
        <v>72245</v>
      </c>
      <c r="F55" s="32">
        <f t="shared" si="12"/>
        <v>10848</v>
      </c>
      <c r="G55" s="32">
        <f t="shared" si="12"/>
        <v>33607</v>
      </c>
      <c r="H55" s="32">
        <f t="shared" si="12"/>
        <v>0</v>
      </c>
      <c r="I55" s="32">
        <f t="shared" si="12"/>
        <v>464377</v>
      </c>
      <c r="J55" s="32">
        <f t="shared" si="12"/>
        <v>0</v>
      </c>
      <c r="K55" s="32">
        <f t="shared" si="12"/>
        <v>2017102</v>
      </c>
      <c r="L55" s="32">
        <f t="shared" si="12"/>
        <v>0</v>
      </c>
      <c r="M55" s="32">
        <f t="shared" si="12"/>
        <v>7345</v>
      </c>
      <c r="N55" s="32">
        <f t="shared" si="11"/>
        <v>3117301</v>
      </c>
      <c r="O55" s="45">
        <f t="shared" si="7"/>
        <v>479.43725007689943</v>
      </c>
      <c r="P55" s="10"/>
    </row>
    <row r="56" spans="1:16">
      <c r="A56" s="12"/>
      <c r="B56" s="25">
        <v>361.1</v>
      </c>
      <c r="C56" s="20" t="s">
        <v>62</v>
      </c>
      <c r="D56" s="46">
        <v>163912</v>
      </c>
      <c r="E56" s="46">
        <v>42148</v>
      </c>
      <c r="F56" s="46">
        <v>10805</v>
      </c>
      <c r="G56" s="46">
        <v>32607</v>
      </c>
      <c r="H56" s="46">
        <v>0</v>
      </c>
      <c r="I56" s="46">
        <v>329423</v>
      </c>
      <c r="J56" s="46">
        <v>0</v>
      </c>
      <c r="K56" s="46">
        <v>1469492</v>
      </c>
      <c r="L56" s="46">
        <v>0</v>
      </c>
      <c r="M56" s="46">
        <v>506</v>
      </c>
      <c r="N56" s="46">
        <f t="shared" si="11"/>
        <v>2048893</v>
      </c>
      <c r="O56" s="47">
        <f t="shared" si="7"/>
        <v>315.11734850815134</v>
      </c>
      <c r="P56" s="9"/>
    </row>
    <row r="57" spans="1:16">
      <c r="A57" s="12"/>
      <c r="B57" s="25">
        <v>361.3</v>
      </c>
      <c r="C57" s="20" t="s">
        <v>63</v>
      </c>
      <c r="D57" s="46">
        <v>-148747</v>
      </c>
      <c r="E57" s="46">
        <v>0</v>
      </c>
      <c r="F57" s="46">
        <v>38</v>
      </c>
      <c r="G57" s="46">
        <v>0</v>
      </c>
      <c r="H57" s="46">
        <v>0</v>
      </c>
      <c r="I57" s="46">
        <v>182</v>
      </c>
      <c r="J57" s="46">
        <v>0</v>
      </c>
      <c r="K57" s="46">
        <v>-3412019</v>
      </c>
      <c r="L57" s="46">
        <v>0</v>
      </c>
      <c r="M57" s="46">
        <v>0</v>
      </c>
      <c r="N57" s="46">
        <f t="shared" ref="N57:N65" si="13">SUM(D57:M57)</f>
        <v>-3560546</v>
      </c>
      <c r="O57" s="47">
        <f t="shared" si="7"/>
        <v>-547.60781298062136</v>
      </c>
      <c r="P57" s="9"/>
    </row>
    <row r="58" spans="1:16">
      <c r="A58" s="12"/>
      <c r="B58" s="25">
        <v>361.4</v>
      </c>
      <c r="C58" s="20" t="s">
        <v>118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852671</v>
      </c>
      <c r="L58" s="46">
        <v>0</v>
      </c>
      <c r="M58" s="46">
        <v>0</v>
      </c>
      <c r="N58" s="46">
        <f t="shared" si="13"/>
        <v>852671</v>
      </c>
      <c r="O58" s="47">
        <f t="shared" si="7"/>
        <v>131.13980313749616</v>
      </c>
      <c r="P58" s="9"/>
    </row>
    <row r="59" spans="1:16">
      <c r="A59" s="12"/>
      <c r="B59" s="25">
        <v>362</v>
      </c>
      <c r="C59" s="20" t="s">
        <v>65</v>
      </c>
      <c r="D59" s="46">
        <v>55842</v>
      </c>
      <c r="E59" s="46">
        <v>0</v>
      </c>
      <c r="F59" s="46">
        <v>0</v>
      </c>
      <c r="G59" s="46">
        <v>0</v>
      </c>
      <c r="H59" s="46">
        <v>0</v>
      </c>
      <c r="I59" s="46">
        <v>110099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165941</v>
      </c>
      <c r="O59" s="47">
        <f t="shared" si="7"/>
        <v>25.521531836358044</v>
      </c>
      <c r="P59" s="9"/>
    </row>
    <row r="60" spans="1:16">
      <c r="A60" s="12"/>
      <c r="B60" s="25">
        <v>364</v>
      </c>
      <c r="C60" s="20" t="s">
        <v>119</v>
      </c>
      <c r="D60" s="46">
        <v>6408</v>
      </c>
      <c r="E60" s="46">
        <v>0</v>
      </c>
      <c r="F60" s="46">
        <v>0</v>
      </c>
      <c r="G60" s="46">
        <v>0</v>
      </c>
      <c r="H60" s="46">
        <v>0</v>
      </c>
      <c r="I60" s="46">
        <v>-889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5519</v>
      </c>
      <c r="O60" s="47">
        <f t="shared" si="7"/>
        <v>0.84881574900030765</v>
      </c>
      <c r="P60" s="9"/>
    </row>
    <row r="61" spans="1:16">
      <c r="A61" s="12"/>
      <c r="B61" s="25">
        <v>365</v>
      </c>
      <c r="C61" s="20" t="s">
        <v>120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411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411</v>
      </c>
      <c r="O61" s="47">
        <f t="shared" si="7"/>
        <v>6.3211319593971083E-2</v>
      </c>
      <c r="P61" s="9"/>
    </row>
    <row r="62" spans="1:16">
      <c r="A62" s="12"/>
      <c r="B62" s="25">
        <v>366</v>
      </c>
      <c r="C62" s="20" t="s">
        <v>68</v>
      </c>
      <c r="D62" s="46">
        <v>15300</v>
      </c>
      <c r="E62" s="46">
        <v>28223</v>
      </c>
      <c r="F62" s="46">
        <v>0</v>
      </c>
      <c r="G62" s="46">
        <v>1000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44523</v>
      </c>
      <c r="O62" s="47">
        <f t="shared" si="7"/>
        <v>6.8475853583512762</v>
      </c>
      <c r="P62" s="9"/>
    </row>
    <row r="63" spans="1:16">
      <c r="A63" s="12"/>
      <c r="B63" s="25">
        <v>368</v>
      </c>
      <c r="C63" s="20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3106958</v>
      </c>
      <c r="L63" s="46">
        <v>0</v>
      </c>
      <c r="M63" s="46">
        <v>0</v>
      </c>
      <c r="N63" s="46">
        <f t="shared" si="13"/>
        <v>3106958</v>
      </c>
      <c r="O63" s="47">
        <f t="shared" si="7"/>
        <v>477.84650876653336</v>
      </c>
      <c r="P63" s="9"/>
    </row>
    <row r="64" spans="1:16">
      <c r="A64" s="12"/>
      <c r="B64" s="25">
        <v>369.3</v>
      </c>
      <c r="C64" s="20" t="s">
        <v>102</v>
      </c>
      <c r="D64" s="46">
        <v>339269</v>
      </c>
      <c r="E64" s="46">
        <v>0</v>
      </c>
      <c r="F64" s="46">
        <v>0</v>
      </c>
      <c r="G64" s="46">
        <v>0</v>
      </c>
      <c r="H64" s="46">
        <v>0</v>
      </c>
      <c r="I64" s="46">
        <v>6635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345904</v>
      </c>
      <c r="O64" s="47">
        <f t="shared" si="7"/>
        <v>53.199630882805288</v>
      </c>
      <c r="P64" s="9"/>
    </row>
    <row r="65" spans="1:119">
      <c r="A65" s="12"/>
      <c r="B65" s="25">
        <v>369.9</v>
      </c>
      <c r="C65" s="20" t="s">
        <v>70</v>
      </c>
      <c r="D65" s="46">
        <v>79793</v>
      </c>
      <c r="E65" s="46">
        <v>1874</v>
      </c>
      <c r="F65" s="46">
        <v>5</v>
      </c>
      <c r="G65" s="46">
        <v>0</v>
      </c>
      <c r="H65" s="46">
        <v>0</v>
      </c>
      <c r="I65" s="46">
        <v>18516</v>
      </c>
      <c r="J65" s="46">
        <v>0</v>
      </c>
      <c r="K65" s="46">
        <v>0</v>
      </c>
      <c r="L65" s="46">
        <v>0</v>
      </c>
      <c r="M65" s="46">
        <v>6839</v>
      </c>
      <c r="N65" s="46">
        <f t="shared" si="13"/>
        <v>107027</v>
      </c>
      <c r="O65" s="47">
        <f t="shared" si="7"/>
        <v>16.460627499231006</v>
      </c>
      <c r="P65" s="9"/>
    </row>
    <row r="66" spans="1:119" ht="15.75">
      <c r="A66" s="29" t="s">
        <v>48</v>
      </c>
      <c r="B66" s="30"/>
      <c r="C66" s="31"/>
      <c r="D66" s="32">
        <f t="shared" ref="D66:M66" si="14">SUM(D67:D69)</f>
        <v>32918</v>
      </c>
      <c r="E66" s="32">
        <f t="shared" si="14"/>
        <v>1545825</v>
      </c>
      <c r="F66" s="32">
        <f t="shared" si="14"/>
        <v>0</v>
      </c>
      <c r="G66" s="32">
        <f t="shared" si="14"/>
        <v>918736</v>
      </c>
      <c r="H66" s="32">
        <f t="shared" si="14"/>
        <v>0</v>
      </c>
      <c r="I66" s="32">
        <f t="shared" si="14"/>
        <v>220271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146347</v>
      </c>
      <c r="N66" s="32">
        <f>SUM(D66:M66)</f>
        <v>2864097</v>
      </c>
      <c r="O66" s="45">
        <f t="shared" si="7"/>
        <v>440.49477083974159</v>
      </c>
      <c r="P66" s="9"/>
    </row>
    <row r="67" spans="1:119">
      <c r="A67" s="12"/>
      <c r="B67" s="25">
        <v>381</v>
      </c>
      <c r="C67" s="20" t="s">
        <v>71</v>
      </c>
      <c r="D67" s="46">
        <v>32918</v>
      </c>
      <c r="E67" s="46">
        <v>1545825</v>
      </c>
      <c r="F67" s="46">
        <v>0</v>
      </c>
      <c r="G67" s="46">
        <v>918736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2497479</v>
      </c>
      <c r="O67" s="47">
        <f t="shared" si="7"/>
        <v>384.10935096893263</v>
      </c>
      <c r="P67" s="9"/>
    </row>
    <row r="68" spans="1:119">
      <c r="A68" s="12"/>
      <c r="B68" s="25">
        <v>389.4</v>
      </c>
      <c r="C68" s="20" t="s">
        <v>121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146347</v>
      </c>
      <c r="N68" s="46">
        <f>SUM(D68:M68)</f>
        <v>146347</v>
      </c>
      <c r="O68" s="47">
        <f t="shared" si="7"/>
        <v>22.507997539218703</v>
      </c>
      <c r="P68" s="9"/>
    </row>
    <row r="69" spans="1:119" ht="15.75" thickBot="1">
      <c r="A69" s="12"/>
      <c r="B69" s="25">
        <v>389.8</v>
      </c>
      <c r="C69" s="20" t="s">
        <v>122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220271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220271</v>
      </c>
      <c r="O69" s="47">
        <f>(N69/O$72)</f>
        <v>33.877422331590282</v>
      </c>
      <c r="P69" s="9"/>
    </row>
    <row r="70" spans="1:119" ht="16.5" thickBot="1">
      <c r="A70" s="14" t="s">
        <v>58</v>
      </c>
      <c r="B70" s="23"/>
      <c r="C70" s="22"/>
      <c r="D70" s="15">
        <f t="shared" ref="D70:M70" si="15">SUM(D5,D12,D20,D38,D51,D55,D66)</f>
        <v>13438592</v>
      </c>
      <c r="E70" s="15">
        <f t="shared" si="15"/>
        <v>6779380</v>
      </c>
      <c r="F70" s="15">
        <f t="shared" si="15"/>
        <v>850102</v>
      </c>
      <c r="G70" s="15">
        <f t="shared" si="15"/>
        <v>966423</v>
      </c>
      <c r="H70" s="15">
        <f t="shared" si="15"/>
        <v>0</v>
      </c>
      <c r="I70" s="15">
        <f t="shared" si="15"/>
        <v>12736632</v>
      </c>
      <c r="J70" s="15">
        <f t="shared" si="15"/>
        <v>0</v>
      </c>
      <c r="K70" s="15">
        <f t="shared" si="15"/>
        <v>2094856</v>
      </c>
      <c r="L70" s="15">
        <f t="shared" si="15"/>
        <v>0</v>
      </c>
      <c r="M70" s="15">
        <f t="shared" si="15"/>
        <v>1109964</v>
      </c>
      <c r="N70" s="15">
        <f>SUM(D70:M70)</f>
        <v>37975949</v>
      </c>
      <c r="O70" s="38">
        <f>(N70/O$72)</f>
        <v>5840.6565672100896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136</v>
      </c>
      <c r="M72" s="118"/>
      <c r="N72" s="118"/>
      <c r="O72" s="43">
        <v>6502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91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2025-04-15T14:45:25Z</cp:lastPrinted>
  <dcterms:created xsi:type="dcterms:W3CDTF">2000-08-31T21:26:31Z</dcterms:created>
  <dcterms:modified xsi:type="dcterms:W3CDTF">2025-04-15T14:45:29Z</dcterms:modified>
</cp:coreProperties>
</file>