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'2008'!$A$1:$O$86</definedName>
    <definedName name="_xlnm.Print_Area" localSheetId="14">'2009'!$A$1:$O$81</definedName>
    <definedName name="_xlnm.Print_Area" localSheetId="13">'2010'!$A$1:$O$87</definedName>
    <definedName name="_xlnm.Print_Area" localSheetId="12">'2011'!$A$1:$O$88</definedName>
    <definedName name="_xlnm.Print_Area" localSheetId="11">'2012'!$A$1:$O$93</definedName>
    <definedName name="_xlnm.Print_Area" localSheetId="10">'2013'!$A$1:$O$96</definedName>
    <definedName name="_xlnm.Print_Area" localSheetId="9">'2014'!$A$1:$O$95</definedName>
    <definedName name="_xlnm.Print_Area" localSheetId="8">'2015'!$A$1:$O$94</definedName>
    <definedName name="_xlnm.Print_Area" localSheetId="7">'2016'!$A$1:$O$89</definedName>
    <definedName name="_xlnm.Print_Area" localSheetId="6">'2017'!$A$1:$O$89</definedName>
    <definedName name="_xlnm.Print_Area" localSheetId="5">'2018'!$A$1:$O$85</definedName>
    <definedName name="_xlnm.Print_Area" localSheetId="4">'2019'!$A$1:$O$88</definedName>
    <definedName name="_xlnm.Print_Area" localSheetId="3">'2020'!$A$1:$O$86</definedName>
    <definedName name="_xlnm.Print_Area" localSheetId="2">'2021'!$A$1:$P$89</definedName>
    <definedName name="_xlnm.Print_Area" localSheetId="1">'2022'!$A$1:$P$86</definedName>
    <definedName name="_xlnm.Print_Area" localSheetId="0">'2023'!$A$1:$P$97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92" i="48" l="1"/>
  <c r="P92" i="48" s="1"/>
  <c r="O91" i="48"/>
  <c r="P91" i="48" s="1"/>
  <c r="O90" i="48"/>
  <c r="P90" i="48" s="1"/>
  <c r="O89" i="48"/>
  <c r="P89" i="48" s="1"/>
  <c r="O88" i="48"/>
  <c r="P88" i="48" s="1"/>
  <c r="N87" i="48"/>
  <c r="M87" i="48"/>
  <c r="L87" i="48"/>
  <c r="K87" i="48"/>
  <c r="J87" i="48"/>
  <c r="I87" i="48"/>
  <c r="H87" i="48"/>
  <c r="G87" i="48"/>
  <c r="F87" i="48"/>
  <c r="E87" i="48"/>
  <c r="D87" i="48"/>
  <c r="O86" i="48"/>
  <c r="P86" i="48" s="1"/>
  <c r="O85" i="48"/>
  <c r="P85" i="48" s="1"/>
  <c r="O84" i="48"/>
  <c r="P84" i="48" s="1"/>
  <c r="O83" i="48"/>
  <c r="P83" i="48" s="1"/>
  <c r="O82" i="48"/>
  <c r="P82" i="48" s="1"/>
  <c r="O81" i="48"/>
  <c r="P81" i="48" s="1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N74" i="48"/>
  <c r="M74" i="48"/>
  <c r="L74" i="48"/>
  <c r="K74" i="48"/>
  <c r="J74" i="48"/>
  <c r="I74" i="48"/>
  <c r="H74" i="48"/>
  <c r="G74" i="48"/>
  <c r="F74" i="48"/>
  <c r="E74" i="48"/>
  <c r="D74" i="48"/>
  <c r="O73" i="48"/>
  <c r="P73" i="48" s="1"/>
  <c r="O72" i="48"/>
  <c r="P72" i="48" s="1"/>
  <c r="O71" i="48"/>
  <c r="P71" i="48" s="1"/>
  <c r="O70" i="48"/>
  <c r="P70" i="48" s="1"/>
  <c r="N69" i="48"/>
  <c r="M69" i="48"/>
  <c r="L69" i="48"/>
  <c r="K69" i="48"/>
  <c r="J69" i="48"/>
  <c r="I69" i="48"/>
  <c r="H69" i="48"/>
  <c r="G69" i="48"/>
  <c r="F69" i="48"/>
  <c r="E69" i="48"/>
  <c r="D69" i="48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7" i="48" l="1"/>
  <c r="P87" i="48" s="1"/>
  <c r="O74" i="48"/>
  <c r="P74" i="48" s="1"/>
  <c r="O69" i="48"/>
  <c r="P69" i="48" s="1"/>
  <c r="O54" i="48"/>
  <c r="P54" i="48" s="1"/>
  <c r="O30" i="48"/>
  <c r="P30" i="48" s="1"/>
  <c r="I93" i="48"/>
  <c r="D93" i="48"/>
  <c r="K93" i="48"/>
  <c r="O18" i="48"/>
  <c r="P18" i="48" s="1"/>
  <c r="L93" i="48"/>
  <c r="E93" i="48"/>
  <c r="F93" i="48"/>
  <c r="J93" i="48"/>
  <c r="M93" i="48"/>
  <c r="G93" i="48"/>
  <c r="N93" i="48"/>
  <c r="H93" i="48"/>
  <c r="O5" i="48"/>
  <c r="P5" i="48" s="1"/>
  <c r="O81" i="47"/>
  <c r="P81" i="47" s="1"/>
  <c r="O80" i="47"/>
  <c r="P80" i="47" s="1"/>
  <c r="O79" i="47"/>
  <c r="P79" i="47" s="1"/>
  <c r="O78" i="47"/>
  <c r="P78" i="47" s="1"/>
  <c r="N77" i="47"/>
  <c r="M77" i="47"/>
  <c r="L77" i="47"/>
  <c r="K77" i="47"/>
  <c r="J77" i="47"/>
  <c r="I77" i="47"/>
  <c r="H77" i="47"/>
  <c r="G77" i="47"/>
  <c r="F77" i="47"/>
  <c r="E77" i="47"/>
  <c r="D77" i="47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N66" i="47"/>
  <c r="M66" i="47"/>
  <c r="L66" i="47"/>
  <c r="K66" i="47"/>
  <c r="J66" i="47"/>
  <c r="I66" i="47"/>
  <c r="H66" i="47"/>
  <c r="G66" i="47"/>
  <c r="F66" i="47"/>
  <c r="E66" i="47"/>
  <c r="D66" i="47"/>
  <c r="O65" i="47"/>
  <c r="P65" i="47" s="1"/>
  <c r="O64" i="47"/>
  <c r="P64" i="47" s="1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93" i="48" l="1"/>
  <c r="P93" i="48" s="1"/>
  <c r="O77" i="47"/>
  <c r="P77" i="47" s="1"/>
  <c r="O66" i="47"/>
  <c r="P66" i="47" s="1"/>
  <c r="O61" i="47"/>
  <c r="P61" i="47" s="1"/>
  <c r="O46" i="47"/>
  <c r="P46" i="47" s="1"/>
  <c r="O28" i="47"/>
  <c r="P28" i="47" s="1"/>
  <c r="H82" i="47"/>
  <c r="J82" i="47"/>
  <c r="L82" i="47"/>
  <c r="M82" i="47"/>
  <c r="D82" i="47"/>
  <c r="E82" i="47"/>
  <c r="G82" i="47"/>
  <c r="I82" i="47"/>
  <c r="K82" i="47"/>
  <c r="N82" i="47"/>
  <c r="F82" i="47"/>
  <c r="O18" i="47"/>
  <c r="P18" i="47" s="1"/>
  <c r="O5" i="47"/>
  <c r="P5" i="47" s="1"/>
  <c r="O84" i="46"/>
  <c r="P84" i="46" s="1"/>
  <c r="O83" i="46"/>
  <c r="P83" i="46"/>
  <c r="O82" i="46"/>
  <c r="P82" i="46"/>
  <c r="N81" i="46"/>
  <c r="M81" i="46"/>
  <c r="L81" i="46"/>
  <c r="K81" i="46"/>
  <c r="J81" i="46"/>
  <c r="I81" i="46"/>
  <c r="H81" i="46"/>
  <c r="G81" i="46"/>
  <c r="F81" i="46"/>
  <c r="E81" i="46"/>
  <c r="D81" i="46"/>
  <c r="O80" i="46"/>
  <c r="P80" i="46" s="1"/>
  <c r="O79" i="46"/>
  <c r="P79" i="46" s="1"/>
  <c r="O78" i="46"/>
  <c r="P78" i="46" s="1"/>
  <c r="O77" i="46"/>
  <c r="P77" i="46"/>
  <c r="O76" i="46"/>
  <c r="P76" i="46" s="1"/>
  <c r="O75" i="46"/>
  <c r="P75" i="46" s="1"/>
  <c r="O74" i="46"/>
  <c r="P74" i="46" s="1"/>
  <c r="O73" i="46"/>
  <c r="P73" i="46" s="1"/>
  <c r="O72" i="46"/>
  <c r="P72" i="46" s="1"/>
  <c r="O71" i="46"/>
  <c r="P71" i="46"/>
  <c r="O70" i="46"/>
  <c r="P70" i="46" s="1"/>
  <c r="N69" i="46"/>
  <c r="M69" i="46"/>
  <c r="L69" i="46"/>
  <c r="K69" i="46"/>
  <c r="J69" i="46"/>
  <c r="I69" i="46"/>
  <c r="H69" i="46"/>
  <c r="G69" i="46"/>
  <c r="F69" i="46"/>
  <c r="E69" i="46"/>
  <c r="D69" i="46"/>
  <c r="O68" i="46"/>
  <c r="P68" i="46"/>
  <c r="O67" i="46"/>
  <c r="P67" i="46"/>
  <c r="O66" i="46"/>
  <c r="P66" i="46"/>
  <c r="O65" i="46"/>
  <c r="P65" i="46"/>
  <c r="N64" i="46"/>
  <c r="M64" i="46"/>
  <c r="L64" i="46"/>
  <c r="K64" i="46"/>
  <c r="J64" i="46"/>
  <c r="I64" i="46"/>
  <c r="H64" i="46"/>
  <c r="G64" i="46"/>
  <c r="F64" i="46"/>
  <c r="E64" i="46"/>
  <c r="D64" i="46"/>
  <c r="O63" i="46"/>
  <c r="P63" i="46" s="1"/>
  <c r="O62" i="46"/>
  <c r="P62" i="46"/>
  <c r="O61" i="46"/>
  <c r="P61" i="46" s="1"/>
  <c r="O60" i="46"/>
  <c r="P60" i="46" s="1"/>
  <c r="O59" i="46"/>
  <c r="P59" i="46" s="1"/>
  <c r="O58" i="46"/>
  <c r="P58" i="46" s="1"/>
  <c r="O57" i="46"/>
  <c r="P57" i="46" s="1"/>
  <c r="O56" i="46"/>
  <c r="P56" i="46"/>
  <c r="O55" i="46"/>
  <c r="P55" i="46" s="1"/>
  <c r="O54" i="46"/>
  <c r="P54" i="46" s="1"/>
  <c r="O53" i="46"/>
  <c r="P53" i="46" s="1"/>
  <c r="O52" i="46"/>
  <c r="P52" i="46" s="1"/>
  <c r="O51" i="46"/>
  <c r="P51" i="46" s="1"/>
  <c r="N50" i="46"/>
  <c r="M50" i="46"/>
  <c r="L50" i="46"/>
  <c r="K50" i="46"/>
  <c r="J50" i="46"/>
  <c r="I50" i="46"/>
  <c r="H50" i="46"/>
  <c r="G50" i="46"/>
  <c r="F50" i="46"/>
  <c r="E50" i="46"/>
  <c r="D50" i="46"/>
  <c r="O49" i="46"/>
  <c r="P49" i="46" s="1"/>
  <c r="O48" i="46"/>
  <c r="P48" i="46" s="1"/>
  <c r="O47" i="46"/>
  <c r="P47" i="46"/>
  <c r="O46" i="46"/>
  <c r="P46" i="46"/>
  <c r="O45" i="46"/>
  <c r="P45" i="46"/>
  <c r="O44" i="46"/>
  <c r="P44" i="46"/>
  <c r="O43" i="46"/>
  <c r="P43" i="46" s="1"/>
  <c r="O42" i="46"/>
  <c r="P42" i="46" s="1"/>
  <c r="O41" i="46"/>
  <c r="P41" i="46"/>
  <c r="O40" i="46"/>
  <c r="P40" i="46"/>
  <c r="O39" i="46"/>
  <c r="P39" i="46"/>
  <c r="O38" i="46"/>
  <c r="P38" i="46"/>
  <c r="O37" i="46"/>
  <c r="P37" i="46" s="1"/>
  <c r="O36" i="46"/>
  <c r="P36" i="46" s="1"/>
  <c r="O35" i="46"/>
  <c r="P35" i="46"/>
  <c r="O34" i="46"/>
  <c r="P34" i="46"/>
  <c r="O33" i="46"/>
  <c r="P33" i="46"/>
  <c r="O32" i="46"/>
  <c r="P32" i="46"/>
  <c r="O31" i="46"/>
  <c r="P31" i="46" s="1"/>
  <c r="O30" i="46"/>
  <c r="P30" i="46" s="1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 s="1"/>
  <c r="O26" i="46"/>
  <c r="P26" i="46" s="1"/>
  <c r="O25" i="46"/>
  <c r="P25" i="46" s="1"/>
  <c r="O24" i="46"/>
  <c r="P24" i="46" s="1"/>
  <c r="O23" i="46"/>
  <c r="P23" i="46"/>
  <c r="O22" i="46"/>
  <c r="P22" i="46" s="1"/>
  <c r="O21" i="46"/>
  <c r="P21" i="46" s="1"/>
  <c r="O20" i="46"/>
  <c r="P20" i="46" s="1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/>
  <c r="O16" i="46"/>
  <c r="P16" i="46" s="1"/>
  <c r="O15" i="46"/>
  <c r="P15" i="46" s="1"/>
  <c r="O14" i="46"/>
  <c r="P14" i="46"/>
  <c r="O13" i="46"/>
  <c r="P13" i="46"/>
  <c r="O12" i="46"/>
  <c r="P12" i="46"/>
  <c r="O11" i="46"/>
  <c r="P11" i="46"/>
  <c r="O10" i="46"/>
  <c r="P10" i="46" s="1"/>
  <c r="O9" i="46"/>
  <c r="P9" i="46" s="1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81" i="45"/>
  <c r="O81" i="45" s="1"/>
  <c r="N80" i="45"/>
  <c r="O80" i="45" s="1"/>
  <c r="N79" i="45"/>
  <c r="O79" i="45"/>
  <c r="M78" i="45"/>
  <c r="L78" i="45"/>
  <c r="K78" i="45"/>
  <c r="J78" i="45"/>
  <c r="I78" i="45"/>
  <c r="H78" i="45"/>
  <c r="G78" i="45"/>
  <c r="F78" i="45"/>
  <c r="E78" i="45"/>
  <c r="D78" i="45"/>
  <c r="N77" i="45"/>
  <c r="O77" i="45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/>
  <c r="N70" i="45"/>
  <c r="O70" i="45" s="1"/>
  <c r="N69" i="45"/>
  <c r="O69" i="45" s="1"/>
  <c r="N68" i="45"/>
  <c r="O68" i="45" s="1"/>
  <c r="N67" i="45"/>
  <c r="O67" i="45" s="1"/>
  <c r="M66" i="45"/>
  <c r="L66" i="45"/>
  <c r="K66" i="45"/>
  <c r="J66" i="45"/>
  <c r="I66" i="45"/>
  <c r="H66" i="45"/>
  <c r="G66" i="45"/>
  <c r="F66" i="45"/>
  <c r="E66" i="45"/>
  <c r="D66" i="45"/>
  <c r="N65" i="45"/>
  <c r="O65" i="45" s="1"/>
  <c r="N64" i="45"/>
  <c r="O64" i="45" s="1"/>
  <c r="N63" i="45"/>
  <c r="O63" i="45"/>
  <c r="N62" i="45"/>
  <c r="O62" i="45"/>
  <c r="M61" i="45"/>
  <c r="L61" i="45"/>
  <c r="K61" i="45"/>
  <c r="J61" i="45"/>
  <c r="I61" i="45"/>
  <c r="H61" i="45"/>
  <c r="G61" i="45"/>
  <c r="F61" i="45"/>
  <c r="E61" i="45"/>
  <c r="D61" i="45"/>
  <c r="N60" i="45"/>
  <c r="O60" i="45"/>
  <c r="N59" i="45"/>
  <c r="O59" i="45"/>
  <c r="N58" i="45"/>
  <c r="O58" i="45"/>
  <c r="N57" i="45"/>
  <c r="O57" i="45" s="1"/>
  <c r="N56" i="45"/>
  <c r="O56" i="45" s="1"/>
  <c r="N55" i="45"/>
  <c r="O55" i="45"/>
  <c r="N54" i="45"/>
  <c r="O54" i="45"/>
  <c r="N53" i="45"/>
  <c r="O53" i="45"/>
  <c r="N52" i="45"/>
  <c r="O52" i="45"/>
  <c r="N51" i="45"/>
  <c r="O51" i="45" s="1"/>
  <c r="N50" i="45"/>
  <c r="O50" i="45" s="1"/>
  <c r="N49" i="45"/>
  <c r="O49" i="45"/>
  <c r="N48" i="45"/>
  <c r="O48" i="45"/>
  <c r="N47" i="45"/>
  <c r="O47" i="45"/>
  <c r="M46" i="45"/>
  <c r="L46" i="45"/>
  <c r="K46" i="45"/>
  <c r="J46" i="45"/>
  <c r="I46" i="45"/>
  <c r="H46" i="45"/>
  <c r="G46" i="45"/>
  <c r="F46" i="45"/>
  <c r="E46" i="45"/>
  <c r="D46" i="45"/>
  <c r="N45" i="45"/>
  <c r="O45" i="45"/>
  <c r="N44" i="45"/>
  <c r="O44" i="45"/>
  <c r="N43" i="45"/>
  <c r="O43" i="45" s="1"/>
  <c r="N42" i="45"/>
  <c r="O42" i="45" s="1"/>
  <c r="N41" i="45"/>
  <c r="O41" i="45"/>
  <c r="N40" i="45"/>
  <c r="O40" i="45"/>
  <c r="N39" i="45"/>
  <c r="O39" i="45"/>
  <c r="N38" i="45"/>
  <c r="O38" i="45"/>
  <c r="N37" i="45"/>
  <c r="O37" i="45" s="1"/>
  <c r="N36" i="45"/>
  <c r="O36" i="45" s="1"/>
  <c r="N35" i="45"/>
  <c r="O35" i="45"/>
  <c r="N34" i="45"/>
  <c r="O34" i="45"/>
  <c r="N33" i="45"/>
  <c r="O33" i="45"/>
  <c r="N32" i="45"/>
  <c r="O32" i="45"/>
  <c r="N31" i="45"/>
  <c r="O31" i="45" s="1"/>
  <c r="N30" i="45"/>
  <c r="O30" i="45" s="1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N26" i="45"/>
  <c r="O26" i="45"/>
  <c r="N25" i="45"/>
  <c r="O25" i="45"/>
  <c r="N24" i="45"/>
  <c r="O24" i="45"/>
  <c r="N23" i="45"/>
  <c r="O23" i="45" s="1"/>
  <c r="N22" i="45"/>
  <c r="O22" i="45" s="1"/>
  <c r="N21" i="45"/>
  <c r="O21" i="45"/>
  <c r="N20" i="45"/>
  <c r="O20" i="45"/>
  <c r="N19" i="45"/>
  <c r="O19" i="45"/>
  <c r="N18" i="45"/>
  <c r="O18" i="45"/>
  <c r="M17" i="45"/>
  <c r="L17" i="45"/>
  <c r="K17" i="45"/>
  <c r="J17" i="45"/>
  <c r="I17" i="45"/>
  <c r="H17" i="45"/>
  <c r="G17" i="45"/>
  <c r="F17" i="45"/>
  <c r="E17" i="45"/>
  <c r="D17" i="45"/>
  <c r="D82" i="45" s="1"/>
  <c r="N16" i="45"/>
  <c r="O16" i="45"/>
  <c r="N15" i="45"/>
  <c r="O15" i="45" s="1"/>
  <c r="N14" i="45"/>
  <c r="O14" i="45" s="1"/>
  <c r="N13" i="45"/>
  <c r="O13" i="45"/>
  <c r="N12" i="45"/>
  <c r="O12" i="45"/>
  <c r="N11" i="45"/>
  <c r="O11" i="45"/>
  <c r="N10" i="45"/>
  <c r="O10" i="45"/>
  <c r="N9" i="45"/>
  <c r="O9" i="45" s="1"/>
  <c r="N8" i="45"/>
  <c r="O8" i="45" s="1"/>
  <c r="N7" i="45"/>
  <c r="O7" i="45"/>
  <c r="N6" i="45"/>
  <c r="O6" i="45"/>
  <c r="M5" i="45"/>
  <c r="L5" i="45"/>
  <c r="K5" i="45"/>
  <c r="K82" i="45" s="1"/>
  <c r="J5" i="45"/>
  <c r="I5" i="45"/>
  <c r="H5" i="45"/>
  <c r="H82" i="45" s="1"/>
  <c r="G5" i="45"/>
  <c r="F5" i="45"/>
  <c r="E5" i="45"/>
  <c r="D5" i="45"/>
  <c r="N83" i="44"/>
  <c r="O83" i="44"/>
  <c r="N82" i="44"/>
  <c r="O82" i="44"/>
  <c r="N81" i="44"/>
  <c r="O81" i="44"/>
  <c r="M80" i="44"/>
  <c r="L80" i="44"/>
  <c r="K80" i="44"/>
  <c r="J80" i="44"/>
  <c r="I80" i="44"/>
  <c r="H80" i="44"/>
  <c r="G80" i="44"/>
  <c r="F80" i="44"/>
  <c r="E80" i="44"/>
  <c r="D80" i="44"/>
  <c r="N79" i="44"/>
  <c r="O79" i="44"/>
  <c r="N78" i="44"/>
  <c r="O78" i="44" s="1"/>
  <c r="N77" i="44"/>
  <c r="O77" i="44" s="1"/>
  <c r="N76" i="44"/>
  <c r="O76" i="44"/>
  <c r="N75" i="44"/>
  <c r="O75" i="44"/>
  <c r="N74" i="44"/>
  <c r="O74" i="44"/>
  <c r="N73" i="44"/>
  <c r="O73" i="44"/>
  <c r="N72" i="44"/>
  <c r="O72" i="44" s="1"/>
  <c r="N71" i="44"/>
  <c r="O71" i="44" s="1"/>
  <c r="N70" i="44"/>
  <c r="O70" i="44"/>
  <c r="M69" i="44"/>
  <c r="L69" i="44"/>
  <c r="K69" i="44"/>
  <c r="J69" i="44"/>
  <c r="I69" i="44"/>
  <c r="H69" i="44"/>
  <c r="G69" i="44"/>
  <c r="F69" i="44"/>
  <c r="E69" i="44"/>
  <c r="D69" i="44"/>
  <c r="N68" i="44"/>
  <c r="O68" i="44"/>
  <c r="N67" i="44"/>
  <c r="O67" i="44"/>
  <c r="N66" i="44"/>
  <c r="O66" i="44"/>
  <c r="N65" i="44"/>
  <c r="O65" i="44"/>
  <c r="M64" i="44"/>
  <c r="L64" i="44"/>
  <c r="K64" i="44"/>
  <c r="J64" i="44"/>
  <c r="I64" i="44"/>
  <c r="H64" i="44"/>
  <c r="G64" i="44"/>
  <c r="F64" i="44"/>
  <c r="E64" i="44"/>
  <c r="D64" i="44"/>
  <c r="N63" i="44"/>
  <c r="O63" i="44"/>
  <c r="N62" i="44"/>
  <c r="O62" i="44" s="1"/>
  <c r="N61" i="44"/>
  <c r="O61" i="44" s="1"/>
  <c r="N60" i="44"/>
  <c r="O60" i="44"/>
  <c r="N59" i="44"/>
  <c r="O59" i="44"/>
  <c r="N58" i="44"/>
  <c r="O58" i="44"/>
  <c r="N57" i="44"/>
  <c r="O57" i="44"/>
  <c r="N56" i="44"/>
  <c r="O56" i="44" s="1"/>
  <c r="N55" i="44"/>
  <c r="O55" i="44" s="1"/>
  <c r="N54" i="44"/>
  <c r="O54" i="44"/>
  <c r="N53" i="44"/>
  <c r="O53" i="44"/>
  <c r="N52" i="44"/>
  <c r="O52" i="44"/>
  <c r="N51" i="44"/>
  <c r="O51" i="44"/>
  <c r="M50" i="44"/>
  <c r="L50" i="44"/>
  <c r="K50" i="44"/>
  <c r="J50" i="44"/>
  <c r="I50" i="44"/>
  <c r="H50" i="44"/>
  <c r="G50" i="44"/>
  <c r="F50" i="44"/>
  <c r="E50" i="44"/>
  <c r="D50" i="44"/>
  <c r="N49" i="44"/>
  <c r="O49" i="44"/>
  <c r="N48" i="44"/>
  <c r="O48" i="44" s="1"/>
  <c r="N47" i="44"/>
  <c r="O47" i="44" s="1"/>
  <c r="N46" i="44"/>
  <c r="O46" i="44"/>
  <c r="N45" i="44"/>
  <c r="O45" i="44"/>
  <c r="N44" i="44"/>
  <c r="O44" i="44"/>
  <c r="N43" i="44"/>
  <c r="O43" i="44"/>
  <c r="N42" i="44"/>
  <c r="O42" i="44" s="1"/>
  <c r="N41" i="44"/>
  <c r="O41" i="44" s="1"/>
  <c r="N40" i="44"/>
  <c r="O40" i="44"/>
  <c r="N39" i="44"/>
  <c r="O39" i="44"/>
  <c r="N38" i="44"/>
  <c r="O38" i="44"/>
  <c r="N37" i="44"/>
  <c r="O37" i="44"/>
  <c r="N36" i="44"/>
  <c r="O36" i="44" s="1"/>
  <c r="N35" i="44"/>
  <c r="O35" i="44" s="1"/>
  <c r="N34" i="44"/>
  <c r="O34" i="44"/>
  <c r="N33" i="44"/>
  <c r="O33" i="44"/>
  <c r="N32" i="44"/>
  <c r="O32" i="44"/>
  <c r="N31" i="44"/>
  <c r="O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/>
  <c r="N25" i="44"/>
  <c r="O25" i="44"/>
  <c r="N24" i="44"/>
  <c r="O24" i="44"/>
  <c r="N23" i="44"/>
  <c r="O23" i="44"/>
  <c r="N22" i="44"/>
  <c r="O22" i="44" s="1"/>
  <c r="N21" i="44"/>
  <c r="O21" i="44" s="1"/>
  <c r="N20" i="44"/>
  <c r="O20" i="44"/>
  <c r="N19" i="44"/>
  <c r="O19" i="44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 s="1"/>
  <c r="N13" i="44"/>
  <c r="O13" i="44" s="1"/>
  <c r="N12" i="44"/>
  <c r="O12" i="44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0" i="43"/>
  <c r="O80" i="43" s="1"/>
  <c r="N79" i="43"/>
  <c r="O79" i="43"/>
  <c r="N78" i="43"/>
  <c r="O78" i="43"/>
  <c r="N77" i="43"/>
  <c r="O77" i="43"/>
  <c r="M76" i="43"/>
  <c r="L76" i="43"/>
  <c r="K76" i="43"/>
  <c r="J76" i="43"/>
  <c r="I76" i="43"/>
  <c r="H76" i="43"/>
  <c r="G76" i="43"/>
  <c r="F76" i="43"/>
  <c r="E76" i="43"/>
  <c r="D76" i="43"/>
  <c r="N75" i="43"/>
  <c r="O75" i="43"/>
  <c r="N74" i="43"/>
  <c r="O74" i="43" s="1"/>
  <c r="N73" i="43"/>
  <c r="O73" i="43" s="1"/>
  <c r="N72" i="43"/>
  <c r="O72" i="43" s="1"/>
  <c r="N71" i="43"/>
  <c r="O71" i="43"/>
  <c r="N70" i="43"/>
  <c r="O70" i="43"/>
  <c r="N69" i="43"/>
  <c r="O69" i="43"/>
  <c r="N68" i="43"/>
  <c r="O68" i="43" s="1"/>
  <c r="N67" i="43"/>
  <c r="O67" i="43" s="1"/>
  <c r="M66" i="43"/>
  <c r="L66" i="43"/>
  <c r="K66" i="43"/>
  <c r="J66" i="43"/>
  <c r="I66" i="43"/>
  <c r="H66" i="43"/>
  <c r="G66" i="43"/>
  <c r="F66" i="43"/>
  <c r="E66" i="43"/>
  <c r="D66" i="43"/>
  <c r="N65" i="43"/>
  <c r="O65" i="43" s="1"/>
  <c r="N64" i="43"/>
  <c r="O64" i="43" s="1"/>
  <c r="N63" i="43"/>
  <c r="O63" i="43"/>
  <c r="N62" i="43"/>
  <c r="O62" i="43"/>
  <c r="M61" i="43"/>
  <c r="L61" i="43"/>
  <c r="K61" i="43"/>
  <c r="J61" i="43"/>
  <c r="I61" i="43"/>
  <c r="H61" i="43"/>
  <c r="G61" i="43"/>
  <c r="F61" i="43"/>
  <c r="E61" i="43"/>
  <c r="D61" i="43"/>
  <c r="N60" i="43"/>
  <c r="O60" i="43"/>
  <c r="N59" i="43"/>
  <c r="O59" i="43"/>
  <c r="N58" i="43"/>
  <c r="O58" i="43" s="1"/>
  <c r="N57" i="43"/>
  <c r="O57" i="43" s="1"/>
  <c r="N56" i="43"/>
  <c r="O56" i="43" s="1"/>
  <c r="N55" i="43"/>
  <c r="O55" i="43"/>
  <c r="N54" i="43"/>
  <c r="O54" i="43"/>
  <c r="N53" i="43"/>
  <c r="O53" i="43"/>
  <c r="N52" i="43"/>
  <c r="O52" i="43" s="1"/>
  <c r="N51" i="43"/>
  <c r="O51" i="43" s="1"/>
  <c r="N50" i="43"/>
  <c r="O50" i="43" s="1"/>
  <c r="N49" i="43"/>
  <c r="O49" i="43"/>
  <c r="N48" i="43"/>
  <c r="O48" i="43"/>
  <c r="M47" i="43"/>
  <c r="L47" i="43"/>
  <c r="K47" i="43"/>
  <c r="J47" i="43"/>
  <c r="I47" i="43"/>
  <c r="H47" i="43"/>
  <c r="G47" i="43"/>
  <c r="F47" i="43"/>
  <c r="E47" i="43"/>
  <c r="D47" i="43"/>
  <c r="N46" i="43"/>
  <c r="O46" i="43"/>
  <c r="N45" i="43"/>
  <c r="O45" i="43"/>
  <c r="N44" i="43"/>
  <c r="O44" i="43" s="1"/>
  <c r="N43" i="43"/>
  <c r="O43" i="43" s="1"/>
  <c r="N42" i="43"/>
  <c r="O42" i="43" s="1"/>
  <c r="N41" i="43"/>
  <c r="O41" i="43"/>
  <c r="N40" i="43"/>
  <c r="O40" i="43"/>
  <c r="N39" i="43"/>
  <c r="O39" i="43"/>
  <c r="N38" i="43"/>
  <c r="O38" i="43" s="1"/>
  <c r="N37" i="43"/>
  <c r="O37" i="43" s="1"/>
  <c r="N36" i="43"/>
  <c r="O36" i="43" s="1"/>
  <c r="N35" i="43"/>
  <c r="O35" i="43"/>
  <c r="N34" i="43"/>
  <c r="O34" i="43"/>
  <c r="N33" i="43"/>
  <c r="O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/>
  <c r="N26" i="43"/>
  <c r="O26" i="43"/>
  <c r="N25" i="43"/>
  <c r="O25" i="43"/>
  <c r="N24" i="43"/>
  <c r="O24" i="43" s="1"/>
  <c r="N23" i="43"/>
  <c r="O23" i="43" s="1"/>
  <c r="N22" i="43"/>
  <c r="O22" i="43" s="1"/>
  <c r="N21" i="43"/>
  <c r="O21" i="43"/>
  <c r="N20" i="43"/>
  <c r="O20" i="43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 s="1"/>
  <c r="N15" i="43"/>
  <c r="O15" i="43" s="1"/>
  <c r="N14" i="43"/>
  <c r="O14" i="43" s="1"/>
  <c r="N13" i="43"/>
  <c r="O13" i="43"/>
  <c r="N12" i="43"/>
  <c r="O12" i="43"/>
  <c r="N11" i="43"/>
  <c r="O11" i="43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84" i="42"/>
  <c r="O84" i="42"/>
  <c r="N83" i="42"/>
  <c r="O83" i="42"/>
  <c r="N82" i="42"/>
  <c r="O82" i="42" s="1"/>
  <c r="M81" i="42"/>
  <c r="L81" i="42"/>
  <c r="K81" i="42"/>
  <c r="J81" i="42"/>
  <c r="I81" i="42"/>
  <c r="H81" i="42"/>
  <c r="G81" i="42"/>
  <c r="F81" i="42"/>
  <c r="E81" i="42"/>
  <c r="D81" i="42"/>
  <c r="N80" i="42"/>
  <c r="O80" i="42" s="1"/>
  <c r="N79" i="42"/>
  <c r="O79" i="42" s="1"/>
  <c r="N78" i="42"/>
  <c r="O78" i="42" s="1"/>
  <c r="N77" i="42"/>
  <c r="O77" i="42"/>
  <c r="N76" i="42"/>
  <c r="O76" i="42"/>
  <c r="N75" i="42"/>
  <c r="O75" i="42"/>
  <c r="N74" i="42"/>
  <c r="O74" i="42" s="1"/>
  <c r="N73" i="42"/>
  <c r="O73" i="42" s="1"/>
  <c r="N72" i="42"/>
  <c r="O72" i="42" s="1"/>
  <c r="N71" i="42"/>
  <c r="O71" i="42"/>
  <c r="M70" i="42"/>
  <c r="L70" i="42"/>
  <c r="K70" i="42"/>
  <c r="J70" i="42"/>
  <c r="I70" i="42"/>
  <c r="H70" i="42"/>
  <c r="G70" i="42"/>
  <c r="F70" i="42"/>
  <c r="E70" i="42"/>
  <c r="D70" i="42"/>
  <c r="N69" i="42"/>
  <c r="O69" i="42"/>
  <c r="N68" i="42"/>
  <c r="O68" i="42"/>
  <c r="N67" i="42"/>
  <c r="O67" i="42"/>
  <c r="N66" i="42"/>
  <c r="O66" i="42" s="1"/>
  <c r="M65" i="42"/>
  <c r="L65" i="42"/>
  <c r="K65" i="42"/>
  <c r="J65" i="42"/>
  <c r="I65" i="42"/>
  <c r="H65" i="42"/>
  <c r="G65" i="42"/>
  <c r="F65" i="42"/>
  <c r="E65" i="42"/>
  <c r="D65" i="42"/>
  <c r="N64" i="42"/>
  <c r="O64" i="42" s="1"/>
  <c r="N63" i="42"/>
  <c r="O63" i="42" s="1"/>
  <c r="N62" i="42"/>
  <c r="O62" i="42" s="1"/>
  <c r="N61" i="42"/>
  <c r="O61" i="42"/>
  <c r="N60" i="42"/>
  <c r="O60" i="42"/>
  <c r="N59" i="42"/>
  <c r="O59" i="42"/>
  <c r="N58" i="42"/>
  <c r="O58" i="42" s="1"/>
  <c r="N57" i="42"/>
  <c r="O57" i="42" s="1"/>
  <c r="N56" i="42"/>
  <c r="O56" i="42" s="1"/>
  <c r="N55" i="42"/>
  <c r="O55" i="42"/>
  <c r="N54" i="42"/>
  <c r="O54" i="42"/>
  <c r="N53" i="42"/>
  <c r="O53" i="42"/>
  <c r="N52" i="42"/>
  <c r="O52" i="42" s="1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 s="1"/>
  <c r="N47" i="42"/>
  <c r="O47" i="42"/>
  <c r="N46" i="42"/>
  <c r="O46" i="42"/>
  <c r="N45" i="42"/>
  <c r="O45" i="42"/>
  <c r="N44" i="42"/>
  <c r="O44" i="42" s="1"/>
  <c r="N43" i="42"/>
  <c r="O43" i="42" s="1"/>
  <c r="N42" i="42"/>
  <c r="O42" i="42" s="1"/>
  <c r="N41" i="42"/>
  <c r="O41" i="42"/>
  <c r="N40" i="42"/>
  <c r="O40" i="42"/>
  <c r="N39" i="42"/>
  <c r="O39" i="42"/>
  <c r="N38" i="42"/>
  <c r="O38" i="42" s="1"/>
  <c r="N37" i="42"/>
  <c r="O37" i="42" s="1"/>
  <c r="N36" i="42"/>
  <c r="O36" i="42" s="1"/>
  <c r="N35" i="42"/>
  <c r="O35" i="42"/>
  <c r="N34" i="42"/>
  <c r="O34" i="42"/>
  <c r="N33" i="42"/>
  <c r="O33" i="42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/>
  <c r="N26" i="42"/>
  <c r="O26" i="42"/>
  <c r="N25" i="42"/>
  <c r="O25" i="42"/>
  <c r="N24" i="42"/>
  <c r="O24" i="42" s="1"/>
  <c r="N23" i="42"/>
  <c r="O23" i="42" s="1"/>
  <c r="N22" i="42"/>
  <c r="O22" i="42" s="1"/>
  <c r="N21" i="42"/>
  <c r="O21" i="42"/>
  <c r="N20" i="42"/>
  <c r="O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 s="1"/>
  <c r="N15" i="42"/>
  <c r="O15" i="42" s="1"/>
  <c r="N14" i="42"/>
  <c r="O14" i="42" s="1"/>
  <c r="N13" i="42"/>
  <c r="O13" i="42"/>
  <c r="N12" i="42"/>
  <c r="O12" i="42"/>
  <c r="N11" i="42"/>
  <c r="O11" i="42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84" i="41"/>
  <c r="O84" i="41"/>
  <c r="N83" i="41"/>
  <c r="O83" i="41"/>
  <c r="N82" i="41"/>
  <c r="O82" i="41" s="1"/>
  <c r="M81" i="41"/>
  <c r="L81" i="41"/>
  <c r="K81" i="41"/>
  <c r="J81" i="41"/>
  <c r="I81" i="41"/>
  <c r="H81" i="41"/>
  <c r="G81" i="41"/>
  <c r="F81" i="41"/>
  <c r="E81" i="41"/>
  <c r="D81" i="41"/>
  <c r="N80" i="41"/>
  <c r="O80" i="41" s="1"/>
  <c r="N79" i="41"/>
  <c r="O79" i="41" s="1"/>
  <c r="N78" i="41"/>
  <c r="O78" i="41" s="1"/>
  <c r="N77" i="41"/>
  <c r="O77" i="41"/>
  <c r="N76" i="41"/>
  <c r="O76" i="41"/>
  <c r="N75" i="41"/>
  <c r="O75" i="41"/>
  <c r="N74" i="41"/>
  <c r="O74" i="41" s="1"/>
  <c r="N73" i="41"/>
  <c r="O73" i="41" s="1"/>
  <c r="N72" i="41"/>
  <c r="O72" i="41" s="1"/>
  <c r="N71" i="41"/>
  <c r="O71" i="41"/>
  <c r="N70" i="41"/>
  <c r="O70" i="41"/>
  <c r="M69" i="41"/>
  <c r="L69" i="41"/>
  <c r="K69" i="41"/>
  <c r="J69" i="41"/>
  <c r="I69" i="41"/>
  <c r="H69" i="41"/>
  <c r="G69" i="41"/>
  <c r="F69" i="41"/>
  <c r="E69" i="41"/>
  <c r="D69" i="41"/>
  <c r="N68" i="41"/>
  <c r="O68" i="41"/>
  <c r="N67" i="41"/>
  <c r="O67" i="41"/>
  <c r="N66" i="41"/>
  <c r="O66" i="41" s="1"/>
  <c r="N65" i="41"/>
  <c r="O65" i="41" s="1"/>
  <c r="M64" i="41"/>
  <c r="L64" i="41"/>
  <c r="K64" i="41"/>
  <c r="J64" i="41"/>
  <c r="I64" i="41"/>
  <c r="H64" i="41"/>
  <c r="G64" i="41"/>
  <c r="F64" i="41"/>
  <c r="E64" i="41"/>
  <c r="D64" i="41"/>
  <c r="N63" i="41"/>
  <c r="O63" i="41" s="1"/>
  <c r="N62" i="41"/>
  <c r="O62" i="41" s="1"/>
  <c r="N61" i="41"/>
  <c r="O61" i="41"/>
  <c r="N60" i="41"/>
  <c r="O60" i="41"/>
  <c r="N59" i="41"/>
  <c r="O59" i="41"/>
  <c r="N58" i="41"/>
  <c r="O58" i="41" s="1"/>
  <c r="N57" i="41"/>
  <c r="O57" i="41" s="1"/>
  <c r="N56" i="41"/>
  <c r="O56" i="41" s="1"/>
  <c r="N55" i="41"/>
  <c r="O55" i="41"/>
  <c r="N54" i="41"/>
  <c r="O54" i="41"/>
  <c r="N53" i="41"/>
  <c r="O53" i="4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/>
  <c r="N46" i="41"/>
  <c r="O46" i="41"/>
  <c r="N45" i="41"/>
  <c r="O45" i="41"/>
  <c r="N44" i="41"/>
  <c r="O44" i="41" s="1"/>
  <c r="N43" i="41"/>
  <c r="O43" i="41" s="1"/>
  <c r="N42" i="41"/>
  <c r="O42" i="41" s="1"/>
  <c r="N41" i="41"/>
  <c r="O41" i="41"/>
  <c r="N40" i="41"/>
  <c r="O40" i="41"/>
  <c r="N39" i="41"/>
  <c r="O39" i="41"/>
  <c r="N38" i="41"/>
  <c r="O38" i="41" s="1"/>
  <c r="N37" i="41"/>
  <c r="O37" i="41" s="1"/>
  <c r="N36" i="41"/>
  <c r="O36" i="41" s="1"/>
  <c r="N35" i="41"/>
  <c r="O35" i="41"/>
  <c r="N34" i="41"/>
  <c r="O34" i="41"/>
  <c r="N33" i="41"/>
  <c r="O33" i="4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N27" i="41"/>
  <c r="O27" i="41"/>
  <c r="N26" i="41"/>
  <c r="O26" i="41"/>
  <c r="N25" i="41"/>
  <c r="O25" i="41"/>
  <c r="N24" i="41"/>
  <c r="O24" i="41" s="1"/>
  <c r="N23" i="41"/>
  <c r="O23" i="41" s="1"/>
  <c r="N22" i="41"/>
  <c r="O22" i="41" s="1"/>
  <c r="N21" i="41"/>
  <c r="O21" i="41"/>
  <c r="N20" i="41"/>
  <c r="O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N14" i="41"/>
  <c r="O14" i="41" s="1"/>
  <c r="N13" i="41"/>
  <c r="O13" i="41"/>
  <c r="N12" i="41"/>
  <c r="O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L85" i="41" s="1"/>
  <c r="K5" i="41"/>
  <c r="J5" i="41"/>
  <c r="I5" i="41"/>
  <c r="H5" i="41"/>
  <c r="G5" i="41"/>
  <c r="F5" i="41"/>
  <c r="E5" i="41"/>
  <c r="D5" i="41"/>
  <c r="N89" i="40"/>
  <c r="O89" i="40"/>
  <c r="N88" i="40"/>
  <c r="O88" i="40"/>
  <c r="N87" i="40"/>
  <c r="O87" i="40" s="1"/>
  <c r="N86" i="40"/>
  <c r="O86" i="40" s="1"/>
  <c r="N85" i="40"/>
  <c r="O85" i="40" s="1"/>
  <c r="N84" i="40"/>
  <c r="O84" i="40"/>
  <c r="N83" i="40"/>
  <c r="O83" i="40"/>
  <c r="N82" i="40"/>
  <c r="O82" i="40"/>
  <c r="M81" i="40"/>
  <c r="L81" i="40"/>
  <c r="K81" i="40"/>
  <c r="J81" i="40"/>
  <c r="I81" i="40"/>
  <c r="H81" i="40"/>
  <c r="G81" i="40"/>
  <c r="F81" i="40"/>
  <c r="E81" i="40"/>
  <c r="D81" i="40"/>
  <c r="N80" i="40"/>
  <c r="O80" i="40"/>
  <c r="N79" i="40"/>
  <c r="O79" i="40" s="1"/>
  <c r="N78" i="40"/>
  <c r="O78" i="40" s="1"/>
  <c r="N77" i="40"/>
  <c r="O77" i="40" s="1"/>
  <c r="N76" i="40"/>
  <c r="O76" i="40"/>
  <c r="N75" i="40"/>
  <c r="O75" i="40"/>
  <c r="N74" i="40"/>
  <c r="O74" i="40"/>
  <c r="N73" i="40"/>
  <c r="O73" i="40" s="1"/>
  <c r="N72" i="40"/>
  <c r="O72" i="40" s="1"/>
  <c r="N71" i="40"/>
  <c r="O71" i="40" s="1"/>
  <c r="M70" i="40"/>
  <c r="L70" i="40"/>
  <c r="K70" i="40"/>
  <c r="J70" i="40"/>
  <c r="I70" i="40"/>
  <c r="H70" i="40"/>
  <c r="G70" i="40"/>
  <c r="F70" i="40"/>
  <c r="E70" i="40"/>
  <c r="D70" i="40"/>
  <c r="N69" i="40"/>
  <c r="O69" i="40" s="1"/>
  <c r="N68" i="40"/>
  <c r="O68" i="40"/>
  <c r="N67" i="40"/>
  <c r="O67" i="40"/>
  <c r="N66" i="40"/>
  <c r="O66" i="40"/>
  <c r="M65" i="40"/>
  <c r="L65" i="40"/>
  <c r="K65" i="40"/>
  <c r="J65" i="40"/>
  <c r="I65" i="40"/>
  <c r="H65" i="40"/>
  <c r="G65" i="40"/>
  <c r="F65" i="40"/>
  <c r="E65" i="40"/>
  <c r="D65" i="40"/>
  <c r="D90" i="40" s="1"/>
  <c r="N64" i="40"/>
  <c r="O64" i="40"/>
  <c r="N63" i="40"/>
  <c r="O63" i="40" s="1"/>
  <c r="N62" i="40"/>
  <c r="O62" i="40" s="1"/>
  <c r="N61" i="40"/>
  <c r="O61" i="40" s="1"/>
  <c r="N60" i="40"/>
  <c r="O60" i="40"/>
  <c r="N59" i="40"/>
  <c r="O59" i="40"/>
  <c r="N58" i="40"/>
  <c r="O58" i="40"/>
  <c r="N57" i="40"/>
  <c r="O57" i="40" s="1"/>
  <c r="N56" i="40"/>
  <c r="O56" i="40" s="1"/>
  <c r="N55" i="40"/>
  <c r="O55" i="40" s="1"/>
  <c r="N54" i="40"/>
  <c r="O54" i="40"/>
  <c r="N53" i="40"/>
  <c r="O53" i="40"/>
  <c r="N52" i="40"/>
  <c r="O52" i="40"/>
  <c r="N51" i="40"/>
  <c r="O51" i="40" s="1"/>
  <c r="M50" i="40"/>
  <c r="L50" i="40"/>
  <c r="K50" i="40"/>
  <c r="J50" i="40"/>
  <c r="I50" i="40"/>
  <c r="H50" i="40"/>
  <c r="G50" i="40"/>
  <c r="F50" i="40"/>
  <c r="E50" i="40"/>
  <c r="D50" i="40"/>
  <c r="N49" i="40"/>
  <c r="O49" i="40" s="1"/>
  <c r="N48" i="40"/>
  <c r="O48" i="40" s="1"/>
  <c r="N47" i="40"/>
  <c r="O47" i="40" s="1"/>
  <c r="N46" i="40"/>
  <c r="O46" i="40"/>
  <c r="N45" i="40"/>
  <c r="O45" i="40"/>
  <c r="N44" i="40"/>
  <c r="O44" i="40"/>
  <c r="N43" i="40"/>
  <c r="O43" i="40" s="1"/>
  <c r="N42" i="40"/>
  <c r="O42" i="40" s="1"/>
  <c r="N41" i="40"/>
  <c r="O41" i="40" s="1"/>
  <c r="N40" i="40"/>
  <c r="O40" i="40"/>
  <c r="N39" i="40"/>
  <c r="O39" i="40"/>
  <c r="N38" i="40"/>
  <c r="O38" i="40"/>
  <c r="N37" i="40"/>
  <c r="O37" i="40" s="1"/>
  <c r="N36" i="40"/>
  <c r="O36" i="40" s="1"/>
  <c r="N35" i="40"/>
  <c r="O35" i="40" s="1"/>
  <c r="N34" i="40"/>
  <c r="O34" i="40"/>
  <c r="N33" i="40"/>
  <c r="O33" i="40"/>
  <c r="N32" i="40"/>
  <c r="O32" i="40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N26" i="40"/>
  <c r="O26" i="40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/>
  <c r="N19" i="40"/>
  <c r="O19" i="40"/>
  <c r="M18" i="40"/>
  <c r="N18" i="40" s="1"/>
  <c r="O18" i="40" s="1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 s="1"/>
  <c r="N15" i="40"/>
  <c r="O15" i="40" s="1"/>
  <c r="N14" i="40"/>
  <c r="O14" i="40" s="1"/>
  <c r="N13" i="40"/>
  <c r="O13" i="40" s="1"/>
  <c r="N12" i="40"/>
  <c r="O12" i="40"/>
  <c r="N11" i="40"/>
  <c r="O11" i="40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73" i="39"/>
  <c r="O73" i="39"/>
  <c r="N90" i="39"/>
  <c r="O90" i="39"/>
  <c r="N89" i="39"/>
  <c r="O89" i="39"/>
  <c r="N88" i="39"/>
  <c r="O88" i="39" s="1"/>
  <c r="N87" i="39"/>
  <c r="O87" i="39" s="1"/>
  <c r="N86" i="39"/>
  <c r="O86" i="39" s="1"/>
  <c r="N85" i="39"/>
  <c r="O85" i="39"/>
  <c r="N84" i="39"/>
  <c r="O84" i="39"/>
  <c r="N83" i="39"/>
  <c r="O83" i="39" s="1"/>
  <c r="N82" i="39"/>
  <c r="O82" i="39" s="1"/>
  <c r="N81" i="39"/>
  <c r="O81" i="39" s="1"/>
  <c r="M80" i="39"/>
  <c r="L80" i="39"/>
  <c r="K80" i="39"/>
  <c r="J80" i="39"/>
  <c r="I80" i="39"/>
  <c r="H80" i="39"/>
  <c r="N80" i="39" s="1"/>
  <c r="O80" i="39" s="1"/>
  <c r="G80" i="39"/>
  <c r="F80" i="39"/>
  <c r="E80" i="39"/>
  <c r="D80" i="39"/>
  <c r="N79" i="39"/>
  <c r="O79" i="39" s="1"/>
  <c r="N78" i="39"/>
  <c r="O78" i="39" s="1"/>
  <c r="N77" i="39"/>
  <c r="O77" i="39"/>
  <c r="N76" i="39"/>
  <c r="O76" i="39"/>
  <c r="N75" i="39"/>
  <c r="O75" i="39"/>
  <c r="N74" i="39"/>
  <c r="O74" i="39" s="1"/>
  <c r="N72" i="39"/>
  <c r="O72" i="39" s="1"/>
  <c r="N71" i="39"/>
  <c r="O71" i="39" s="1"/>
  <c r="N70" i="39"/>
  <c r="O70" i="39"/>
  <c r="M69" i="39"/>
  <c r="L69" i="39"/>
  <c r="K69" i="39"/>
  <c r="J69" i="39"/>
  <c r="I69" i="39"/>
  <c r="H69" i="39"/>
  <c r="G69" i="39"/>
  <c r="F69" i="39"/>
  <c r="E69" i="39"/>
  <c r="D69" i="39"/>
  <c r="N68" i="39"/>
  <c r="O68" i="39"/>
  <c r="N67" i="39"/>
  <c r="O67" i="39"/>
  <c r="N66" i="39"/>
  <c r="O66" i="39"/>
  <c r="M65" i="39"/>
  <c r="L65" i="39"/>
  <c r="K65" i="39"/>
  <c r="J65" i="39"/>
  <c r="I65" i="39"/>
  <c r="H65" i="39"/>
  <c r="G65" i="39"/>
  <c r="F65" i="39"/>
  <c r="E65" i="39"/>
  <c r="D65" i="39"/>
  <c r="N64" i="39"/>
  <c r="O64" i="39"/>
  <c r="N63" i="39"/>
  <c r="O63" i="39" s="1"/>
  <c r="N62" i="39"/>
  <c r="O62" i="39"/>
  <c r="N61" i="39"/>
  <c r="O61" i="39" s="1"/>
  <c r="N60" i="39"/>
  <c r="O60" i="39"/>
  <c r="N59" i="39"/>
  <c r="O59" i="39"/>
  <c r="N58" i="39"/>
  <c r="O58" i="39"/>
  <c r="N57" i="39"/>
  <c r="O57" i="39" s="1"/>
  <c r="N56" i="39"/>
  <c r="O56" i="39"/>
  <c r="N55" i="39"/>
  <c r="O55" i="39" s="1"/>
  <c r="N54" i="39"/>
  <c r="O54" i="39"/>
  <c r="N53" i="39"/>
  <c r="O53" i="39"/>
  <c r="N52" i="39"/>
  <c r="O52" i="39"/>
  <c r="N51" i="39"/>
  <c r="O51" i="39" s="1"/>
  <c r="N50" i="39"/>
  <c r="O50" i="39"/>
  <c r="M49" i="39"/>
  <c r="L49" i="39"/>
  <c r="K49" i="39"/>
  <c r="J49" i="39"/>
  <c r="N49" i="39" s="1"/>
  <c r="O49" i="39" s="1"/>
  <c r="I49" i="39"/>
  <c r="H49" i="39"/>
  <c r="G49" i="39"/>
  <c r="F49" i="39"/>
  <c r="E49" i="39"/>
  <c r="D49" i="39"/>
  <c r="N48" i="39"/>
  <c r="O48" i="39"/>
  <c r="N47" i="39"/>
  <c r="O47" i="39" s="1"/>
  <c r="N46" i="39"/>
  <c r="O46" i="39"/>
  <c r="N45" i="39"/>
  <c r="O45" i="39"/>
  <c r="N44" i="39"/>
  <c r="O44" i="39"/>
  <c r="N43" i="39"/>
  <c r="O43" i="39" s="1"/>
  <c r="N42" i="39"/>
  <c r="O42" i="39" s="1"/>
  <c r="N41" i="39"/>
  <c r="O41" i="39" s="1"/>
  <c r="N40" i="39"/>
  <c r="O40" i="39"/>
  <c r="N39" i="39"/>
  <c r="O39" i="39"/>
  <c r="N38" i="39"/>
  <c r="O38" i="39"/>
  <c r="N37" i="39"/>
  <c r="O37" i="39" s="1"/>
  <c r="N36" i="39"/>
  <c r="O36" i="39" s="1"/>
  <c r="N35" i="39"/>
  <c r="O35" i="39" s="1"/>
  <c r="N34" i="39"/>
  <c r="O34" i="39"/>
  <c r="N33" i="39"/>
  <c r="O33" i="39" s="1"/>
  <c r="N32" i="39"/>
  <c r="O32" i="39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/>
  <c r="N21" i="39"/>
  <c r="O21" i="39" s="1"/>
  <c r="N20" i="39"/>
  <c r="O20" i="39" s="1"/>
  <c r="N19" i="39"/>
  <c r="O19" i="39" s="1"/>
  <c r="N18" i="39"/>
  <c r="O18" i="39" s="1"/>
  <c r="M17" i="39"/>
  <c r="L17" i="39"/>
  <c r="L91" i="39" s="1"/>
  <c r="K17" i="39"/>
  <c r="J17" i="39"/>
  <c r="J91" i="39" s="1"/>
  <c r="I17" i="39"/>
  <c r="H17" i="39"/>
  <c r="G17" i="39"/>
  <c r="F17" i="39"/>
  <c r="E17" i="39"/>
  <c r="D17" i="39"/>
  <c r="N16" i="39"/>
  <c r="O16" i="39" s="1"/>
  <c r="N15" i="39"/>
  <c r="O15" i="39"/>
  <c r="N14" i="39"/>
  <c r="O14" i="39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H91" i="39" s="1"/>
  <c r="G5" i="39"/>
  <c r="F5" i="39"/>
  <c r="N5" i="39" s="1"/>
  <c r="O5" i="39" s="1"/>
  <c r="E5" i="39"/>
  <c r="D5" i="39"/>
  <c r="N81" i="38"/>
  <c r="O81" i="38" s="1"/>
  <c r="N80" i="38"/>
  <c r="O80" i="38" s="1"/>
  <c r="N79" i="38"/>
  <c r="O79" i="38" s="1"/>
  <c r="N78" i="38"/>
  <c r="O78" i="38"/>
  <c r="N77" i="38"/>
  <c r="O77" i="38"/>
  <c r="N76" i="38"/>
  <c r="O76" i="38" s="1"/>
  <c r="M75" i="38"/>
  <c r="L75" i="38"/>
  <c r="K75" i="38"/>
  <c r="J75" i="38"/>
  <c r="I75" i="38"/>
  <c r="H75" i="38"/>
  <c r="G75" i="38"/>
  <c r="F75" i="38"/>
  <c r="E75" i="38"/>
  <c r="D75" i="38"/>
  <c r="N75" i="38" s="1"/>
  <c r="O75" i="38" s="1"/>
  <c r="N74" i="38"/>
  <c r="O74" i="38" s="1"/>
  <c r="N73" i="38"/>
  <c r="O73" i="38" s="1"/>
  <c r="N72" i="38"/>
  <c r="O72" i="38" s="1"/>
  <c r="N71" i="38"/>
  <c r="O71" i="38" s="1"/>
  <c r="N70" i="38"/>
  <c r="O70" i="38"/>
  <c r="N69" i="38"/>
  <c r="O69" i="38"/>
  <c r="N68" i="38"/>
  <c r="O68" i="38" s="1"/>
  <c r="N67" i="38"/>
  <c r="O67" i="38" s="1"/>
  <c r="N66" i="38"/>
  <c r="O66" i="38" s="1"/>
  <c r="N65" i="38"/>
  <c r="O65" i="38" s="1"/>
  <c r="N64" i="38"/>
  <c r="O64" i="38"/>
  <c r="N63" i="38"/>
  <c r="O63" i="38"/>
  <c r="M62" i="38"/>
  <c r="L62" i="38"/>
  <c r="K62" i="38"/>
  <c r="J62" i="38"/>
  <c r="I62" i="38"/>
  <c r="H62" i="38"/>
  <c r="G62" i="38"/>
  <c r="F62" i="38"/>
  <c r="F82" i="38" s="1"/>
  <c r="E62" i="38"/>
  <c r="D62" i="38"/>
  <c r="N62" i="38" s="1"/>
  <c r="O62" i="38" s="1"/>
  <c r="N61" i="38"/>
  <c r="O61" i="38"/>
  <c r="N60" i="38"/>
  <c r="O60" i="38"/>
  <c r="M59" i="38"/>
  <c r="L59" i="38"/>
  <c r="K59" i="38"/>
  <c r="J59" i="38"/>
  <c r="I59" i="38"/>
  <c r="H59" i="38"/>
  <c r="G59" i="38"/>
  <c r="N59" i="38" s="1"/>
  <c r="O59" i="38" s="1"/>
  <c r="F59" i="38"/>
  <c r="E59" i="38"/>
  <c r="D59" i="38"/>
  <c r="N58" i="38"/>
  <c r="O58" i="38"/>
  <c r="N57" i="38"/>
  <c r="O57" i="38" s="1"/>
  <c r="N56" i="38"/>
  <c r="O56" i="38"/>
  <c r="N55" i="38"/>
  <c r="O55" i="38" s="1"/>
  <c r="N54" i="38"/>
  <c r="O54" i="38" s="1"/>
  <c r="N53" i="38"/>
  <c r="O53" i="38"/>
  <c r="N52" i="38"/>
  <c r="O52" i="38"/>
  <c r="N51" i="38"/>
  <c r="O51" i="38" s="1"/>
  <c r="N50" i="38"/>
  <c r="O50" i="38"/>
  <c r="N49" i="38"/>
  <c r="O49" i="38" s="1"/>
  <c r="N48" i="38"/>
  <c r="O48" i="38" s="1"/>
  <c r="N47" i="38"/>
  <c r="O47" i="38"/>
  <c r="N46" i="38"/>
  <c r="O46" i="38"/>
  <c r="M45" i="38"/>
  <c r="L45" i="38"/>
  <c r="K45" i="38"/>
  <c r="J45" i="38"/>
  <c r="I45" i="38"/>
  <c r="H45" i="38"/>
  <c r="G45" i="38"/>
  <c r="N45" i="38" s="1"/>
  <c r="O45" i="38" s="1"/>
  <c r="F45" i="38"/>
  <c r="E45" i="38"/>
  <c r="D45" i="38"/>
  <c r="N44" i="38"/>
  <c r="O44" i="38"/>
  <c r="N43" i="38"/>
  <c r="O43" i="38" s="1"/>
  <c r="N42" i="38"/>
  <c r="O42" i="38"/>
  <c r="N41" i="38"/>
  <c r="O41" i="38" s="1"/>
  <c r="N40" i="38"/>
  <c r="O40" i="38" s="1"/>
  <c r="N39" i="38"/>
  <c r="O39" i="38"/>
  <c r="N38" i="38"/>
  <c r="O38" i="38"/>
  <c r="N37" i="38"/>
  <c r="O37" i="38" s="1"/>
  <c r="N36" i="38"/>
  <c r="O36" i="38"/>
  <c r="N35" i="38"/>
  <c r="O35" i="38" s="1"/>
  <c r="N34" i="38"/>
  <c r="O34" i="38" s="1"/>
  <c r="N33" i="38"/>
  <c r="O33" i="38"/>
  <c r="N32" i="38"/>
  <c r="O32" i="38"/>
  <c r="N31" i="38"/>
  <c r="O31" i="38" s="1"/>
  <c r="N30" i="38"/>
  <c r="O30" i="38"/>
  <c r="N29" i="38"/>
  <c r="O29" i="38" s="1"/>
  <c r="N28" i="38"/>
  <c r="O28" i="38" s="1"/>
  <c r="N27" i="38"/>
  <c r="O27" i="38"/>
  <c r="N26" i="38"/>
  <c r="O26" i="38"/>
  <c r="N25" i="38"/>
  <c r="O25" i="38" s="1"/>
  <c r="M24" i="38"/>
  <c r="L24" i="38"/>
  <c r="L82" i="38" s="1"/>
  <c r="K24" i="38"/>
  <c r="K82" i="38" s="1"/>
  <c r="J24" i="38"/>
  <c r="J82" i="38" s="1"/>
  <c r="I24" i="38"/>
  <c r="H24" i="38"/>
  <c r="G24" i="38"/>
  <c r="F24" i="38"/>
  <c r="E24" i="38"/>
  <c r="D24" i="38"/>
  <c r="N23" i="38"/>
  <c r="O23" i="38"/>
  <c r="N22" i="38"/>
  <c r="O22" i="38" s="1"/>
  <c r="N21" i="38"/>
  <c r="O21" i="38" s="1"/>
  <c r="N20" i="38"/>
  <c r="O20" i="38"/>
  <c r="N19" i="38"/>
  <c r="O19" i="38"/>
  <c r="M18" i="38"/>
  <c r="L18" i="38"/>
  <c r="K18" i="38"/>
  <c r="J18" i="38"/>
  <c r="I18" i="38"/>
  <c r="H18" i="38"/>
  <c r="G18" i="38"/>
  <c r="N18" i="38" s="1"/>
  <c r="O18" i="38" s="1"/>
  <c r="F18" i="38"/>
  <c r="E18" i="38"/>
  <c r="D18" i="38"/>
  <c r="N17" i="38"/>
  <c r="O17" i="38"/>
  <c r="N16" i="38"/>
  <c r="O16" i="38" s="1"/>
  <c r="N15" i="38"/>
  <c r="O15" i="38"/>
  <c r="N14" i="38"/>
  <c r="O14" i="38" s="1"/>
  <c r="N13" i="38"/>
  <c r="O13" i="38" s="1"/>
  <c r="N12" i="38"/>
  <c r="O12" i="38"/>
  <c r="N11" i="38"/>
  <c r="O11" i="38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H82" i="38" s="1"/>
  <c r="G5" i="38"/>
  <c r="G82" i="38" s="1"/>
  <c r="F5" i="38"/>
  <c r="E5" i="38"/>
  <c r="E82" i="38" s="1"/>
  <c r="D5" i="38"/>
  <c r="D82" i="38" s="1"/>
  <c r="N91" i="37"/>
  <c r="O91" i="37"/>
  <c r="N90" i="37"/>
  <c r="O90" i="37"/>
  <c r="N89" i="37"/>
  <c r="O89" i="37" s="1"/>
  <c r="N88" i="37"/>
  <c r="O88" i="37"/>
  <c r="N87" i="37"/>
  <c r="O87" i="37" s="1"/>
  <c r="N86" i="37"/>
  <c r="O86" i="37" s="1"/>
  <c r="N85" i="37"/>
  <c r="O85" i="37"/>
  <c r="N84" i="37"/>
  <c r="O84" i="37"/>
  <c r="N83" i="37"/>
  <c r="O83" i="37" s="1"/>
  <c r="M82" i="37"/>
  <c r="L82" i="37"/>
  <c r="K82" i="37"/>
  <c r="J82" i="37"/>
  <c r="I82" i="37"/>
  <c r="N82" i="37" s="1"/>
  <c r="O82" i="37" s="1"/>
  <c r="H82" i="37"/>
  <c r="G82" i="37"/>
  <c r="F82" i="37"/>
  <c r="E82" i="37"/>
  <c r="D82" i="37"/>
  <c r="N81" i="37"/>
  <c r="O81" i="37" s="1"/>
  <c r="N80" i="37"/>
  <c r="O80" i="37"/>
  <c r="N79" i="37"/>
  <c r="O79" i="37" s="1"/>
  <c r="N78" i="37"/>
  <c r="O78" i="37" s="1"/>
  <c r="N77" i="37"/>
  <c r="O77" i="37"/>
  <c r="N76" i="37"/>
  <c r="O76" i="37"/>
  <c r="N75" i="37"/>
  <c r="O75" i="37" s="1"/>
  <c r="N74" i="37"/>
  <c r="O74" i="37"/>
  <c r="N73" i="37"/>
  <c r="O73" i="37" s="1"/>
  <c r="N72" i="37"/>
  <c r="O72" i="37" s="1"/>
  <c r="M71" i="37"/>
  <c r="L71" i="37"/>
  <c r="K71" i="37"/>
  <c r="J71" i="37"/>
  <c r="I71" i="37"/>
  <c r="H71" i="37"/>
  <c r="G71" i="37"/>
  <c r="F71" i="37"/>
  <c r="E71" i="37"/>
  <c r="E92" i="37" s="1"/>
  <c r="D71" i="37"/>
  <c r="N70" i="37"/>
  <c r="O70" i="37" s="1"/>
  <c r="N69" i="37"/>
  <c r="O69" i="37"/>
  <c r="N68" i="37"/>
  <c r="O68" i="37"/>
  <c r="M67" i="37"/>
  <c r="L67" i="37"/>
  <c r="K67" i="37"/>
  <c r="J67" i="37"/>
  <c r="I67" i="37"/>
  <c r="I92" i="37" s="1"/>
  <c r="H67" i="37"/>
  <c r="G67" i="37"/>
  <c r="N67" i="37" s="1"/>
  <c r="O67" i="37" s="1"/>
  <c r="F67" i="37"/>
  <c r="E67" i="37"/>
  <c r="D67" i="37"/>
  <c r="N66" i="37"/>
  <c r="O66" i="37"/>
  <c r="N65" i="37"/>
  <c r="O65" i="37" s="1"/>
  <c r="N64" i="37"/>
  <c r="O64" i="37"/>
  <c r="N63" i="37"/>
  <c r="O63" i="37" s="1"/>
  <c r="N62" i="37"/>
  <c r="O62" i="37" s="1"/>
  <c r="N61" i="37"/>
  <c r="O61" i="37"/>
  <c r="N60" i="37"/>
  <c r="O60" i="37"/>
  <c r="N59" i="37"/>
  <c r="O59" i="37" s="1"/>
  <c r="N58" i="37"/>
  <c r="O58" i="37"/>
  <c r="N57" i="37"/>
  <c r="O57" i="37" s="1"/>
  <c r="N56" i="37"/>
  <c r="O56" i="37" s="1"/>
  <c r="N55" i="37"/>
  <c r="O55" i="37"/>
  <c r="N54" i="37"/>
  <c r="O54" i="37"/>
  <c r="N53" i="37"/>
  <c r="O53" i="37" s="1"/>
  <c r="N52" i="37"/>
  <c r="O52" i="37"/>
  <c r="M51" i="37"/>
  <c r="M92" i="37" s="1"/>
  <c r="L51" i="37"/>
  <c r="K51" i="37"/>
  <c r="J51" i="37"/>
  <c r="I51" i="37"/>
  <c r="H51" i="37"/>
  <c r="G51" i="37"/>
  <c r="F51" i="37"/>
  <c r="E51" i="37"/>
  <c r="D51" i="37"/>
  <c r="N51" i="37" s="1"/>
  <c r="O51" i="37" s="1"/>
  <c r="N50" i="37"/>
  <c r="O50" i="37"/>
  <c r="N49" i="37"/>
  <c r="O49" i="37"/>
  <c r="N48" i="37"/>
  <c r="O48" i="37" s="1"/>
  <c r="N47" i="37"/>
  <c r="O47" i="37" s="1"/>
  <c r="N46" i="37"/>
  <c r="O46" i="37"/>
  <c r="N45" i="37"/>
  <c r="O45" i="37"/>
  <c r="N44" i="37"/>
  <c r="O44" i="37"/>
  <c r="N43" i="37"/>
  <c r="O43" i="37"/>
  <c r="N42" i="37"/>
  <c r="O42" i="37" s="1"/>
  <c r="N41" i="37"/>
  <c r="O41" i="37" s="1"/>
  <c r="N40" i="37"/>
  <c r="O40" i="37" s="1"/>
  <c r="N39" i="37"/>
  <c r="O39" i="37"/>
  <c r="N38" i="37"/>
  <c r="O38" i="37"/>
  <c r="N37" i="37"/>
  <c r="O37" i="37"/>
  <c r="N36" i="37"/>
  <c r="O36" i="37" s="1"/>
  <c r="N35" i="37"/>
  <c r="O35" i="37" s="1"/>
  <c r="N34" i="37"/>
  <c r="O34" i="37" s="1"/>
  <c r="N33" i="37"/>
  <c r="O33" i="37"/>
  <c r="N32" i="37"/>
  <c r="O32" i="37"/>
  <c r="N31" i="37"/>
  <c r="O31" i="37"/>
  <c r="M30" i="37"/>
  <c r="L30" i="37"/>
  <c r="K30" i="37"/>
  <c r="J30" i="37"/>
  <c r="I30" i="37"/>
  <c r="H30" i="37"/>
  <c r="G30" i="37"/>
  <c r="F30" i="37"/>
  <c r="N30" i="37" s="1"/>
  <c r="O30" i="37" s="1"/>
  <c r="E30" i="37"/>
  <c r="D30" i="37"/>
  <c r="N29" i="37"/>
  <c r="O29" i="37" s="1"/>
  <c r="N28" i="37"/>
  <c r="O28" i="37" s="1"/>
  <c r="N27" i="37"/>
  <c r="O27" i="37" s="1"/>
  <c r="N26" i="37"/>
  <c r="O26" i="37"/>
  <c r="N25" i="37"/>
  <c r="O25" i="37"/>
  <c r="N24" i="37"/>
  <c r="O24" i="37"/>
  <c r="N23" i="37"/>
  <c r="O23" i="37" s="1"/>
  <c r="N22" i="37"/>
  <c r="O22" i="37" s="1"/>
  <c r="N21" i="37"/>
  <c r="O21" i="37" s="1"/>
  <c r="N20" i="37"/>
  <c r="O20" i="37"/>
  <c r="N19" i="37"/>
  <c r="O19" i="37"/>
  <c r="M18" i="37"/>
  <c r="L18" i="37"/>
  <c r="K18" i="37"/>
  <c r="J18" i="37"/>
  <c r="I18" i="37"/>
  <c r="H18" i="37"/>
  <c r="G18" i="37"/>
  <c r="F18" i="37"/>
  <c r="F92" i="37"/>
  <c r="E18" i="37"/>
  <c r="D18" i="37"/>
  <c r="N17" i="37"/>
  <c r="O17" i="37"/>
  <c r="N16" i="37"/>
  <c r="O16" i="37" s="1"/>
  <c r="N15" i="37"/>
  <c r="O15" i="37" s="1"/>
  <c r="N14" i="37"/>
  <c r="O14" i="37" s="1"/>
  <c r="N13" i="37"/>
  <c r="O13" i="37"/>
  <c r="N12" i="37"/>
  <c r="O12" i="37"/>
  <c r="N11" i="37"/>
  <c r="O11" i="37"/>
  <c r="N10" i="37"/>
  <c r="O10" i="37" s="1"/>
  <c r="N9" i="37"/>
  <c r="O9" i="37" s="1"/>
  <c r="N8" i="37"/>
  <c r="O8" i="37" s="1"/>
  <c r="N7" i="37"/>
  <c r="O7" i="37"/>
  <c r="N6" i="37"/>
  <c r="O6" i="37"/>
  <c r="M5" i="37"/>
  <c r="L5" i="37"/>
  <c r="K5" i="37"/>
  <c r="K92" i="37" s="1"/>
  <c r="J5" i="37"/>
  <c r="J92" i="37" s="1"/>
  <c r="I5" i="37"/>
  <c r="H5" i="37"/>
  <c r="G5" i="37"/>
  <c r="F5" i="37"/>
  <c r="E5" i="37"/>
  <c r="D5" i="37"/>
  <c r="D92" i="37" s="1"/>
  <c r="N88" i="36"/>
  <c r="O88" i="36"/>
  <c r="N87" i="36"/>
  <c r="O87" i="36" s="1"/>
  <c r="N86" i="36"/>
  <c r="O86" i="36" s="1"/>
  <c r="N85" i="36"/>
  <c r="O85" i="36" s="1"/>
  <c r="M84" i="36"/>
  <c r="L84" i="36"/>
  <c r="K84" i="36"/>
  <c r="J84" i="36"/>
  <c r="I84" i="36"/>
  <c r="H84" i="36"/>
  <c r="G84" i="36"/>
  <c r="F84" i="36"/>
  <c r="E84" i="36"/>
  <c r="N84" i="36" s="1"/>
  <c r="O84" i="36" s="1"/>
  <c r="D84" i="36"/>
  <c r="N83" i="36"/>
  <c r="O83" i="36" s="1"/>
  <c r="N82" i="36"/>
  <c r="O82" i="36"/>
  <c r="N81" i="36"/>
  <c r="O81" i="36"/>
  <c r="N80" i="36"/>
  <c r="O80" i="36" s="1"/>
  <c r="N79" i="36"/>
  <c r="O79" i="36" s="1"/>
  <c r="N78" i="36"/>
  <c r="O78" i="36" s="1"/>
  <c r="N77" i="36"/>
  <c r="O77" i="36" s="1"/>
  <c r="N76" i="36"/>
  <c r="O76" i="36"/>
  <c r="N75" i="36"/>
  <c r="O75" i="36"/>
  <c r="N74" i="36"/>
  <c r="O74" i="36" s="1"/>
  <c r="M73" i="36"/>
  <c r="L73" i="36"/>
  <c r="K73" i="36"/>
  <c r="J73" i="36"/>
  <c r="I73" i="36"/>
  <c r="H73" i="36"/>
  <c r="G73" i="36"/>
  <c r="F73" i="36"/>
  <c r="F89" i="36" s="1"/>
  <c r="E73" i="36"/>
  <c r="D73" i="36"/>
  <c r="N73" i="36" s="1"/>
  <c r="O73" i="36" s="1"/>
  <c r="N72" i="36"/>
  <c r="O72" i="36" s="1"/>
  <c r="N71" i="36"/>
  <c r="O71" i="36" s="1"/>
  <c r="N70" i="36"/>
  <c r="O70" i="36" s="1"/>
  <c r="M69" i="36"/>
  <c r="L69" i="36"/>
  <c r="K69" i="36"/>
  <c r="J69" i="36"/>
  <c r="I69" i="36"/>
  <c r="H69" i="36"/>
  <c r="N69" i="36" s="1"/>
  <c r="O69" i="36" s="1"/>
  <c r="G69" i="36"/>
  <c r="F69" i="36"/>
  <c r="E69" i="36"/>
  <c r="D69" i="36"/>
  <c r="N68" i="36"/>
  <c r="O68" i="36" s="1"/>
  <c r="N67" i="36"/>
  <c r="O67" i="36" s="1"/>
  <c r="N66" i="36"/>
  <c r="O66" i="36"/>
  <c r="N65" i="36"/>
  <c r="O65" i="36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/>
  <c r="N58" i="36"/>
  <c r="O58" i="36" s="1"/>
  <c r="N57" i="36"/>
  <c r="O57" i="36" s="1"/>
  <c r="N56" i="36"/>
  <c r="O56" i="36" s="1"/>
  <c r="N55" i="36"/>
  <c r="O55" i="36" s="1"/>
  <c r="N54" i="36"/>
  <c r="O54" i="36"/>
  <c r="M53" i="36"/>
  <c r="L53" i="36"/>
  <c r="K53" i="36"/>
  <c r="J53" i="36"/>
  <c r="I53" i="36"/>
  <c r="H53" i="36"/>
  <c r="G53" i="36"/>
  <c r="F53" i="36"/>
  <c r="E53" i="36"/>
  <c r="D53" i="36"/>
  <c r="N52" i="36"/>
  <c r="O52" i="36"/>
  <c r="N51" i="36"/>
  <c r="O51" i="36"/>
  <c r="N50" i="36"/>
  <c r="O50" i="36" s="1"/>
  <c r="N49" i="36"/>
  <c r="O49" i="36" s="1"/>
  <c r="N48" i="36"/>
  <c r="O48" i="36" s="1"/>
  <c r="N47" i="36"/>
  <c r="O47" i="36" s="1"/>
  <c r="N46" i="36"/>
  <c r="O46" i="36"/>
  <c r="N45" i="36"/>
  <c r="O45" i="36"/>
  <c r="N44" i="36"/>
  <c r="O44" i="36"/>
  <c r="N43" i="36"/>
  <c r="O43" i="36" s="1"/>
  <c r="N42" i="36"/>
  <c r="O42" i="36" s="1"/>
  <c r="N41" i="36"/>
  <c r="O41" i="36" s="1"/>
  <c r="N40" i="36"/>
  <c r="O40" i="36"/>
  <c r="N39" i="36"/>
  <c r="O39" i="36"/>
  <c r="N38" i="36"/>
  <c r="O38" i="36"/>
  <c r="N37" i="36"/>
  <c r="O37" i="36" s="1"/>
  <c r="N36" i="36"/>
  <c r="O36" i="36" s="1"/>
  <c r="N35" i="36"/>
  <c r="O35" i="36" s="1"/>
  <c r="N34" i="36"/>
  <c r="O34" i="36"/>
  <c r="N33" i="36"/>
  <c r="O33" i="36"/>
  <c r="N32" i="36"/>
  <c r="O32" i="36"/>
  <c r="N31" i="36"/>
  <c r="O31" i="36" s="1"/>
  <c r="N30" i="36"/>
  <c r="O30" i="36" s="1"/>
  <c r="M29" i="36"/>
  <c r="L29" i="36"/>
  <c r="K29" i="36"/>
  <c r="J29" i="36"/>
  <c r="I29" i="36"/>
  <c r="H29" i="36"/>
  <c r="H89" i="36" s="1"/>
  <c r="G29" i="36"/>
  <c r="F29" i="36"/>
  <c r="E29" i="36"/>
  <c r="D29" i="36"/>
  <c r="N28" i="36"/>
  <c r="O28" i="36" s="1"/>
  <c r="N27" i="36"/>
  <c r="O27" i="36" s="1"/>
  <c r="N26" i="36"/>
  <c r="O26" i="36"/>
  <c r="N25" i="36"/>
  <c r="O25" i="36"/>
  <c r="N24" i="36"/>
  <c r="O24" i="36"/>
  <c r="N23" i="36"/>
  <c r="O23" i="36" s="1"/>
  <c r="N22" i="36"/>
  <c r="O22" i="36" s="1"/>
  <c r="N21" i="36"/>
  <c r="O21" i="36" s="1"/>
  <c r="N20" i="36"/>
  <c r="O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D89" i="36" s="1"/>
  <c r="N17" i="36"/>
  <c r="O17" i="36"/>
  <c r="N16" i="36"/>
  <c r="O16" i="36"/>
  <c r="N15" i="36"/>
  <c r="O15" i="36" s="1"/>
  <c r="N14" i="36"/>
  <c r="O14" i="36" s="1"/>
  <c r="N13" i="36"/>
  <c r="O13" i="36" s="1"/>
  <c r="N12" i="36"/>
  <c r="O12" i="36"/>
  <c r="N11" i="36"/>
  <c r="O11" i="36"/>
  <c r="N10" i="36"/>
  <c r="O10" i="36"/>
  <c r="N9" i="36"/>
  <c r="O9" i="36" s="1"/>
  <c r="N8" i="36"/>
  <c r="O8" i="36" s="1"/>
  <c r="N7" i="36"/>
  <c r="O7" i="36" s="1"/>
  <c r="N6" i="36"/>
  <c r="O6" i="36"/>
  <c r="M5" i="36"/>
  <c r="L5" i="36"/>
  <c r="L89" i="36" s="1"/>
  <c r="K5" i="36"/>
  <c r="J5" i="36"/>
  <c r="I5" i="36"/>
  <c r="I89" i="36" s="1"/>
  <c r="H5" i="36"/>
  <c r="G5" i="36"/>
  <c r="F5" i="36"/>
  <c r="E5" i="36"/>
  <c r="D5" i="36"/>
  <c r="N83" i="35"/>
  <c r="O83" i="35" s="1"/>
  <c r="N82" i="35"/>
  <c r="O82" i="35" s="1"/>
  <c r="M81" i="35"/>
  <c r="L81" i="35"/>
  <c r="K81" i="35"/>
  <c r="J81" i="35"/>
  <c r="I81" i="35"/>
  <c r="H81" i="35"/>
  <c r="G81" i="35"/>
  <c r="F81" i="35"/>
  <c r="E81" i="35"/>
  <c r="D81" i="35"/>
  <c r="N81" i="35"/>
  <c r="O81" i="35" s="1"/>
  <c r="N80" i="35"/>
  <c r="O80" i="35" s="1"/>
  <c r="N79" i="35"/>
  <c r="O79" i="35" s="1"/>
  <c r="N78" i="35"/>
  <c r="O78" i="35" s="1"/>
  <c r="N77" i="35"/>
  <c r="O77" i="35"/>
  <c r="N76" i="35"/>
  <c r="O76" i="35" s="1"/>
  <c r="N75" i="35"/>
  <c r="O75" i="35" s="1"/>
  <c r="N74" i="35"/>
  <c r="O74" i="35" s="1"/>
  <c r="N73" i="35"/>
  <c r="O73" i="35" s="1"/>
  <c r="N72" i="35"/>
  <c r="O72" i="35" s="1"/>
  <c r="N71" i="35"/>
  <c r="O71" i="35"/>
  <c r="M70" i="35"/>
  <c r="M84" i="35" s="1"/>
  <c r="L70" i="35"/>
  <c r="K70" i="35"/>
  <c r="N70" i="35" s="1"/>
  <c r="O70" i="35" s="1"/>
  <c r="J70" i="35"/>
  <c r="I70" i="35"/>
  <c r="H70" i="35"/>
  <c r="G70" i="35"/>
  <c r="F70" i="35"/>
  <c r="E70" i="35"/>
  <c r="D70" i="35"/>
  <c r="N69" i="35"/>
  <c r="O69" i="35" s="1"/>
  <c r="N68" i="35"/>
  <c r="O68" i="35" s="1"/>
  <c r="N67" i="35"/>
  <c r="O67" i="35" s="1"/>
  <c r="N66" i="35"/>
  <c r="O66" i="35" s="1"/>
  <c r="M65" i="35"/>
  <c r="L65" i="35"/>
  <c r="K65" i="35"/>
  <c r="J65" i="35"/>
  <c r="I65" i="35"/>
  <c r="H65" i="35"/>
  <c r="G65" i="35"/>
  <c r="N65" i="35" s="1"/>
  <c r="O65" i="35" s="1"/>
  <c r="F65" i="35"/>
  <c r="E65" i="35"/>
  <c r="D65" i="35"/>
  <c r="N64" i="35"/>
  <c r="O64" i="35" s="1"/>
  <c r="N63" i="35"/>
  <c r="O63" i="35" s="1"/>
  <c r="N62" i="35"/>
  <c r="O62" i="35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/>
  <c r="N55" i="35"/>
  <c r="O55" i="35" s="1"/>
  <c r="N54" i="35"/>
  <c r="O54" i="35" s="1"/>
  <c r="N53" i="35"/>
  <c r="O53" i="35" s="1"/>
  <c r="N52" i="35"/>
  <c r="O52" i="35" s="1"/>
  <c r="N51" i="35"/>
  <c r="O51" i="35" s="1"/>
  <c r="M50" i="35"/>
  <c r="L50" i="35"/>
  <c r="K50" i="35"/>
  <c r="N50" i="35" s="1"/>
  <c r="O50" i="35" s="1"/>
  <c r="J50" i="35"/>
  <c r="I50" i="35"/>
  <c r="H50" i="35"/>
  <c r="G50" i="35"/>
  <c r="F50" i="35"/>
  <c r="E50" i="35"/>
  <c r="D50" i="35"/>
  <c r="N49" i="35"/>
  <c r="O49" i="35"/>
  <c r="N48" i="35"/>
  <c r="O48" i="35"/>
  <c r="N47" i="35"/>
  <c r="O47" i="35"/>
  <c r="N46" i="35"/>
  <c r="O46" i="35"/>
  <c r="N45" i="35"/>
  <c r="O45" i="35"/>
  <c r="N44" i="35"/>
  <c r="O44" i="35"/>
  <c r="N43" i="35"/>
  <c r="O43" i="35"/>
  <c r="N42" i="35"/>
  <c r="O42" i="35"/>
  <c r="N41" i="35"/>
  <c r="O41" i="35"/>
  <c r="N40" i="35"/>
  <c r="O40" i="35"/>
  <c r="N39" i="35"/>
  <c r="O39" i="35"/>
  <c r="N38" i="35"/>
  <c r="O38" i="35"/>
  <c r="N37" i="35"/>
  <c r="O37" i="35"/>
  <c r="N36" i="35"/>
  <c r="O36" i="35"/>
  <c r="N35" i="35"/>
  <c r="O35" i="35"/>
  <c r="N34" i="35"/>
  <c r="O34" i="35"/>
  <c r="N33" i="35"/>
  <c r="O33" i="35" s="1"/>
  <c r="N32" i="35"/>
  <c r="O32" i="35"/>
  <c r="N31" i="35"/>
  <c r="O31" i="35"/>
  <c r="N30" i="35"/>
  <c r="O30" i="35"/>
  <c r="N29" i="35"/>
  <c r="O29" i="35"/>
  <c r="N28" i="35"/>
  <c r="O28" i="35"/>
  <c r="M27" i="35"/>
  <c r="L27" i="35"/>
  <c r="K27" i="35"/>
  <c r="J27" i="35"/>
  <c r="I27" i="35"/>
  <c r="H27" i="35"/>
  <c r="G27" i="35"/>
  <c r="F27" i="35"/>
  <c r="F84" i="35" s="1"/>
  <c r="E27" i="35"/>
  <c r="N27" i="35"/>
  <c r="O27" i="35" s="1"/>
  <c r="D27" i="35"/>
  <c r="N26" i="35"/>
  <c r="O26" i="35" s="1"/>
  <c r="N25" i="35"/>
  <c r="O25" i="35"/>
  <c r="N24" i="35"/>
  <c r="O24" i="35"/>
  <c r="N23" i="35"/>
  <c r="O23" i="35"/>
  <c r="N22" i="35"/>
  <c r="O22" i="35"/>
  <c r="N21" i="35"/>
  <c r="O21" i="35"/>
  <c r="N20" i="35"/>
  <c r="O20" i="35" s="1"/>
  <c r="N19" i="35"/>
  <c r="O19" i="35"/>
  <c r="N18" i="35"/>
  <c r="O18" i="35"/>
  <c r="M17" i="35"/>
  <c r="L17" i="35"/>
  <c r="L84" i="35" s="1"/>
  <c r="K17" i="35"/>
  <c r="J17" i="35"/>
  <c r="J84" i="35" s="1"/>
  <c r="I17" i="35"/>
  <c r="H17" i="35"/>
  <c r="G17" i="35"/>
  <c r="F17" i="35"/>
  <c r="E17" i="35"/>
  <c r="D17" i="35"/>
  <c r="N17" i="35" s="1"/>
  <c r="O17" i="35" s="1"/>
  <c r="N16" i="35"/>
  <c r="O16" i="35"/>
  <c r="N15" i="35"/>
  <c r="O15" i="35"/>
  <c r="N14" i="35"/>
  <c r="O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/>
  <c r="N7" i="35"/>
  <c r="O7" i="35" s="1"/>
  <c r="N6" i="35"/>
  <c r="O6" i="35" s="1"/>
  <c r="M5" i="35"/>
  <c r="L5" i="35"/>
  <c r="K5" i="35"/>
  <c r="K84" i="35"/>
  <c r="J5" i="35"/>
  <c r="I5" i="35"/>
  <c r="N5" i="35" s="1"/>
  <c r="O5" i="35" s="1"/>
  <c r="H5" i="35"/>
  <c r="H84" i="35"/>
  <c r="G5" i="35"/>
  <c r="F5" i="35"/>
  <c r="E5" i="35"/>
  <c r="D5" i="35"/>
  <c r="N82" i="34"/>
  <c r="O82" i="34" s="1"/>
  <c r="N81" i="34"/>
  <c r="O81" i="34"/>
  <c r="N80" i="34"/>
  <c r="O80" i="34"/>
  <c r="M79" i="34"/>
  <c r="L79" i="34"/>
  <c r="K79" i="34"/>
  <c r="J79" i="34"/>
  <c r="I79" i="34"/>
  <c r="H79" i="34"/>
  <c r="G79" i="34"/>
  <c r="F79" i="34"/>
  <c r="E79" i="34"/>
  <c r="D79" i="34"/>
  <c r="N79" i="34" s="1"/>
  <c r="O79" i="34" s="1"/>
  <c r="N78" i="34"/>
  <c r="O78" i="34"/>
  <c r="N77" i="34"/>
  <c r="O77" i="34" s="1"/>
  <c r="N76" i="34"/>
  <c r="O76" i="34" s="1"/>
  <c r="N75" i="34"/>
  <c r="O75" i="34" s="1"/>
  <c r="N74" i="34"/>
  <c r="O74" i="34"/>
  <c r="N73" i="34"/>
  <c r="O73" i="34"/>
  <c r="N72" i="34"/>
  <c r="O72" i="34"/>
  <c r="N71" i="34"/>
  <c r="O71" i="34" s="1"/>
  <c r="N70" i="34"/>
  <c r="O70" i="34" s="1"/>
  <c r="M69" i="34"/>
  <c r="L69" i="34"/>
  <c r="K69" i="34"/>
  <c r="J69" i="34"/>
  <c r="I69" i="34"/>
  <c r="H69" i="34"/>
  <c r="G69" i="34"/>
  <c r="F69" i="34"/>
  <c r="E69" i="34"/>
  <c r="D69" i="34"/>
  <c r="N69" i="34" s="1"/>
  <c r="O69" i="34" s="1"/>
  <c r="N68" i="34"/>
  <c r="O68" i="34"/>
  <c r="N67" i="34"/>
  <c r="O67" i="34"/>
  <c r="N66" i="34"/>
  <c r="O66" i="34"/>
  <c r="N65" i="34"/>
  <c r="O65" i="34"/>
  <c r="M64" i="34"/>
  <c r="L64" i="34"/>
  <c r="K64" i="34"/>
  <c r="J64" i="34"/>
  <c r="I64" i="34"/>
  <c r="H64" i="34"/>
  <c r="G64" i="34"/>
  <c r="F64" i="34"/>
  <c r="E64" i="34"/>
  <c r="D64" i="34"/>
  <c r="N64" i="34" s="1"/>
  <c r="O64" i="34" s="1"/>
  <c r="N63" i="34"/>
  <c r="O63" i="34" s="1"/>
  <c r="N62" i="34"/>
  <c r="O62" i="34" s="1"/>
  <c r="N61" i="34"/>
  <c r="O61" i="34" s="1"/>
  <c r="N60" i="34"/>
  <c r="O60" i="34"/>
  <c r="N59" i="34"/>
  <c r="O59" i="34"/>
  <c r="N58" i="34"/>
  <c r="O58" i="34" s="1"/>
  <c r="N57" i="34"/>
  <c r="O57" i="34" s="1"/>
  <c r="N56" i="34"/>
  <c r="O56" i="34" s="1"/>
  <c r="N55" i="34"/>
  <c r="O55" i="34" s="1"/>
  <c r="N54" i="34"/>
  <c r="O54" i="34"/>
  <c r="N53" i="34"/>
  <c r="O53" i="34"/>
  <c r="N52" i="34"/>
  <c r="O52" i="34" s="1"/>
  <c r="N51" i="34"/>
  <c r="O51" i="34" s="1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N48" i="34" s="1"/>
  <c r="O48" i="34" s="1"/>
  <c r="D48" i="34"/>
  <c r="N47" i="34"/>
  <c r="O47" i="34"/>
  <c r="N46" i="34"/>
  <c r="O46" i="34"/>
  <c r="N45" i="34"/>
  <c r="O45" i="34" s="1"/>
  <c r="N44" i="34"/>
  <c r="O44" i="34" s="1"/>
  <c r="N43" i="34"/>
  <c r="O43" i="34" s="1"/>
  <c r="N42" i="34"/>
  <c r="O42" i="34" s="1"/>
  <c r="N41" i="34"/>
  <c r="O41" i="34"/>
  <c r="N40" i="34"/>
  <c r="O40" i="34"/>
  <c r="N39" i="34"/>
  <c r="O39" i="34" s="1"/>
  <c r="N38" i="34"/>
  <c r="O38" i="34" s="1"/>
  <c r="N37" i="34"/>
  <c r="O37" i="34" s="1"/>
  <c r="N36" i="34"/>
  <c r="O36" i="34" s="1"/>
  <c r="N35" i="34"/>
  <c r="O35" i="34"/>
  <c r="N34" i="34"/>
  <c r="O34" i="34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N25" i="34" s="1"/>
  <c r="O25" i="34" s="1"/>
  <c r="E25" i="34"/>
  <c r="D25" i="34"/>
  <c r="N24" i="34"/>
  <c r="O24" i="34" s="1"/>
  <c r="N23" i="34"/>
  <c r="O23" i="34" s="1"/>
  <c r="N22" i="34"/>
  <c r="O22" i="34"/>
  <c r="N21" i="34"/>
  <c r="O21" i="34"/>
  <c r="N20" i="34"/>
  <c r="O20" i="34" s="1"/>
  <c r="N19" i="34"/>
  <c r="O19" i="34" s="1"/>
  <c r="N18" i="34"/>
  <c r="O18" i="34" s="1"/>
  <c r="N17" i="34"/>
  <c r="O17" i="34" s="1"/>
  <c r="N16" i="34"/>
  <c r="O16" i="34"/>
  <c r="M15" i="34"/>
  <c r="L15" i="34"/>
  <c r="N15" i="34" s="1"/>
  <c r="O15" i="34" s="1"/>
  <c r="K15" i="34"/>
  <c r="J15" i="34"/>
  <c r="I15" i="34"/>
  <c r="H15" i="34"/>
  <c r="G15" i="34"/>
  <c r="F15" i="34"/>
  <c r="E15" i="34"/>
  <c r="D15" i="34"/>
  <c r="N14" i="34"/>
  <c r="O14" i="34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M83" i="34" s="1"/>
  <c r="L5" i="34"/>
  <c r="L83" i="34" s="1"/>
  <c r="K5" i="34"/>
  <c r="K83" i="34"/>
  <c r="J5" i="34"/>
  <c r="J83" i="34"/>
  <c r="I5" i="34"/>
  <c r="I83" i="34" s="1"/>
  <c r="H5" i="34"/>
  <c r="H83" i="34" s="1"/>
  <c r="G5" i="34"/>
  <c r="G83" i="34" s="1"/>
  <c r="F5" i="34"/>
  <c r="F83" i="34" s="1"/>
  <c r="E5" i="34"/>
  <c r="D5" i="34"/>
  <c r="D83" i="34" s="1"/>
  <c r="N46" i="33"/>
  <c r="O46" i="33" s="1"/>
  <c r="N74" i="33"/>
  <c r="O74" i="33" s="1"/>
  <c r="N75" i="33"/>
  <c r="O75" i="33" s="1"/>
  <c r="N76" i="33"/>
  <c r="O76" i="33" s="1"/>
  <c r="N47" i="33"/>
  <c r="O47" i="33"/>
  <c r="N48" i="33"/>
  <c r="O48" i="33"/>
  <c r="N49" i="33"/>
  <c r="O49" i="33" s="1"/>
  <c r="N50" i="33"/>
  <c r="O50" i="33" s="1"/>
  <c r="N51" i="33"/>
  <c r="O51" i="33" s="1"/>
  <c r="N52" i="33"/>
  <c r="O52" i="33" s="1"/>
  <c r="N53" i="33"/>
  <c r="O53" i="33"/>
  <c r="N54" i="33"/>
  <c r="O54" i="33"/>
  <c r="N55" i="33"/>
  <c r="O55" i="33" s="1"/>
  <c r="N56" i="33"/>
  <c r="O56" i="33" s="1"/>
  <c r="N57" i="33"/>
  <c r="O57" i="33" s="1"/>
  <c r="N58" i="33"/>
  <c r="O58" i="33" s="1"/>
  <c r="N27" i="33"/>
  <c r="O27" i="33"/>
  <c r="N28" i="33"/>
  <c r="O28" i="33"/>
  <c r="N29" i="33"/>
  <c r="O29" i="33" s="1"/>
  <c r="N30" i="33"/>
  <c r="O30" i="33" s="1"/>
  <c r="N31" i="33"/>
  <c r="O31" i="33" s="1"/>
  <c r="N32" i="33"/>
  <c r="O32" i="33" s="1"/>
  <c r="N33" i="33"/>
  <c r="O33" i="33"/>
  <c r="N34" i="33"/>
  <c r="O34" i="33"/>
  <c r="N35" i="33"/>
  <c r="O35" i="33" s="1"/>
  <c r="N36" i="33"/>
  <c r="O36" i="33" s="1"/>
  <c r="N37" i="33"/>
  <c r="O37" i="33" s="1"/>
  <c r="N38" i="33"/>
  <c r="O38" i="33" s="1"/>
  <c r="N39" i="33"/>
  <c r="O39" i="33"/>
  <c r="N40" i="33"/>
  <c r="O40" i="33"/>
  <c r="N41" i="33"/>
  <c r="O41" i="33" s="1"/>
  <c r="N42" i="33"/>
  <c r="O42" i="33" s="1"/>
  <c r="N43" i="33"/>
  <c r="O43" i="33" s="1"/>
  <c r="N44" i="33"/>
  <c r="O44" i="33" s="1"/>
  <c r="N8" i="33"/>
  <c r="O8" i="33"/>
  <c r="N9" i="33"/>
  <c r="O9" i="33"/>
  <c r="E45" i="33"/>
  <c r="F45" i="33"/>
  <c r="G45" i="33"/>
  <c r="H45" i="33"/>
  <c r="I45" i="33"/>
  <c r="J45" i="33"/>
  <c r="K45" i="33"/>
  <c r="L45" i="33"/>
  <c r="M45" i="33"/>
  <c r="D45" i="33"/>
  <c r="N45" i="33" s="1"/>
  <c r="O45" i="33" s="1"/>
  <c r="E26" i="33"/>
  <c r="F26" i="33"/>
  <c r="G26" i="33"/>
  <c r="H26" i="33"/>
  <c r="I26" i="33"/>
  <c r="J26" i="33"/>
  <c r="K26" i="33"/>
  <c r="L26" i="33"/>
  <c r="M26" i="33"/>
  <c r="M77" i="33" s="1"/>
  <c r="D26" i="33"/>
  <c r="N26" i="33"/>
  <c r="O26" i="33" s="1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5" i="33"/>
  <c r="F5" i="33"/>
  <c r="F77" i="33" s="1"/>
  <c r="G5" i="33"/>
  <c r="H5" i="33"/>
  <c r="I5" i="33"/>
  <c r="J5" i="33"/>
  <c r="J77" i="33"/>
  <c r="K5" i="33"/>
  <c r="K77" i="33" s="1"/>
  <c r="L5" i="33"/>
  <c r="L77" i="33" s="1"/>
  <c r="M5" i="33"/>
  <c r="D5" i="33"/>
  <c r="N5" i="33" s="1"/>
  <c r="O5" i="33" s="1"/>
  <c r="E72" i="33"/>
  <c r="F72" i="33"/>
  <c r="G72" i="33"/>
  <c r="H72" i="33"/>
  <c r="I72" i="33"/>
  <c r="J72" i="33"/>
  <c r="N72" i="33" s="1"/>
  <c r="O72" i="33" s="1"/>
  <c r="K72" i="33"/>
  <c r="L72" i="33"/>
  <c r="M72" i="33"/>
  <c r="D72" i="33"/>
  <c r="N73" i="33"/>
  <c r="O73" i="33" s="1"/>
  <c r="N65" i="33"/>
  <c r="O65" i="33" s="1"/>
  <c r="N66" i="33"/>
  <c r="O66" i="33"/>
  <c r="N67" i="33"/>
  <c r="N68" i="33"/>
  <c r="O68" i="33" s="1"/>
  <c r="N69" i="33"/>
  <c r="O69" i="33"/>
  <c r="N70" i="33"/>
  <c r="O70" i="33"/>
  <c r="N71" i="33"/>
  <c r="O71" i="33" s="1"/>
  <c r="N64" i="33"/>
  <c r="O64" i="33"/>
  <c r="E63" i="33"/>
  <c r="N63" i="33" s="1"/>
  <c r="O63" i="33" s="1"/>
  <c r="F63" i="33"/>
  <c r="G63" i="33"/>
  <c r="G77" i="33" s="1"/>
  <c r="H63" i="33"/>
  <c r="I63" i="33"/>
  <c r="J63" i="33"/>
  <c r="K63" i="33"/>
  <c r="L63" i="33"/>
  <c r="M63" i="33"/>
  <c r="D63" i="33"/>
  <c r="E60" i="33"/>
  <c r="E77" i="33"/>
  <c r="F60" i="33"/>
  <c r="G60" i="33"/>
  <c r="H60" i="33"/>
  <c r="H77" i="33" s="1"/>
  <c r="I60" i="33"/>
  <c r="J60" i="33"/>
  <c r="K60" i="33"/>
  <c r="L60" i="33"/>
  <c r="M60" i="33"/>
  <c r="D60" i="33"/>
  <c r="N60" i="33" s="1"/>
  <c r="O60" i="33" s="1"/>
  <c r="N62" i="33"/>
  <c r="O62" i="33"/>
  <c r="N61" i="33"/>
  <c r="O61" i="33" s="1"/>
  <c r="N21" i="33"/>
  <c r="O21" i="33" s="1"/>
  <c r="N22" i="33"/>
  <c r="O22" i="33" s="1"/>
  <c r="N23" i="33"/>
  <c r="O23" i="33" s="1"/>
  <c r="N59" i="33"/>
  <c r="O59" i="33"/>
  <c r="O67" i="33"/>
  <c r="N20" i="33"/>
  <c r="O20" i="33" s="1"/>
  <c r="N24" i="33"/>
  <c r="O24" i="33"/>
  <c r="N25" i="33"/>
  <c r="O25" i="33"/>
  <c r="N7" i="33"/>
  <c r="O7" i="33" s="1"/>
  <c r="N10" i="33"/>
  <c r="O10" i="33"/>
  <c r="N11" i="33"/>
  <c r="O11" i="33" s="1"/>
  <c r="N12" i="33"/>
  <c r="O12" i="33" s="1"/>
  <c r="N13" i="33"/>
  <c r="O13" i="33"/>
  <c r="N14" i="33"/>
  <c r="O14" i="33"/>
  <c r="N15" i="33"/>
  <c r="O15" i="33" s="1"/>
  <c r="N16" i="33"/>
  <c r="O16" i="33"/>
  <c r="N17" i="33"/>
  <c r="O17" i="33" s="1"/>
  <c r="N6" i="33"/>
  <c r="O6" i="33" s="1"/>
  <c r="N19" i="33"/>
  <c r="O19" i="33"/>
  <c r="E84" i="35"/>
  <c r="D84" i="35"/>
  <c r="J89" i="36"/>
  <c r="K89" i="36"/>
  <c r="M89" i="36"/>
  <c r="N53" i="36"/>
  <c r="O53" i="36" s="1"/>
  <c r="N29" i="36"/>
  <c r="O29" i="36" s="1"/>
  <c r="L92" i="37"/>
  <c r="H92" i="37"/>
  <c r="E89" i="36"/>
  <c r="M82" i="38"/>
  <c r="I82" i="38"/>
  <c r="N5" i="38"/>
  <c r="O5" i="38" s="1"/>
  <c r="G91" i="39"/>
  <c r="K91" i="39"/>
  <c r="N69" i="39"/>
  <c r="O69" i="39" s="1"/>
  <c r="M91" i="39"/>
  <c r="N65" i="39"/>
  <c r="O65" i="39"/>
  <c r="I91" i="39"/>
  <c r="E91" i="39"/>
  <c r="E83" i="34"/>
  <c r="I77" i="33"/>
  <c r="G89" i="36"/>
  <c r="N18" i="37"/>
  <c r="O18" i="37" s="1"/>
  <c r="L90" i="40"/>
  <c r="N65" i="40"/>
  <c r="O65" i="40" s="1"/>
  <c r="H90" i="40"/>
  <c r="K90" i="40"/>
  <c r="F90" i="40"/>
  <c r="J90" i="40"/>
  <c r="N81" i="40"/>
  <c r="O81" i="40" s="1"/>
  <c r="G90" i="40"/>
  <c r="N70" i="40"/>
  <c r="O70" i="40" s="1"/>
  <c r="N50" i="40"/>
  <c r="O50" i="40" s="1"/>
  <c r="I90" i="40"/>
  <c r="N30" i="40"/>
  <c r="O30" i="40" s="1"/>
  <c r="E90" i="40"/>
  <c r="N5" i="40"/>
  <c r="O5" i="40"/>
  <c r="M85" i="41"/>
  <c r="N81" i="41"/>
  <c r="O81" i="41" s="1"/>
  <c r="N18" i="41"/>
  <c r="O18" i="41"/>
  <c r="K85" i="41"/>
  <c r="N69" i="41"/>
  <c r="O69" i="41" s="1"/>
  <c r="N64" i="41"/>
  <c r="O64" i="41" s="1"/>
  <c r="H85" i="41"/>
  <c r="N50" i="41"/>
  <c r="O50" i="41"/>
  <c r="J85" i="41"/>
  <c r="I85" i="41"/>
  <c r="E85" i="41"/>
  <c r="F85" i="41"/>
  <c r="G85" i="41"/>
  <c r="N30" i="41"/>
  <c r="O30" i="41"/>
  <c r="D85" i="41"/>
  <c r="N85" i="41" s="1"/>
  <c r="O85" i="41" s="1"/>
  <c r="K85" i="42"/>
  <c r="N81" i="42"/>
  <c r="O81" i="42"/>
  <c r="N65" i="42"/>
  <c r="O65" i="42" s="1"/>
  <c r="J85" i="42"/>
  <c r="L85" i="42"/>
  <c r="M85" i="42"/>
  <c r="N70" i="42"/>
  <c r="O70" i="42"/>
  <c r="F85" i="42"/>
  <c r="G85" i="42"/>
  <c r="H85" i="42"/>
  <c r="I85" i="42"/>
  <c r="N50" i="42"/>
  <c r="O50" i="42"/>
  <c r="N30" i="42"/>
  <c r="O30" i="42" s="1"/>
  <c r="E85" i="42"/>
  <c r="N18" i="42"/>
  <c r="O18" i="42" s="1"/>
  <c r="D85" i="42"/>
  <c r="N85" i="42" s="1"/>
  <c r="O85" i="42" s="1"/>
  <c r="N5" i="42"/>
  <c r="O5" i="42"/>
  <c r="J81" i="43"/>
  <c r="N61" i="43"/>
  <c r="O61" i="43" s="1"/>
  <c r="K81" i="43"/>
  <c r="L81" i="43"/>
  <c r="N76" i="43"/>
  <c r="O76" i="43" s="1"/>
  <c r="N66" i="43"/>
  <c r="O66" i="43" s="1"/>
  <c r="M81" i="43"/>
  <c r="F81" i="43"/>
  <c r="N47" i="43"/>
  <c r="O47" i="43"/>
  <c r="I81" i="43"/>
  <c r="H81" i="43"/>
  <c r="N30" i="43"/>
  <c r="O30" i="43"/>
  <c r="G81" i="43"/>
  <c r="N18" i="43"/>
  <c r="O18" i="43"/>
  <c r="D81" i="43"/>
  <c r="E81" i="43"/>
  <c r="N81" i="43" s="1"/>
  <c r="O81" i="43" s="1"/>
  <c r="N5" i="43"/>
  <c r="O5" i="43" s="1"/>
  <c r="M84" i="44"/>
  <c r="N80" i="44"/>
  <c r="O80" i="44"/>
  <c r="N64" i="44"/>
  <c r="O64" i="44" s="1"/>
  <c r="N69" i="44"/>
  <c r="O69" i="44" s="1"/>
  <c r="L84" i="44"/>
  <c r="J84" i="44"/>
  <c r="K84" i="44"/>
  <c r="F84" i="44"/>
  <c r="N50" i="44"/>
  <c r="O50" i="44" s="1"/>
  <c r="H84" i="44"/>
  <c r="G84" i="44"/>
  <c r="I84" i="44"/>
  <c r="N29" i="44"/>
  <c r="O29" i="44"/>
  <c r="N17" i="44"/>
  <c r="O17" i="44"/>
  <c r="E84" i="44"/>
  <c r="D84" i="44"/>
  <c r="N84" i="44" s="1"/>
  <c r="O84" i="44" s="1"/>
  <c r="N5" i="44"/>
  <c r="O5" i="44" s="1"/>
  <c r="M82" i="45"/>
  <c r="N61" i="45"/>
  <c r="O61" i="45" s="1"/>
  <c r="N78" i="45"/>
  <c r="O78" i="45" s="1"/>
  <c r="J82" i="45"/>
  <c r="L82" i="45"/>
  <c r="N46" i="45"/>
  <c r="O46" i="45"/>
  <c r="G82" i="45"/>
  <c r="N28" i="45"/>
  <c r="O28" i="45" s="1"/>
  <c r="F82" i="45"/>
  <c r="I82" i="45"/>
  <c r="N17" i="45"/>
  <c r="O17" i="45"/>
  <c r="O81" i="46"/>
  <c r="P81" i="46"/>
  <c r="O69" i="46"/>
  <c r="P69" i="46" s="1"/>
  <c r="O64" i="46"/>
  <c r="P64" i="46"/>
  <c r="O50" i="46"/>
  <c r="P50" i="46" s="1"/>
  <c r="O29" i="46"/>
  <c r="P29" i="46"/>
  <c r="H85" i="46"/>
  <c r="M85" i="46"/>
  <c r="O85" i="46" s="1"/>
  <c r="P85" i="46" s="1"/>
  <c r="J85" i="46"/>
  <c r="D85" i="46"/>
  <c r="F85" i="46"/>
  <c r="O18" i="46"/>
  <c r="P18" i="46"/>
  <c r="I85" i="46"/>
  <c r="K85" i="46"/>
  <c r="G85" i="46"/>
  <c r="L85" i="46"/>
  <c r="N85" i="46"/>
  <c r="E85" i="46"/>
  <c r="O5" i="46"/>
  <c r="P5" i="46" s="1"/>
  <c r="N66" i="45"/>
  <c r="O66" i="45"/>
  <c r="E82" i="45"/>
  <c r="N82" i="45" s="1"/>
  <c r="O82" i="45" s="1"/>
  <c r="N5" i="45"/>
  <c r="O5" i="45"/>
  <c r="O82" i="47" l="1"/>
  <c r="P82" i="47" s="1"/>
  <c r="N82" i="38"/>
  <c r="O82" i="38" s="1"/>
  <c r="N90" i="40"/>
  <c r="O90" i="40" s="1"/>
  <c r="N89" i="36"/>
  <c r="O89" i="36" s="1"/>
  <c r="N83" i="34"/>
  <c r="O83" i="34" s="1"/>
  <c r="N71" i="37"/>
  <c r="O71" i="37" s="1"/>
  <c r="D77" i="33"/>
  <c r="N77" i="33" s="1"/>
  <c r="O77" i="33" s="1"/>
  <c r="N5" i="41"/>
  <c r="O5" i="41" s="1"/>
  <c r="N5" i="34"/>
  <c r="O5" i="34" s="1"/>
  <c r="M90" i="40"/>
  <c r="G92" i="37"/>
  <c r="N92" i="37" s="1"/>
  <c r="O92" i="37" s="1"/>
  <c r="N17" i="39"/>
  <c r="O17" i="39" s="1"/>
  <c r="I84" i="35"/>
  <c r="D91" i="39"/>
  <c r="N5" i="37"/>
  <c r="O5" i="37" s="1"/>
  <c r="G84" i="35"/>
  <c r="N84" i="35" s="1"/>
  <c r="O84" i="35" s="1"/>
  <c r="F91" i="39"/>
  <c r="N24" i="38"/>
  <c r="O24" i="38" s="1"/>
  <c r="N5" i="36"/>
  <c r="O5" i="36" s="1"/>
  <c r="N18" i="36"/>
  <c r="O18" i="36" s="1"/>
  <c r="N91" i="39" l="1"/>
  <c r="O91" i="39" s="1"/>
</calcChain>
</file>

<file path=xl/sharedStrings.xml><?xml version="1.0" encoding="utf-8"?>
<sst xmlns="http://schemas.openxmlformats.org/spreadsheetml/2006/main" count="1624" uniqueCount="217">
  <si>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</si>
  <si>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</si>
  <si>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</si>
  <si>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</si>
  <si>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</si>
  <si>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</si>
  <si>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</si>
  <si>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</si>
  <si>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</si>
  <si>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</si>
  <si>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</si>
  <si>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</si>
  <si>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</si>
  <si>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</si>
  <si>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</si>
  <si>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</si>
  <si>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</si>
  <si>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</si>
  <si>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</si>
  <si>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</si>
  <si>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</si>
  <si>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</si>
  <si>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</si>
  <si>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Impact Fees - Commercial - Public Safety</t>
  </si>
  <si>
    <t>Impact Fees - Residential - Physical Environment</t>
  </si>
  <si>
    <t>Impact Fees - Commercial - Physical Environment</t>
  </si>
  <si>
    <t>Impact Fees - Residential - Culture / Recreation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</si>
  <si>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</si>
  <si>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</si>
  <si>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</si>
  <si>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</si>
  <si>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Public Safety</t>
  </si>
  <si>
    <t>Federal Grant - Human Services - Other Human Services</t>
  </si>
  <si>
    <t>State Grant - Physical Environment - Water Supply System</t>
  </si>
  <si>
    <t>State Grant - Physical Environment - Sewer / Wastewater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</si>
  <si>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</si>
  <si>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</si>
  <si>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</si>
  <si>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</si>
  <si>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</si>
  <si>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</si>
  <si>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</si>
  <si>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State Shared Revenues - Culture / Recreation</t>
  </si>
  <si>
    <t>State Shared Revenues - Other</t>
  </si>
  <si>
    <t>Grants from Other Local Units - Physical Environment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</si>
  <si>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</si>
  <si>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</si>
  <si>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</si>
  <si>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</si>
  <si>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</si>
  <si>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</si>
  <si>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</si>
  <si>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</si>
  <si>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</si>
  <si>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</si>
  <si>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</si>
  <si>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Protective Inspection Fees</t>
  </si>
  <si>
    <t>Public Safety - Ambulance Fees</t>
  </si>
  <si>
    <t>Physical Environment - Garbage / Solid Waste</t>
  </si>
  <si>
    <t>Physical Environment - Water / Sewer Combination Utility</t>
  </si>
  <si>
    <t>Physical Environment - Cemetary</t>
  </si>
  <si>
    <t>Physical Environment - Other Physical Environment Charges</t>
  </si>
  <si>
    <t>Transportation (User Fees) - Airports</t>
  </si>
  <si>
    <t>Transportation (User Fees) - Other Transportation Charges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</si>
  <si>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</si>
  <si>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</si>
  <si>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</si>
  <si>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</si>
  <si>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</si>
  <si>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</si>
  <si>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</si>
  <si>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</si>
  <si>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</si>
  <si>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</si>
  <si>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</si>
  <si>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</si>
  <si>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</si>
  <si>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</si>
  <si>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</si>
  <si>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</si>
  <si>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Proceeds - Debt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</si>
  <si>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</si>
  <si>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</si>
  <si>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</si>
  <si>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</si>
  <si>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</si>
  <si>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</si>
  <si>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</si>
  <si>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</si>
  <si>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</si>
  <si>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</si>
  <si>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Sanford Revenues Reported by Account Code and Fund Type</t>
  </si>
  <si>
    <t>Local Fiscal Year Ended September 30, 2010</t>
  </si>
  <si>
    <t>Local Option Taxes</t>
  </si>
  <si>
    <t>Franchise Fee - Gas</t>
  </si>
  <si>
    <t>Franchise Fee - Solid Waste</t>
  </si>
  <si>
    <t>Impact Fees - Residential - Public Safety</t>
  </si>
  <si>
    <t>Federal Grant - General Government</t>
  </si>
  <si>
    <t>Federal Grant - Physical Environment - Sewer / Wastewater</t>
  </si>
  <si>
    <t>Federal Grant - Physical Environment - Other Physical Environment</t>
  </si>
  <si>
    <t>Federal Grant - Human Services - Public Assistance</t>
  </si>
  <si>
    <t>State Grant - Transportation - Other Transportation</t>
  </si>
  <si>
    <t>State Grant - Human Services - Other Human Services</t>
  </si>
  <si>
    <t>State Shared Revenues - Public Safety - Emergency Management Assistance</t>
  </si>
  <si>
    <t>Grants from Other Local Units - Public Safety</t>
  </si>
  <si>
    <t>Grants from Other Local Units - Culture / Recreation</t>
  </si>
  <si>
    <t>Physical Environment - Conservation and Resource Management</t>
  </si>
  <si>
    <t>Court-Ordered Judgments and Fines - As Decided by Circuit Court Criminal</t>
  </si>
  <si>
    <t>Court-Ordered Judgments and Fines - As Decided by County Court Civil</t>
  </si>
  <si>
    <t>Sale of Surplus Materials and Scrap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</si>
  <si>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</si>
  <si>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</si>
  <si>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</si>
  <si>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Fire Insurance Premium Tax for Firefighters' Pension</t>
  </si>
  <si>
    <t>Federal Grant - Other Federal Grants</t>
  </si>
  <si>
    <t>State Grant - Other</t>
  </si>
  <si>
    <t>Grants from Other Local Units - Transportation</t>
  </si>
  <si>
    <t>Interest and Other Earnings - Dividends</t>
  </si>
  <si>
    <t>2011 Municipal Population:</t>
  </si>
  <si>
    <t>Local Fiscal Year Ended September 30, 2012</t>
  </si>
  <si>
    <t>Federal Grant - Physical Environment - Water Supply System</t>
  </si>
  <si>
    <t>Federal Grant - Transportation - Airport Development</t>
  </si>
  <si>
    <t>Federal Grant - Culture / Recreation</t>
  </si>
  <si>
    <t>State Grant - Transportation - Airport Development</t>
  </si>
  <si>
    <t>General Gov't (Not Court-Related) - Administrative Service Fees</t>
  </si>
  <si>
    <t>Economic Environment - Other Economic Environment Charges</t>
  </si>
  <si>
    <t>Court-Ordered Judgments and Fines - As Decided by Traffic Court</t>
  </si>
  <si>
    <t>Special Items (Gain)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</si>
  <si>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</si>
  <si>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</si>
  <si>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</si>
  <si>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</si>
  <si>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</si>
  <si>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Licenses</t>
  </si>
  <si>
    <t>Federal Grant - Transportation - Other Transportation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</si>
  <si>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</si>
  <si>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</si>
  <si>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</si>
  <si>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</si>
  <si>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</si>
  <si>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</si>
  <si>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</si>
  <si>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Airports</t>
  </si>
  <si>
    <t>Transportation - Other Transportation Charges</t>
  </si>
  <si>
    <t>Interest and Other Earnings - Gain (Loss) on Sale of Investments</t>
  </si>
  <si>
    <t>Sales - Disposition of Fixed Assets</t>
  </si>
  <si>
    <t>Sales - Sale of Surplus Materials and Scrap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</si>
  <si>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</si>
  <si>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</si>
  <si>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</si>
  <si>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</si>
  <si>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</si>
  <si>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</si>
  <si>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</si>
  <si>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2013 Municipal Population:</t>
  </si>
  <si>
    <t>Local Fiscal Year Ended September 30, 2008</t>
  </si>
  <si>
    <t>Permits and Franchise Fees</t>
  </si>
  <si>
    <t>Other Permits and Fees</t>
  </si>
  <si>
    <t>State Grant - Physical Environment - Stormwater Management</t>
  </si>
  <si>
    <t>State Grant - Physical Environment - Other Physical Environment</t>
  </si>
  <si>
    <t>Other Judgments, Fines, and Forfeits</t>
  </si>
  <si>
    <t>Impact Fees - Public Safety</t>
  </si>
  <si>
    <t>Impact Fees - Physical Environment</t>
  </si>
  <si>
    <t>Impact Fees - Culture / Recreation</t>
  </si>
  <si>
    <t>Other Miscellaneous Revenues - Settlements</t>
  </si>
  <si>
    <t>Proprietary Non-Operating Sources - Other Grants and Donations</t>
  </si>
  <si>
    <t>Proprietary Non-Operating Sources - Capital Contributions from State Government</t>
  </si>
  <si>
    <t>Proprietary Non-Operating Sources - Capital Contributions from Other Public Source</t>
  </si>
  <si>
    <t>2008 Municipal Population:</t>
  </si>
  <si>
    <t>Local Fiscal Year Ended September 30, 2014</t>
  </si>
  <si>
    <t>Non-Operating - Extraordinary Items (Gain)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</si>
  <si>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</si>
  <si>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</si>
  <si>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</si>
  <si>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</si>
  <si>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</si>
  <si>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</si>
  <si>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</si>
  <si>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</si>
  <si>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</si>
  <si>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</si>
  <si>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Economic Environment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</si>
  <si>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</si>
  <si>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</si>
  <si>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</si>
  <si>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</si>
  <si>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</si>
  <si>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</si>
  <si>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</si>
  <si>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</si>
  <si>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</si>
  <si>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</si>
  <si>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</si>
  <si>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</si>
  <si>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</si>
  <si>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Permits - Other</t>
  </si>
  <si>
    <t>Intergovernmental Revenues</t>
  </si>
  <si>
    <t>State Grant - General Government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</si>
  <si>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</si>
  <si>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</si>
  <si>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</si>
  <si>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Grants from Other Local Units - General Government</t>
  </si>
  <si>
    <t>Other Charges for Services (Not Court-Related)</t>
  </si>
  <si>
    <t>2021 Municipal Population:</t>
  </si>
  <si>
    <t>Local Fiscal Year Ended September 30, 2022</t>
  </si>
  <si>
    <t>Gross Receipts Tax on Commercial Hazardous Waste Facilities</t>
  </si>
  <si>
    <t>Inspection Fee</t>
  </si>
  <si>
    <t>Proceeds - Leases</t>
  </si>
  <si>
    <t>2022 Municipal Population:</t>
  </si>
  <si>
    <t>Local Fiscal Year Ended September 30, 2023</t>
  </si>
  <si>
    <t>Federal Grant - Physical Environment - Electric Supply System</t>
  </si>
  <si>
    <t>State Grant - Court-Related Grants - Conflict Cases</t>
  </si>
  <si>
    <t>Grants from Other Local Units - Economic Environment</t>
  </si>
  <si>
    <t>Other Miscellaneous Revenues - Settlements - Opioid Settlement Trust Fund</t>
  </si>
  <si>
    <t>Proceeds - Proceeds from Refunding Bonds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</si>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</sst>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1"/>
      <c r="M3" s="72"/>
      <c r="N3" s="36"/>
      <c r="O3" s="37"/>
      <c r="P3" s="73" t="s">
        <v>186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187</v>
      </c>
      <c r="N4" s="35" t="s">
        <v>11</v>
      </c>
      <c r="O4" s="35" t="s">
        <v>188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189</v>
      </c>
      <c r="B5" s="26"/>
      <c r="C5" s="26"/>
      <c r="D5" s="27">
        <f t="shared" ref="D5:N5" si="0">SUM(D6:D17)</f>
        <v>42726358</v>
      </c>
      <c r="E5" s="27">
        <f t="shared" si="0"/>
        <v>9025222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51751580</v>
      </c>
      <c r="P5" s="33">
        <f t="shared" ref="P5:P36" si="1">(O5/P$95)</f>
        <v>802.25057357227013</v>
      </c>
      <c r="Q5" s="6"/>
    </row>
    <row r="6" spans="1:134">
      <c r="A6" s="12"/>
      <c r="B6" s="25">
        <v>311</v>
      </c>
      <c r="C6" s="20" t="s">
        <v>3</v>
      </c>
      <c r="D6" s="46">
        <v>32109948</v>
      </c>
      <c r="E6" s="46">
        <v>1834679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33944627</v>
      </c>
      <c r="P6" s="47">
        <f t="shared" si="1"/>
        <v>526.2080207106095</v>
      </c>
      <c r="Q6" s="9"/>
    </row>
    <row r="7" spans="1:134">
      <c r="A7" s="12"/>
      <c r="B7" s="25">
        <v>312.41000000000003</v>
      </c>
      <c r="C7" s="20" t="s">
        <v>190</v>
      </c>
      <c r="D7" s="46">
        <v>0</v>
      </c>
      <c r="E7" s="46">
        <v>1136683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1136683</v>
      </c>
      <c r="P7" s="47">
        <f t="shared" si="1"/>
        <v>17.620806721646929</v>
      </c>
      <c r="Q7" s="9"/>
    </row>
    <row r="8" spans="1:134">
      <c r="A8" s="12"/>
      <c r="B8" s="25">
        <v>312.43</v>
      </c>
      <c r="C8" s="20" t="s">
        <v>191</v>
      </c>
      <c r="D8" s="46">
        <v>0</v>
      </c>
      <c r="E8" s="46">
        <v>4866911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4866911</v>
      </c>
      <c r="P8" s="47">
        <f t="shared" si="1"/>
        <v>75.446626774973652</v>
      </c>
      <c r="Q8" s="9"/>
    </row>
    <row r="9" spans="1:134">
      <c r="A9" s="12"/>
      <c r="B9" s="25">
        <v>312.51</v>
      </c>
      <c r="C9" s="20" t="s">
        <v>89</v>
      </c>
      <c r="D9" s="46">
        <v>0</v>
      </c>
      <c r="E9" s="46">
        <v>514193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514193</v>
      </c>
      <c r="P9" s="47">
        <f t="shared" si="1"/>
        <v>7.97099584547653</v>
      </c>
      <c r="Q9" s="9"/>
    </row>
    <row r="10" spans="1:134">
      <c r="A10" s="12"/>
      <c r="B10" s="25">
        <v>312.52</v>
      </c>
      <c r="C10" s="20" t="s">
        <v>130</v>
      </c>
      <c r="D10" s="46">
        <v>0</v>
      </c>
      <c r="E10" s="46">
        <v>672756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672756</v>
      </c>
      <c r="P10" s="47">
        <f t="shared" si="1"/>
        <v>10.429032058039313</v>
      </c>
      <c r="Q10" s="9"/>
    </row>
    <row r="11" spans="1:134">
      <c r="A11" s="12"/>
      <c r="B11" s="25">
        <v>314.10000000000002</v>
      </c>
      <c r="C11" s="20" t="s">
        <v>14</v>
      </c>
      <c r="D11" s="46">
        <v>6050632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6050632</v>
      </c>
      <c r="P11" s="47">
        <f t="shared" si="1"/>
        <v>93.796614373411046</v>
      </c>
      <c r="Q11" s="9"/>
    </row>
    <row r="12" spans="1:134">
      <c r="A12" s="12"/>
      <c r="B12" s="25">
        <v>314.3</v>
      </c>
      <c r="C12" s="20" t="s">
        <v>15</v>
      </c>
      <c r="D12" s="46">
        <v>952955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952955</v>
      </c>
      <c r="P12" s="47">
        <f t="shared" si="1"/>
        <v>14.772663855645812</v>
      </c>
      <c r="Q12" s="9"/>
    </row>
    <row r="13" spans="1:134">
      <c r="A13" s="12"/>
      <c r="B13" s="25">
        <v>314.39999999999998</v>
      </c>
      <c r="C13" s="20" t="s">
        <v>16</v>
      </c>
      <c r="D13" s="46">
        <v>182024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182024</v>
      </c>
      <c r="P13" s="47">
        <f t="shared" si="1"/>
        <v>2.8217275376697466</v>
      </c>
      <c r="Q13" s="9"/>
    </row>
    <row r="14" spans="1:134">
      <c r="A14" s="12"/>
      <c r="B14" s="25">
        <v>314.8</v>
      </c>
      <c r="C14" s="20" t="s">
        <v>17</v>
      </c>
      <c r="D14" s="46">
        <v>80871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80871</v>
      </c>
      <c r="P14" s="47">
        <f t="shared" si="1"/>
        <v>1.2536584609660817</v>
      </c>
      <c r="Q14" s="9"/>
    </row>
    <row r="15" spans="1:134">
      <c r="A15" s="12"/>
      <c r="B15" s="25">
        <v>315.10000000000002</v>
      </c>
      <c r="C15" s="20" t="s">
        <v>193</v>
      </c>
      <c r="D15" s="46">
        <v>2574970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2574970</v>
      </c>
      <c r="P15" s="47">
        <f t="shared" si="1"/>
        <v>39.917064550133318</v>
      </c>
      <c r="Q15" s="9"/>
    </row>
    <row r="16" spans="1:134">
      <c r="A16" s="12"/>
      <c r="B16" s="25">
        <v>316</v>
      </c>
      <c r="C16" s="20" t="s">
        <v>132</v>
      </c>
      <c r="D16" s="46">
        <v>749372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749372</v>
      </c>
      <c r="P16" s="47">
        <f t="shared" si="1"/>
        <v>11.6167297079432</v>
      </c>
      <c r="Q16" s="9"/>
    </row>
    <row r="17" spans="1:17">
      <c r="A17" s="12"/>
      <c r="B17" s="25">
        <v>319.10000000000002</v>
      </c>
      <c r="C17" s="20" t="s">
        <v>205</v>
      </c>
      <c r="D17" s="46">
        <v>25586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25586</v>
      </c>
      <c r="P17" s="47">
        <f t="shared" si="1"/>
        <v>0.39663297575494511</v>
      </c>
      <c r="Q17" s="9"/>
    </row>
    <row r="18" spans="1:17" ht="15.75">
      <c r="A18" s="29" t="s">
        <v>21</v>
      </c>
      <c r="B18" s="30"/>
      <c r="C18" s="31"/>
      <c r="D18" s="32">
        <f t="shared" ref="D18:N18" si="3">SUM(D19:D29)</f>
        <v>6961426</v>
      </c>
      <c r="E18" s="32">
        <f t="shared" si="3"/>
        <v>1796516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3801239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4">
        <f>SUM(D18:N18)</f>
        <v>12559181</v>
      </c>
      <c r="P18" s="45">
        <f t="shared" si="1"/>
        <v>194.69183667142059</v>
      </c>
      <c r="Q18" s="10"/>
    </row>
    <row r="19" spans="1:17">
      <c r="A19" s="12"/>
      <c r="B19" s="25">
        <v>322</v>
      </c>
      <c r="C19" s="20" t="s">
        <v>194</v>
      </c>
      <c r="D19" s="46">
        <v>0</v>
      </c>
      <c r="E19" s="46">
        <v>1289000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1289000</v>
      </c>
      <c r="P19" s="47">
        <f t="shared" si="1"/>
        <v>19.982017734234514</v>
      </c>
      <c r="Q19" s="9"/>
    </row>
    <row r="20" spans="1:17">
      <c r="A20" s="12"/>
      <c r="B20" s="25">
        <v>322.89999999999998</v>
      </c>
      <c r="C20" s="20" t="s">
        <v>195</v>
      </c>
      <c r="D20" s="46">
        <v>304004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9" si="4">SUM(D20:N20)</f>
        <v>304004</v>
      </c>
      <c r="P20" s="47">
        <f t="shared" si="1"/>
        <v>4.7126557946301233</v>
      </c>
      <c r="Q20" s="9"/>
    </row>
    <row r="21" spans="1:17">
      <c r="A21" s="12"/>
      <c r="B21" s="25">
        <v>323.10000000000002</v>
      </c>
      <c r="C21" s="20" t="s">
        <v>22</v>
      </c>
      <c r="D21" s="46">
        <v>5220518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5220518</v>
      </c>
      <c r="P21" s="47">
        <f t="shared" si="1"/>
        <v>80.928225956470513</v>
      </c>
      <c r="Q21" s="9"/>
    </row>
    <row r="22" spans="1:17">
      <c r="A22" s="12"/>
      <c r="B22" s="25">
        <v>323.39999999999998</v>
      </c>
      <c r="C22" s="20" t="s">
        <v>94</v>
      </c>
      <c r="D22" s="46">
        <v>49305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49305</v>
      </c>
      <c r="P22" s="47">
        <f t="shared" si="1"/>
        <v>0.76432380479940476</v>
      </c>
      <c r="Q22" s="9"/>
    </row>
    <row r="23" spans="1:17">
      <c r="A23" s="12"/>
      <c r="B23" s="25">
        <v>323.7</v>
      </c>
      <c r="C23" s="20" t="s">
        <v>95</v>
      </c>
      <c r="D23" s="46">
        <v>1361681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1361681</v>
      </c>
      <c r="P23" s="47">
        <f t="shared" si="1"/>
        <v>21.108715198114961</v>
      </c>
      <c r="Q23" s="9"/>
    </row>
    <row r="24" spans="1:17">
      <c r="A24" s="12"/>
      <c r="B24" s="25">
        <v>324.11</v>
      </c>
      <c r="C24" s="20" t="s">
        <v>96</v>
      </c>
      <c r="D24" s="46">
        <v>0</v>
      </c>
      <c r="E24" s="46">
        <v>207895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207895</v>
      </c>
      <c r="P24" s="47">
        <f t="shared" si="1"/>
        <v>3.2227785700998326</v>
      </c>
      <c r="Q24" s="9"/>
    </row>
    <row r="25" spans="1:17">
      <c r="A25" s="12"/>
      <c r="B25" s="25">
        <v>324.12</v>
      </c>
      <c r="C25" s="20" t="s">
        <v>23</v>
      </c>
      <c r="D25" s="46">
        <v>0</v>
      </c>
      <c r="E25" s="46">
        <v>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87</v>
      </c>
      <c r="P25" s="47">
        <f t="shared" si="1"/>
        <v>1.3486699324114838E-3</v>
      </c>
      <c r="Q25" s="9"/>
    </row>
    <row r="26" spans="1:17">
      <c r="A26" s="12"/>
      <c r="B26" s="25">
        <v>324.20999999999998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3091193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3091193</v>
      </c>
      <c r="P26" s="47">
        <f t="shared" si="1"/>
        <v>47.91952936069945</v>
      </c>
      <c r="Q26" s="9"/>
    </row>
    <row r="27" spans="1:17">
      <c r="A27" s="12"/>
      <c r="B27" s="25">
        <v>324.22000000000003</v>
      </c>
      <c r="C27" s="20" t="s">
        <v>25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710046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710046</v>
      </c>
      <c r="P27" s="47">
        <f t="shared" si="1"/>
        <v>11.007099894586718</v>
      </c>
      <c r="Q27" s="9"/>
    </row>
    <row r="28" spans="1:17">
      <c r="A28" s="12"/>
      <c r="B28" s="25">
        <v>324.61</v>
      </c>
      <c r="C28" s="20" t="s">
        <v>26</v>
      </c>
      <c r="D28" s="46">
        <v>0</v>
      </c>
      <c r="E28" s="46">
        <v>283274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283274</v>
      </c>
      <c r="P28" s="47">
        <f t="shared" si="1"/>
        <v>4.3913003038382836</v>
      </c>
      <c r="Q28" s="9"/>
    </row>
    <row r="29" spans="1:17">
      <c r="A29" s="12"/>
      <c r="B29" s="25">
        <v>329.1</v>
      </c>
      <c r="C29" s="20" t="s">
        <v>206</v>
      </c>
      <c r="D29" s="46">
        <v>25918</v>
      </c>
      <c r="E29" s="46">
        <v>16260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42178</v>
      </c>
      <c r="P29" s="47">
        <f t="shared" si="1"/>
        <v>0.65384138401438585</v>
      </c>
      <c r="Q29" s="9"/>
    </row>
    <row r="30" spans="1:17" ht="15.75">
      <c r="A30" s="29" t="s">
        <v>196</v>
      </c>
      <c r="B30" s="30"/>
      <c r="C30" s="31"/>
      <c r="D30" s="32">
        <f t="shared" ref="D30:N30" si="5">SUM(D31:D53)</f>
        <v>8021930</v>
      </c>
      <c r="E30" s="32">
        <f t="shared" si="5"/>
        <v>9238445</v>
      </c>
      <c r="F30" s="32">
        <f t="shared" si="5"/>
        <v>0</v>
      </c>
      <c r="G30" s="32">
        <f t="shared" si="5"/>
        <v>4322188</v>
      </c>
      <c r="H30" s="32">
        <f t="shared" si="5"/>
        <v>0</v>
      </c>
      <c r="I30" s="32">
        <f t="shared" si="5"/>
        <v>772725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22355288</v>
      </c>
      <c r="P30" s="45">
        <f t="shared" si="1"/>
        <v>346.55062937930177</v>
      </c>
      <c r="Q30" s="10"/>
    </row>
    <row r="31" spans="1:17">
      <c r="A31" s="12"/>
      <c r="B31" s="25">
        <v>331.1</v>
      </c>
      <c r="C31" s="20" t="s">
        <v>97</v>
      </c>
      <c r="D31" s="46">
        <v>44260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44260</v>
      </c>
      <c r="P31" s="47">
        <f t="shared" si="1"/>
        <v>0.68611645067278482</v>
      </c>
      <c r="Q31" s="9"/>
    </row>
    <row r="32" spans="1:17">
      <c r="A32" s="12"/>
      <c r="B32" s="25">
        <v>331.2</v>
      </c>
      <c r="C32" s="20" t="s">
        <v>28</v>
      </c>
      <c r="D32" s="46">
        <v>98403</v>
      </c>
      <c r="E32" s="46">
        <v>0</v>
      </c>
      <c r="F32" s="46">
        <v>0</v>
      </c>
      <c r="G32" s="46">
        <v>36265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134668</v>
      </c>
      <c r="P32" s="47">
        <f t="shared" si="1"/>
        <v>2.0876170397470082</v>
      </c>
      <c r="Q32" s="9"/>
    </row>
    <row r="33" spans="1:17">
      <c r="A33" s="12"/>
      <c r="B33" s="25">
        <v>331.31</v>
      </c>
      <c r="C33" s="20" t="s">
        <v>120</v>
      </c>
      <c r="D33" s="46">
        <v>30085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8" si="6">SUM(D33:N33)</f>
        <v>30085</v>
      </c>
      <c r="P33" s="47">
        <f t="shared" si="1"/>
        <v>0.46637626340918958</v>
      </c>
      <c r="Q33" s="9"/>
    </row>
    <row r="34" spans="1:17">
      <c r="A34" s="12"/>
      <c r="B34" s="25">
        <v>331.32</v>
      </c>
      <c r="C34" s="20" t="s">
        <v>210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10228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10228</v>
      </c>
      <c r="P34" s="47">
        <f t="shared" si="1"/>
        <v>0.15855397780120295</v>
      </c>
      <c r="Q34" s="9"/>
    </row>
    <row r="35" spans="1:17">
      <c r="A35" s="12"/>
      <c r="B35" s="25">
        <v>331.35</v>
      </c>
      <c r="C35" s="20" t="s">
        <v>98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14776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14776</v>
      </c>
      <c r="P35" s="47">
        <f t="shared" si="1"/>
        <v>0.22905686116450671</v>
      </c>
      <c r="Q35" s="9"/>
    </row>
    <row r="36" spans="1:17">
      <c r="A36" s="12"/>
      <c r="B36" s="25">
        <v>331.5</v>
      </c>
      <c r="C36" s="20" t="s">
        <v>30</v>
      </c>
      <c r="D36" s="46">
        <v>0</v>
      </c>
      <c r="E36" s="46">
        <v>1105367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1105367</v>
      </c>
      <c r="P36" s="47">
        <f t="shared" si="1"/>
        <v>17.135347553791778</v>
      </c>
      <c r="Q36" s="9"/>
    </row>
    <row r="37" spans="1:17">
      <c r="A37" s="12"/>
      <c r="B37" s="25">
        <v>331.62</v>
      </c>
      <c r="C37" s="20" t="s">
        <v>100</v>
      </c>
      <c r="D37" s="46">
        <v>0</v>
      </c>
      <c r="E37" s="46">
        <v>128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128</v>
      </c>
      <c r="P37" s="47">
        <f t="shared" ref="P37:P68" si="7">(O37/P$95)</f>
        <v>1.9842500155019534E-3</v>
      </c>
      <c r="Q37" s="9"/>
    </row>
    <row r="38" spans="1:17">
      <c r="A38" s="12"/>
      <c r="B38" s="25">
        <v>331.69</v>
      </c>
      <c r="C38" s="20" t="s">
        <v>32</v>
      </c>
      <c r="D38" s="46">
        <v>43123</v>
      </c>
      <c r="E38" s="46">
        <v>2407779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2450902</v>
      </c>
      <c r="P38" s="47">
        <f t="shared" si="7"/>
        <v>37.993768214795061</v>
      </c>
      <c r="Q38" s="9"/>
    </row>
    <row r="39" spans="1:17">
      <c r="A39" s="12"/>
      <c r="B39" s="25">
        <v>331.7</v>
      </c>
      <c r="C39" s="20" t="s">
        <v>122</v>
      </c>
      <c r="D39" s="46">
        <v>0</v>
      </c>
      <c r="E39" s="46">
        <v>0</v>
      </c>
      <c r="F39" s="46">
        <v>0</v>
      </c>
      <c r="G39" s="46">
        <v>11973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11973</v>
      </c>
      <c r="P39" s="47">
        <f t="shared" si="7"/>
        <v>0.18560488621566318</v>
      </c>
      <c r="Q39" s="9"/>
    </row>
    <row r="40" spans="1:17">
      <c r="A40" s="12"/>
      <c r="B40" s="25">
        <v>333</v>
      </c>
      <c r="C40" s="20" t="s">
        <v>4</v>
      </c>
      <c r="D40" s="46">
        <v>2933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2933</v>
      </c>
      <c r="P40" s="47">
        <f t="shared" si="7"/>
        <v>4.5467228870837727E-2</v>
      </c>
      <c r="Q40" s="9"/>
    </row>
    <row r="41" spans="1:17">
      <c r="A41" s="12"/>
      <c r="B41" s="25">
        <v>334.1</v>
      </c>
      <c r="C41" s="20" t="s">
        <v>197</v>
      </c>
      <c r="D41" s="46">
        <v>5467</v>
      </c>
      <c r="E41" s="46">
        <v>5109000</v>
      </c>
      <c r="F41" s="46">
        <v>0</v>
      </c>
      <c r="G41" s="46">
        <v>4098956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9213423</v>
      </c>
      <c r="P41" s="47">
        <f t="shared" si="7"/>
        <v>142.82605258262541</v>
      </c>
      <c r="Q41" s="9"/>
    </row>
    <row r="42" spans="1:17">
      <c r="A42" s="12"/>
      <c r="B42" s="25">
        <v>334.2</v>
      </c>
      <c r="C42" s="20" t="s">
        <v>31</v>
      </c>
      <c r="D42" s="46">
        <v>795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795</v>
      </c>
      <c r="P42" s="47">
        <f t="shared" si="7"/>
        <v>1.2324052830656664E-2</v>
      </c>
      <c r="Q42" s="9"/>
    </row>
    <row r="43" spans="1:17">
      <c r="A43" s="12"/>
      <c r="B43" s="25">
        <v>334.81</v>
      </c>
      <c r="C43" s="20" t="s">
        <v>211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-426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-426</v>
      </c>
      <c r="P43" s="47">
        <f t="shared" si="7"/>
        <v>-6.6038320828424382E-3</v>
      </c>
      <c r="Q43" s="9"/>
    </row>
    <row r="44" spans="1:17">
      <c r="A44" s="12"/>
      <c r="B44" s="25">
        <v>335.125</v>
      </c>
      <c r="C44" s="20" t="s">
        <v>198</v>
      </c>
      <c r="D44" s="46">
        <v>2626835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2626835</v>
      </c>
      <c r="P44" s="47">
        <f t="shared" si="7"/>
        <v>40.721073355242758</v>
      </c>
      <c r="Q44" s="9"/>
    </row>
    <row r="45" spans="1:17">
      <c r="A45" s="12"/>
      <c r="B45" s="25">
        <v>335.14</v>
      </c>
      <c r="C45" s="20" t="s">
        <v>136</v>
      </c>
      <c r="D45" s="46">
        <v>9143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9143</v>
      </c>
      <c r="P45" s="47">
        <f t="shared" si="7"/>
        <v>0.14173435852917468</v>
      </c>
      <c r="Q45" s="9"/>
    </row>
    <row r="46" spans="1:17">
      <c r="A46" s="12"/>
      <c r="B46" s="25">
        <v>335.15</v>
      </c>
      <c r="C46" s="20" t="s">
        <v>137</v>
      </c>
      <c r="D46" s="46">
        <v>75047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75047</v>
      </c>
      <c r="P46" s="47">
        <f t="shared" si="7"/>
        <v>1.163375085260743</v>
      </c>
      <c r="Q46" s="9"/>
    </row>
    <row r="47" spans="1:17">
      <c r="A47" s="12"/>
      <c r="B47" s="25">
        <v>335.18</v>
      </c>
      <c r="C47" s="20" t="s">
        <v>199</v>
      </c>
      <c r="D47" s="46">
        <v>4965126</v>
      </c>
      <c r="E47" s="46">
        <v>616171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5581297</v>
      </c>
      <c r="P47" s="47">
        <f t="shared" si="7"/>
        <v>86.521005146648477</v>
      </c>
      <c r="Q47" s="9"/>
    </row>
    <row r="48" spans="1:17">
      <c r="A48" s="12"/>
      <c r="B48" s="25">
        <v>335.21</v>
      </c>
      <c r="C48" s="20" t="s">
        <v>40</v>
      </c>
      <c r="D48" s="46">
        <v>31210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31210</v>
      </c>
      <c r="P48" s="47">
        <f t="shared" si="7"/>
        <v>0.48381596081106221</v>
      </c>
      <c r="Q48" s="9"/>
    </row>
    <row r="49" spans="1:17">
      <c r="A49" s="12"/>
      <c r="B49" s="25">
        <v>335.45</v>
      </c>
      <c r="C49" s="20" t="s">
        <v>200</v>
      </c>
      <c r="D49" s="46">
        <v>31574</v>
      </c>
      <c r="E49" s="46">
        <v>0</v>
      </c>
      <c r="F49" s="46">
        <v>0</v>
      </c>
      <c r="G49" s="46">
        <v>0</v>
      </c>
      <c r="H49" s="46">
        <v>0</v>
      </c>
      <c r="I49" s="46">
        <v>14705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2" si="8">SUM(D49:N49)</f>
        <v>46279</v>
      </c>
      <c r="P49" s="47">
        <f t="shared" si="7"/>
        <v>0.71741489427667882</v>
      </c>
      <c r="Q49" s="9"/>
    </row>
    <row r="50" spans="1:17">
      <c r="A50" s="12"/>
      <c r="B50" s="25">
        <v>337.2</v>
      </c>
      <c r="C50" s="20" t="s">
        <v>104</v>
      </c>
      <c r="D50" s="46">
        <v>19841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8"/>
        <v>19841</v>
      </c>
      <c r="P50" s="47">
        <f t="shared" si="7"/>
        <v>0.30757425435604885</v>
      </c>
      <c r="Q50" s="9"/>
    </row>
    <row r="51" spans="1:17">
      <c r="A51" s="12"/>
      <c r="B51" s="25">
        <v>337.3</v>
      </c>
      <c r="C51" s="20" t="s">
        <v>44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733442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8"/>
        <v>733442</v>
      </c>
      <c r="P51" s="47">
        <f t="shared" si="7"/>
        <v>11.369783592732684</v>
      </c>
      <c r="Q51" s="9"/>
    </row>
    <row r="52" spans="1:17">
      <c r="A52" s="12"/>
      <c r="B52" s="25">
        <v>337.5</v>
      </c>
      <c r="C52" s="20" t="s">
        <v>212</v>
      </c>
      <c r="D52" s="46">
        <v>0</v>
      </c>
      <c r="E52" s="46">
        <v>0</v>
      </c>
      <c r="F52" s="46">
        <v>0</v>
      </c>
      <c r="G52" s="46">
        <v>174994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8"/>
        <v>174994</v>
      </c>
      <c r="P52" s="47">
        <f t="shared" si="7"/>
        <v>2.7127488063495999</v>
      </c>
      <c r="Q52" s="9"/>
    </row>
    <row r="53" spans="1:17">
      <c r="A53" s="12"/>
      <c r="B53" s="25">
        <v>338</v>
      </c>
      <c r="C53" s="20" t="s">
        <v>45</v>
      </c>
      <c r="D53" s="46">
        <v>38088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38088</v>
      </c>
      <c r="P53" s="47">
        <f t="shared" si="7"/>
        <v>0.59043839523779995</v>
      </c>
      <c r="Q53" s="9"/>
    </row>
    <row r="54" spans="1:17" ht="15.75">
      <c r="A54" s="29" t="s">
        <v>50</v>
      </c>
      <c r="B54" s="30"/>
      <c r="C54" s="31"/>
      <c r="D54" s="32">
        <f t="shared" ref="D54:N54" si="9">SUM(D55:D68)</f>
        <v>5668248</v>
      </c>
      <c r="E54" s="32">
        <f t="shared" si="9"/>
        <v>117824</v>
      </c>
      <c r="F54" s="32">
        <f t="shared" si="9"/>
        <v>0</v>
      </c>
      <c r="G54" s="32">
        <f t="shared" si="9"/>
        <v>6339</v>
      </c>
      <c r="H54" s="32">
        <f t="shared" si="9"/>
        <v>0</v>
      </c>
      <c r="I54" s="32">
        <f t="shared" si="9"/>
        <v>48487786</v>
      </c>
      <c r="J54" s="32">
        <f t="shared" si="9"/>
        <v>13416513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 t="shared" si="9"/>
        <v>0</v>
      </c>
      <c r="O54" s="32">
        <f>SUM(D54:N54)</f>
        <v>67696710</v>
      </c>
      <c r="P54" s="45">
        <f t="shared" si="7"/>
        <v>1049.4312333354003</v>
      </c>
      <c r="Q54" s="10"/>
    </row>
    <row r="55" spans="1:17">
      <c r="A55" s="12"/>
      <c r="B55" s="25">
        <v>341.2</v>
      </c>
      <c r="C55" s="20" t="s">
        <v>139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13416513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7" si="10">SUM(D55:N55)</f>
        <v>13416513</v>
      </c>
      <c r="P55" s="47">
        <f t="shared" si="7"/>
        <v>207.98215725181373</v>
      </c>
      <c r="Q55" s="9"/>
    </row>
    <row r="56" spans="1:17">
      <c r="A56" s="12"/>
      <c r="B56" s="25">
        <v>341.3</v>
      </c>
      <c r="C56" s="20" t="s">
        <v>140</v>
      </c>
      <c r="D56" s="46">
        <v>6900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6900</v>
      </c>
      <c r="P56" s="47">
        <f t="shared" si="7"/>
        <v>0.10696347739815217</v>
      </c>
      <c r="Q56" s="9"/>
    </row>
    <row r="57" spans="1:17">
      <c r="A57" s="12"/>
      <c r="B57" s="25">
        <v>341.9</v>
      </c>
      <c r="C57" s="20" t="s">
        <v>141</v>
      </c>
      <c r="D57" s="46">
        <v>1741112</v>
      </c>
      <c r="E57" s="46">
        <v>0</v>
      </c>
      <c r="F57" s="46">
        <v>0</v>
      </c>
      <c r="G57" s="46">
        <v>0</v>
      </c>
      <c r="H57" s="46">
        <v>0</v>
      </c>
      <c r="I57" s="46">
        <v>627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1741739</v>
      </c>
      <c r="P57" s="47">
        <f t="shared" si="7"/>
        <v>27.00035654492466</v>
      </c>
      <c r="Q57" s="9"/>
    </row>
    <row r="58" spans="1:17">
      <c r="A58" s="12"/>
      <c r="B58" s="25">
        <v>342.1</v>
      </c>
      <c r="C58" s="20" t="s">
        <v>55</v>
      </c>
      <c r="D58" s="46">
        <v>566290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566290</v>
      </c>
      <c r="P58" s="47">
        <f t="shared" si="7"/>
        <v>8.7786011037390708</v>
      </c>
      <c r="Q58" s="9"/>
    </row>
    <row r="59" spans="1:17">
      <c r="A59" s="12"/>
      <c r="B59" s="25">
        <v>342.5</v>
      </c>
      <c r="C59" s="20" t="s">
        <v>56</v>
      </c>
      <c r="D59" s="46">
        <v>252155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252155</v>
      </c>
      <c r="P59" s="47">
        <f t="shared" si="7"/>
        <v>3.9088950207726172</v>
      </c>
      <c r="Q59" s="9"/>
    </row>
    <row r="60" spans="1:17">
      <c r="A60" s="12"/>
      <c r="B60" s="25">
        <v>342.6</v>
      </c>
      <c r="C60" s="20" t="s">
        <v>57</v>
      </c>
      <c r="D60" s="46">
        <v>2233627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2233627</v>
      </c>
      <c r="P60" s="47">
        <f t="shared" si="7"/>
        <v>34.625581323246728</v>
      </c>
      <c r="Q60" s="9"/>
    </row>
    <row r="61" spans="1:17">
      <c r="A61" s="12"/>
      <c r="B61" s="25">
        <v>343.4</v>
      </c>
      <c r="C61" s="20" t="s">
        <v>58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6880745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6880745</v>
      </c>
      <c r="P61" s="47">
        <f t="shared" si="7"/>
        <v>106.66498728839834</v>
      </c>
      <c r="Q61" s="9"/>
    </row>
    <row r="62" spans="1:17">
      <c r="A62" s="12"/>
      <c r="B62" s="25">
        <v>343.6</v>
      </c>
      <c r="C62" s="20" t="s">
        <v>59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32341120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32341120</v>
      </c>
      <c r="P62" s="47">
        <f t="shared" si="7"/>
        <v>501.35053016680104</v>
      </c>
      <c r="Q62" s="9"/>
    </row>
    <row r="63" spans="1:17">
      <c r="A63" s="12"/>
      <c r="B63" s="25">
        <v>343.8</v>
      </c>
      <c r="C63" s="20" t="s">
        <v>60</v>
      </c>
      <c r="D63" s="46">
        <v>0</v>
      </c>
      <c r="E63" s="46">
        <v>23101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23101</v>
      </c>
      <c r="P63" s="47">
        <f t="shared" si="7"/>
        <v>0.35811062193836424</v>
      </c>
      <c r="Q63" s="9"/>
    </row>
    <row r="64" spans="1:17">
      <c r="A64" s="12"/>
      <c r="B64" s="25">
        <v>343.9</v>
      </c>
      <c r="C64" s="20" t="s">
        <v>61</v>
      </c>
      <c r="D64" s="46">
        <v>412720</v>
      </c>
      <c r="E64" s="46">
        <v>1600</v>
      </c>
      <c r="F64" s="46">
        <v>0</v>
      </c>
      <c r="G64" s="46">
        <v>0</v>
      </c>
      <c r="H64" s="46">
        <v>0</v>
      </c>
      <c r="I64" s="46">
        <v>5996196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6410516</v>
      </c>
      <c r="P64" s="47">
        <f t="shared" si="7"/>
        <v>99.375519315433749</v>
      </c>
      <c r="Q64" s="9"/>
    </row>
    <row r="65" spans="1:17">
      <c r="A65" s="12"/>
      <c r="B65" s="25">
        <v>344.9</v>
      </c>
      <c r="C65" s="20" t="s">
        <v>143</v>
      </c>
      <c r="D65" s="46">
        <v>0</v>
      </c>
      <c r="E65" s="46">
        <v>93123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93123</v>
      </c>
      <c r="P65" s="47">
        <f t="shared" si="7"/>
        <v>1.4435883921374093</v>
      </c>
      <c r="Q65" s="9"/>
    </row>
    <row r="66" spans="1:17">
      <c r="A66" s="12"/>
      <c r="B66" s="25">
        <v>347.2</v>
      </c>
      <c r="C66" s="20" t="s">
        <v>64</v>
      </c>
      <c r="D66" s="46">
        <v>329369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329369</v>
      </c>
      <c r="P66" s="47">
        <f t="shared" si="7"/>
        <v>5.1058628387176785</v>
      </c>
      <c r="Q66" s="9"/>
    </row>
    <row r="67" spans="1:17">
      <c r="A67" s="12"/>
      <c r="B67" s="25">
        <v>347.5</v>
      </c>
      <c r="C67" s="20" t="s">
        <v>65</v>
      </c>
      <c r="D67" s="46">
        <v>89877</v>
      </c>
      <c r="E67" s="46">
        <v>0</v>
      </c>
      <c r="F67" s="46">
        <v>0</v>
      </c>
      <c r="G67" s="46">
        <v>6339</v>
      </c>
      <c r="H67" s="46">
        <v>0</v>
      </c>
      <c r="I67" s="46">
        <v>2811481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2907697</v>
      </c>
      <c r="P67" s="47">
        <f t="shared" si="7"/>
        <v>45.074982947851431</v>
      </c>
      <c r="Q67" s="9"/>
    </row>
    <row r="68" spans="1:17">
      <c r="A68" s="12"/>
      <c r="B68" s="25">
        <v>349</v>
      </c>
      <c r="C68" s="20" t="s">
        <v>202</v>
      </c>
      <c r="D68" s="46">
        <v>36198</v>
      </c>
      <c r="E68" s="46">
        <v>0</v>
      </c>
      <c r="F68" s="46">
        <v>0</v>
      </c>
      <c r="G68" s="46">
        <v>0</v>
      </c>
      <c r="H68" s="46">
        <v>0</v>
      </c>
      <c r="I68" s="46">
        <v>457617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493815</v>
      </c>
      <c r="P68" s="47">
        <f t="shared" si="7"/>
        <v>7.6550970422273208</v>
      </c>
      <c r="Q68" s="9"/>
    </row>
    <row r="69" spans="1:17" ht="15.75">
      <c r="A69" s="29" t="s">
        <v>51</v>
      </c>
      <c r="B69" s="30"/>
      <c r="C69" s="31"/>
      <c r="D69" s="32">
        <f t="shared" ref="D69:N69" si="11">SUM(D70:D73)</f>
        <v>171746</v>
      </c>
      <c r="E69" s="32">
        <f t="shared" si="11"/>
        <v>138750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1"/>
        <v>0</v>
      </c>
      <c r="O69" s="32">
        <f>SUM(D69:N69)</f>
        <v>310496</v>
      </c>
      <c r="P69" s="45">
        <f t="shared" ref="P69:P100" si="12">(O69/P$95)</f>
        <v>4.8132944751038629</v>
      </c>
      <c r="Q69" s="10"/>
    </row>
    <row r="70" spans="1:17">
      <c r="A70" s="13"/>
      <c r="B70" s="39">
        <v>351.1</v>
      </c>
      <c r="C70" s="21" t="s">
        <v>68</v>
      </c>
      <c r="D70" s="46">
        <v>73872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>SUM(D70:N70)</f>
        <v>73872</v>
      </c>
      <c r="P70" s="47">
        <f t="shared" si="12"/>
        <v>1.1451602901965647</v>
      </c>
      <c r="Q70" s="9"/>
    </row>
    <row r="71" spans="1:17">
      <c r="A71" s="13"/>
      <c r="B71" s="39">
        <v>351.2</v>
      </c>
      <c r="C71" s="21" t="s">
        <v>107</v>
      </c>
      <c r="D71" s="46">
        <v>0</v>
      </c>
      <c r="E71" s="46">
        <v>131229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ref="O71:O73" si="13">SUM(D71:N71)</f>
        <v>131229</v>
      </c>
      <c r="P71" s="47">
        <f t="shared" si="12"/>
        <v>2.0343058225336392</v>
      </c>
      <c r="Q71" s="9"/>
    </row>
    <row r="72" spans="1:17">
      <c r="A72" s="13"/>
      <c r="B72" s="39">
        <v>351.3</v>
      </c>
      <c r="C72" s="21" t="s">
        <v>108</v>
      </c>
      <c r="D72" s="46">
        <v>0</v>
      </c>
      <c r="E72" s="46">
        <v>7521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7521</v>
      </c>
      <c r="P72" s="47">
        <f t="shared" si="12"/>
        <v>0.11659019036398587</v>
      </c>
      <c r="Q72" s="9"/>
    </row>
    <row r="73" spans="1:17">
      <c r="A73" s="13"/>
      <c r="B73" s="39">
        <v>354</v>
      </c>
      <c r="C73" s="21" t="s">
        <v>69</v>
      </c>
      <c r="D73" s="46">
        <v>97874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97874</v>
      </c>
      <c r="P73" s="47">
        <f t="shared" si="12"/>
        <v>1.5172381720096733</v>
      </c>
      <c r="Q73" s="9"/>
    </row>
    <row r="74" spans="1:17" ht="15.75">
      <c r="A74" s="29" t="s">
        <v>5</v>
      </c>
      <c r="B74" s="30"/>
      <c r="C74" s="31"/>
      <c r="D74" s="32">
        <f t="shared" ref="D74:N74" si="14">SUM(D75:D86)</f>
        <v>2375828</v>
      </c>
      <c r="E74" s="32">
        <f t="shared" si="14"/>
        <v>1478371</v>
      </c>
      <c r="F74" s="32">
        <f t="shared" si="14"/>
        <v>125518</v>
      </c>
      <c r="G74" s="32">
        <f t="shared" si="14"/>
        <v>828324</v>
      </c>
      <c r="H74" s="32">
        <f t="shared" si="14"/>
        <v>0</v>
      </c>
      <c r="I74" s="32">
        <f t="shared" si="14"/>
        <v>4424706</v>
      </c>
      <c r="J74" s="32">
        <f t="shared" si="14"/>
        <v>1061840</v>
      </c>
      <c r="K74" s="32">
        <f t="shared" si="14"/>
        <v>10698799</v>
      </c>
      <c r="L74" s="32">
        <f t="shared" si="14"/>
        <v>0</v>
      </c>
      <c r="M74" s="32">
        <f t="shared" si="14"/>
        <v>0</v>
      </c>
      <c r="N74" s="32">
        <f t="shared" si="14"/>
        <v>0</v>
      </c>
      <c r="O74" s="32">
        <f>SUM(D74:N74)</f>
        <v>20993386</v>
      </c>
      <c r="P74" s="45">
        <f t="shared" si="12"/>
        <v>325.43848824951942</v>
      </c>
      <c r="Q74" s="10"/>
    </row>
    <row r="75" spans="1:17">
      <c r="A75" s="12"/>
      <c r="B75" s="25">
        <v>361.1</v>
      </c>
      <c r="C75" s="20" t="s">
        <v>70</v>
      </c>
      <c r="D75" s="46">
        <v>1751757</v>
      </c>
      <c r="E75" s="46">
        <v>1219466</v>
      </c>
      <c r="F75" s="46">
        <v>139168</v>
      </c>
      <c r="G75" s="46">
        <v>700870</v>
      </c>
      <c r="H75" s="46">
        <v>0</v>
      </c>
      <c r="I75" s="46">
        <v>3024845</v>
      </c>
      <c r="J75" s="46">
        <v>441870</v>
      </c>
      <c r="K75" s="46">
        <v>528785</v>
      </c>
      <c r="L75" s="46">
        <v>0</v>
      </c>
      <c r="M75" s="46">
        <v>0</v>
      </c>
      <c r="N75" s="46">
        <v>0</v>
      </c>
      <c r="O75" s="46">
        <f>SUM(D75:N75)</f>
        <v>7806761</v>
      </c>
      <c r="P75" s="47">
        <f t="shared" si="12"/>
        <v>121.02004402554722</v>
      </c>
      <c r="Q75" s="9"/>
    </row>
    <row r="76" spans="1:17">
      <c r="A76" s="12"/>
      <c r="B76" s="25">
        <v>361.2</v>
      </c>
      <c r="C76" s="20" t="s">
        <v>117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1468944</v>
      </c>
      <c r="L76" s="46">
        <v>0</v>
      </c>
      <c r="M76" s="46">
        <v>0</v>
      </c>
      <c r="N76" s="46">
        <v>0</v>
      </c>
      <c r="O76" s="46">
        <f t="shared" ref="O76:O92" si="15">SUM(D76:N76)</f>
        <v>1468944</v>
      </c>
      <c r="P76" s="47">
        <f t="shared" si="12"/>
        <v>22.771501209152355</v>
      </c>
      <c r="Q76" s="9"/>
    </row>
    <row r="77" spans="1:17">
      <c r="A77" s="12"/>
      <c r="B77" s="25">
        <v>361.3</v>
      </c>
      <c r="C77" s="20" t="s">
        <v>71</v>
      </c>
      <c r="D77" s="46">
        <v>441679</v>
      </c>
      <c r="E77" s="46">
        <v>237708</v>
      </c>
      <c r="F77" s="46">
        <v>-8939</v>
      </c>
      <c r="G77" s="46">
        <v>84249</v>
      </c>
      <c r="H77" s="46">
        <v>0</v>
      </c>
      <c r="I77" s="46">
        <v>739004</v>
      </c>
      <c r="J77" s="46">
        <v>98712</v>
      </c>
      <c r="K77" s="46">
        <v>4851919</v>
      </c>
      <c r="L77" s="46">
        <v>0</v>
      </c>
      <c r="M77" s="46">
        <v>0</v>
      </c>
      <c r="N77" s="46">
        <v>0</v>
      </c>
      <c r="O77" s="46">
        <f t="shared" si="15"/>
        <v>6444332</v>
      </c>
      <c r="P77" s="47">
        <f t="shared" si="12"/>
        <v>99.899733366404163</v>
      </c>
      <c r="Q77" s="9"/>
    </row>
    <row r="78" spans="1:17">
      <c r="A78" s="12"/>
      <c r="B78" s="25">
        <v>361.4</v>
      </c>
      <c r="C78" s="20" t="s">
        <v>144</v>
      </c>
      <c r="D78" s="46">
        <v>-86409</v>
      </c>
      <c r="E78" s="46">
        <v>-50706</v>
      </c>
      <c r="F78" s="46">
        <v>-4711</v>
      </c>
      <c r="G78" s="46">
        <v>-17468</v>
      </c>
      <c r="H78" s="46">
        <v>0</v>
      </c>
      <c r="I78" s="46">
        <v>-149853</v>
      </c>
      <c r="J78" s="46">
        <v>-21372</v>
      </c>
      <c r="K78" s="46">
        <v>674588</v>
      </c>
      <c r="L78" s="46">
        <v>0</v>
      </c>
      <c r="M78" s="46">
        <v>0</v>
      </c>
      <c r="N78" s="46">
        <v>0</v>
      </c>
      <c r="O78" s="46">
        <f t="shared" si="15"/>
        <v>344069</v>
      </c>
      <c r="P78" s="47">
        <f t="shared" si="12"/>
        <v>5.3337415514354811</v>
      </c>
      <c r="Q78" s="9"/>
    </row>
    <row r="79" spans="1:17">
      <c r="A79" s="12"/>
      <c r="B79" s="25">
        <v>362</v>
      </c>
      <c r="C79" s="20" t="s">
        <v>73</v>
      </c>
      <c r="D79" s="46">
        <v>44736</v>
      </c>
      <c r="E79" s="46">
        <v>0</v>
      </c>
      <c r="F79" s="46">
        <v>0</v>
      </c>
      <c r="G79" s="46">
        <v>0</v>
      </c>
      <c r="H79" s="46">
        <v>0</v>
      </c>
      <c r="I79" s="46">
        <v>91417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136153</v>
      </c>
      <c r="P79" s="47">
        <f t="shared" si="12"/>
        <v>2.1106374403174799</v>
      </c>
      <c r="Q79" s="9"/>
    </row>
    <row r="80" spans="1:17">
      <c r="A80" s="12"/>
      <c r="B80" s="25">
        <v>364</v>
      </c>
      <c r="C80" s="20" t="s">
        <v>145</v>
      </c>
      <c r="D80" s="46">
        <v>310</v>
      </c>
      <c r="E80" s="46">
        <v>40675</v>
      </c>
      <c r="F80" s="46">
        <v>0</v>
      </c>
      <c r="G80" s="46">
        <v>60673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101658</v>
      </c>
      <c r="P80" s="47">
        <f t="shared" si="12"/>
        <v>1.5758975630929497</v>
      </c>
      <c r="Q80" s="9"/>
    </row>
    <row r="81" spans="1:120">
      <c r="A81" s="12"/>
      <c r="B81" s="25">
        <v>365</v>
      </c>
      <c r="C81" s="20" t="s">
        <v>146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30</v>
      </c>
      <c r="P81" s="47">
        <f t="shared" si="12"/>
        <v>4.6505859738327031E-4</v>
      </c>
      <c r="Q81" s="9"/>
    </row>
    <row r="82" spans="1:120">
      <c r="A82" s="12"/>
      <c r="B82" s="25">
        <v>366</v>
      </c>
      <c r="C82" s="20" t="s">
        <v>75</v>
      </c>
      <c r="D82" s="46">
        <v>48941</v>
      </c>
      <c r="E82" s="46">
        <v>595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49536</v>
      </c>
      <c r="P82" s="47">
        <f t="shared" si="12"/>
        <v>0.76790475599925589</v>
      </c>
      <c r="Q82" s="9"/>
    </row>
    <row r="83" spans="1:120">
      <c r="A83" s="12"/>
      <c r="B83" s="25">
        <v>367</v>
      </c>
      <c r="C83" s="20" t="s">
        <v>133</v>
      </c>
      <c r="D83" s="46">
        <v>7475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7475</v>
      </c>
      <c r="P83" s="47">
        <f t="shared" si="12"/>
        <v>0.11587710051466485</v>
      </c>
      <c r="Q83" s="9"/>
    </row>
    <row r="84" spans="1:120">
      <c r="A84" s="12"/>
      <c r="B84" s="25">
        <v>368</v>
      </c>
      <c r="C84" s="20" t="s">
        <v>76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3174563</v>
      </c>
      <c r="L84" s="46">
        <v>0</v>
      </c>
      <c r="M84" s="46">
        <v>0</v>
      </c>
      <c r="N84" s="46">
        <v>0</v>
      </c>
      <c r="O84" s="46">
        <f t="shared" si="15"/>
        <v>3174563</v>
      </c>
      <c r="P84" s="47">
        <f t="shared" si="12"/>
        <v>49.211927202827553</v>
      </c>
      <c r="Q84" s="9"/>
    </row>
    <row r="85" spans="1:120">
      <c r="A85" s="12"/>
      <c r="B85" s="25">
        <v>369.35</v>
      </c>
      <c r="C85" s="20" t="s">
        <v>213</v>
      </c>
      <c r="D85" s="46">
        <v>35053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>SUM(D85:N85)</f>
        <v>35053</v>
      </c>
      <c r="P85" s="47">
        <f t="shared" si="12"/>
        <v>0.54338996713585908</v>
      </c>
      <c r="Q85" s="9"/>
    </row>
    <row r="86" spans="1:120">
      <c r="A86" s="12"/>
      <c r="B86" s="25">
        <v>369.9</v>
      </c>
      <c r="C86" s="20" t="s">
        <v>77</v>
      </c>
      <c r="D86" s="46">
        <v>132286</v>
      </c>
      <c r="E86" s="46">
        <v>30633</v>
      </c>
      <c r="F86" s="46">
        <v>0</v>
      </c>
      <c r="G86" s="46">
        <v>0</v>
      </c>
      <c r="H86" s="46">
        <v>0</v>
      </c>
      <c r="I86" s="46">
        <v>719263</v>
      </c>
      <c r="J86" s="46">
        <v>542630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5"/>
        <v>1424812</v>
      </c>
      <c r="P86" s="47">
        <f t="shared" si="12"/>
        <v>22.08736900849507</v>
      </c>
      <c r="Q86" s="9"/>
    </row>
    <row r="87" spans="1:120" ht="15.75">
      <c r="A87" s="29" t="s">
        <v>52</v>
      </c>
      <c r="B87" s="30"/>
      <c r="C87" s="31"/>
      <c r="D87" s="32">
        <f t="shared" ref="D87:N87" si="16">SUM(D88:D92)</f>
        <v>557045</v>
      </c>
      <c r="E87" s="32">
        <f t="shared" si="16"/>
        <v>5486796</v>
      </c>
      <c r="F87" s="32">
        <f t="shared" si="16"/>
        <v>7763749</v>
      </c>
      <c r="G87" s="32">
        <f t="shared" si="16"/>
        <v>18609065</v>
      </c>
      <c r="H87" s="32">
        <f t="shared" si="16"/>
        <v>0</v>
      </c>
      <c r="I87" s="32">
        <f t="shared" si="16"/>
        <v>9386524</v>
      </c>
      <c r="J87" s="32">
        <f t="shared" si="16"/>
        <v>0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 t="shared" si="16"/>
        <v>0</v>
      </c>
      <c r="O87" s="32">
        <f t="shared" si="15"/>
        <v>41803179</v>
      </c>
      <c r="P87" s="45">
        <f t="shared" si="12"/>
        <v>648.03092639672593</v>
      </c>
      <c r="Q87" s="9"/>
    </row>
    <row r="88" spans="1:120">
      <c r="A88" s="12"/>
      <c r="B88" s="25">
        <v>381</v>
      </c>
      <c r="C88" s="20" t="s">
        <v>78</v>
      </c>
      <c r="D88" s="46">
        <v>0</v>
      </c>
      <c r="E88" s="46">
        <v>5486796</v>
      </c>
      <c r="F88" s="46">
        <v>1993966</v>
      </c>
      <c r="G88" s="46">
        <v>2477214</v>
      </c>
      <c r="H88" s="46">
        <v>0</v>
      </c>
      <c r="I88" s="46">
        <v>5803385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5"/>
        <v>15761361</v>
      </c>
      <c r="P88" s="47">
        <f t="shared" si="12"/>
        <v>244.33188131704594</v>
      </c>
      <c r="Q88" s="9"/>
    </row>
    <row r="89" spans="1:120">
      <c r="A89" s="12"/>
      <c r="B89" s="25">
        <v>383.2</v>
      </c>
      <c r="C89" s="20" t="s">
        <v>207</v>
      </c>
      <c r="D89" s="46">
        <v>557045</v>
      </c>
      <c r="E89" s="46">
        <v>0</v>
      </c>
      <c r="F89" s="46">
        <v>0</v>
      </c>
      <c r="G89" s="46">
        <v>748471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15"/>
        <v>1305516</v>
      </c>
      <c r="P89" s="47">
        <f t="shared" si="12"/>
        <v>20.23804799404725</v>
      </c>
      <c r="Q89" s="9"/>
    </row>
    <row r="90" spans="1:120">
      <c r="A90" s="12"/>
      <c r="B90" s="25">
        <v>384</v>
      </c>
      <c r="C90" s="20" t="s">
        <v>80</v>
      </c>
      <c r="D90" s="46">
        <v>0</v>
      </c>
      <c r="E90" s="46">
        <v>0</v>
      </c>
      <c r="F90" s="46">
        <v>0</v>
      </c>
      <c r="G90" s="46">
        <v>947441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5"/>
        <v>947441</v>
      </c>
      <c r="P90" s="47">
        <f t="shared" si="12"/>
        <v>14.687186085446767</v>
      </c>
      <c r="Q90" s="9"/>
    </row>
    <row r="91" spans="1:120">
      <c r="A91" s="12"/>
      <c r="B91" s="25">
        <v>385</v>
      </c>
      <c r="C91" s="20" t="s">
        <v>214</v>
      </c>
      <c r="D91" s="46">
        <v>0</v>
      </c>
      <c r="E91" s="46">
        <v>0</v>
      </c>
      <c r="F91" s="46">
        <v>5769783</v>
      </c>
      <c r="G91" s="46">
        <v>14435939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f t="shared" si="15"/>
        <v>20205722</v>
      </c>
      <c r="P91" s="47">
        <f t="shared" si="12"/>
        <v>313.22815774787625</v>
      </c>
      <c r="Q91" s="9"/>
    </row>
    <row r="92" spans="1:120" ht="15.75" thickBot="1">
      <c r="A92" s="12"/>
      <c r="B92" s="25">
        <v>389.8</v>
      </c>
      <c r="C92" s="20" t="s">
        <v>81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3583139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f t="shared" si="15"/>
        <v>3583139</v>
      </c>
      <c r="P92" s="47">
        <f t="shared" si="12"/>
        <v>55.545653252309791</v>
      </c>
      <c r="Q92" s="9"/>
    </row>
    <row r="93" spans="1:120" ht="16.5" thickBot="1">
      <c r="A93" s="14" t="s">
        <v>66</v>
      </c>
      <c r="B93" s="23"/>
      <c r="C93" s="22"/>
      <c r="D93" s="15">
        <f t="shared" ref="D93:N93" si="17">SUM(D5,D18,D30,D54,D69,D74,D87)</f>
        <v>66482581</v>
      </c>
      <c r="E93" s="15">
        <f t="shared" si="17"/>
        <v>27281924</v>
      </c>
      <c r="F93" s="15">
        <f t="shared" si="17"/>
        <v>7889267</v>
      </c>
      <c r="G93" s="15">
        <f t="shared" si="17"/>
        <v>23765916</v>
      </c>
      <c r="H93" s="15">
        <f t="shared" si="17"/>
        <v>0</v>
      </c>
      <c r="I93" s="15">
        <f t="shared" si="17"/>
        <v>66872980</v>
      </c>
      <c r="J93" s="15">
        <f t="shared" si="17"/>
        <v>14478353</v>
      </c>
      <c r="K93" s="15">
        <f t="shared" si="17"/>
        <v>10698799</v>
      </c>
      <c r="L93" s="15">
        <f t="shared" si="17"/>
        <v>0</v>
      </c>
      <c r="M93" s="15">
        <f t="shared" si="17"/>
        <v>0</v>
      </c>
      <c r="N93" s="15">
        <f t="shared" si="17"/>
        <v>0</v>
      </c>
      <c r="O93" s="15">
        <f>SUM(D93:N93)</f>
        <v>217469820</v>
      </c>
      <c r="P93" s="38">
        <f t="shared" si="12"/>
        <v>3371.2069820797419</v>
      </c>
      <c r="Q93" s="6"/>
      <c r="R93" s="2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</row>
    <row r="94" spans="1:120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9"/>
    </row>
    <row r="95" spans="1:120">
      <c r="A95" s="40"/>
      <c r="B95" s="41"/>
      <c r="C95" s="41"/>
      <c r="D95" s="42"/>
      <c r="E95" s="42"/>
      <c r="F95" s="42"/>
      <c r="G95" s="42"/>
      <c r="H95" s="42"/>
      <c r="I95" s="42"/>
      <c r="J95" s="42"/>
      <c r="K95" s="42"/>
      <c r="L95" s="42"/>
      <c r="M95" s="51" t="s">
        <v>215</v>
      </c>
      <c r="N95" s="51"/>
      <c r="O95" s="51"/>
      <c r="P95" s="43">
        <v>64508</v>
      </c>
    </row>
    <row r="96" spans="1:120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4"/>
    </row>
    <row r="97" spans="1:16" ht="15.75" customHeight="1" thickBot="1">
      <c r="A97" s="55" t="s">
        <v>111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7"/>
    </row>
  </sheetData>
  <mergeCells count="10">
    <mergeCell ref="M95:O95"/>
    <mergeCell ref="A96:P96"/>
    <mergeCell ref="A97:P9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169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22992889</v>
      </c>
      <c r="E5" s="27">
        <f t="shared" si="0"/>
        <v>1679889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1117433</v>
      </c>
      <c r="N5" s="28">
        <f>SUM(D5:M5)</f>
        <v>25790211</v>
      </c>
      <c r="O5" s="33">
        <f t="shared" ref="O5:O36" si="1">(N5/O$93)</f>
        <v>464.61314381451655</v>
      </c>
      <c r="P5" s="6"/>
    </row>
    <row r="6" spans="1:133">
      <c r="A6" s="12"/>
      <c r="B6" s="25">
        <v>311</v>
      </c>
      <c r="C6" s="20" t="s">
        <v>3</v>
      </c>
      <c r="D6" s="46">
        <v>14753783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1117433</v>
      </c>
      <c r="N6" s="46">
        <f>SUM(D6:M6)</f>
        <v>15871216</v>
      </c>
      <c r="O6" s="47">
        <f t="shared" si="1"/>
        <v>285.92149020879498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1082037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1082037</v>
      </c>
      <c r="O7" s="47">
        <f t="shared" si="1"/>
        <v>19.49300113495109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278961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278961</v>
      </c>
      <c r="O8" s="47">
        <f t="shared" si="1"/>
        <v>5.0255093768578067</v>
      </c>
      <c r="P8" s="9"/>
    </row>
    <row r="9" spans="1:133">
      <c r="A9" s="12"/>
      <c r="B9" s="25">
        <v>312.52</v>
      </c>
      <c r="C9" s="20" t="s">
        <v>130</v>
      </c>
      <c r="D9" s="46">
        <v>0</v>
      </c>
      <c r="E9" s="46">
        <v>318891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318891</v>
      </c>
      <c r="O9" s="47">
        <f t="shared" si="1"/>
        <v>5.744852186131979</v>
      </c>
      <c r="P9" s="9"/>
    </row>
    <row r="10" spans="1:133">
      <c r="A10" s="12"/>
      <c r="B10" s="25">
        <v>314.10000000000002</v>
      </c>
      <c r="C10" s="20" t="s">
        <v>14</v>
      </c>
      <c r="D10" s="46">
        <v>4249088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4249088</v>
      </c>
      <c r="O10" s="47">
        <f t="shared" si="1"/>
        <v>76.54773099857681</v>
      </c>
      <c r="P10" s="9"/>
    </row>
    <row r="11" spans="1:133">
      <c r="A11" s="12"/>
      <c r="B11" s="25">
        <v>314.3</v>
      </c>
      <c r="C11" s="20" t="s">
        <v>15</v>
      </c>
      <c r="D11" s="46">
        <v>678459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678459</v>
      </c>
      <c r="O11" s="47">
        <f t="shared" si="1"/>
        <v>12.222504458736422</v>
      </c>
      <c r="P11" s="9"/>
    </row>
    <row r="12" spans="1:133">
      <c r="A12" s="12"/>
      <c r="B12" s="25">
        <v>314.39999999999998</v>
      </c>
      <c r="C12" s="20" t="s">
        <v>16</v>
      </c>
      <c r="D12" s="46">
        <v>109408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109408</v>
      </c>
      <c r="O12" s="47">
        <f t="shared" si="1"/>
        <v>1.9709956943919005</v>
      </c>
      <c r="P12" s="9"/>
    </row>
    <row r="13" spans="1:133">
      <c r="A13" s="12"/>
      <c r="B13" s="25">
        <v>314.8</v>
      </c>
      <c r="C13" s="20" t="s">
        <v>17</v>
      </c>
      <c r="D13" s="46">
        <v>93176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93176</v>
      </c>
      <c r="O13" s="47">
        <f t="shared" si="1"/>
        <v>1.6785746455529733</v>
      </c>
      <c r="P13" s="9"/>
    </row>
    <row r="14" spans="1:133">
      <c r="A14" s="12"/>
      <c r="B14" s="25">
        <v>315</v>
      </c>
      <c r="C14" s="20" t="s">
        <v>131</v>
      </c>
      <c r="D14" s="46">
        <v>2333544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2333544</v>
      </c>
      <c r="O14" s="47">
        <f t="shared" si="1"/>
        <v>42.039020699346054</v>
      </c>
      <c r="P14" s="9"/>
    </row>
    <row r="15" spans="1:133">
      <c r="A15" s="12"/>
      <c r="B15" s="25">
        <v>316</v>
      </c>
      <c r="C15" s="20" t="s">
        <v>132</v>
      </c>
      <c r="D15" s="46">
        <v>763954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763954</v>
      </c>
      <c r="O15" s="47">
        <f t="shared" si="1"/>
        <v>13.762705146913113</v>
      </c>
      <c r="P15" s="9"/>
    </row>
    <row r="16" spans="1:133">
      <c r="A16" s="12"/>
      <c r="B16" s="25">
        <v>319</v>
      </c>
      <c r="C16" s="20" t="s">
        <v>20</v>
      </c>
      <c r="D16" s="46">
        <v>11477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11477</v>
      </c>
      <c r="O16" s="47">
        <f t="shared" si="1"/>
        <v>0.20675926426345279</v>
      </c>
      <c r="P16" s="9"/>
    </row>
    <row r="17" spans="1:16" ht="15.75">
      <c r="A17" s="29" t="s">
        <v>21</v>
      </c>
      <c r="B17" s="30"/>
      <c r="C17" s="31"/>
      <c r="D17" s="32">
        <f t="shared" ref="D17:M17" si="3">SUM(D18:D28)</f>
        <v>4675057</v>
      </c>
      <c r="E17" s="32">
        <f t="shared" si="3"/>
        <v>829485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536916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6041458</v>
      </c>
      <c r="O17" s="45">
        <f t="shared" si="1"/>
        <v>108.83744978291809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599677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599677</v>
      </c>
      <c r="O18" s="47">
        <f t="shared" si="1"/>
        <v>10.803239114377849</v>
      </c>
      <c r="P18" s="9"/>
    </row>
    <row r="19" spans="1:16">
      <c r="A19" s="12"/>
      <c r="B19" s="25">
        <v>323.10000000000002</v>
      </c>
      <c r="C19" s="20" t="s">
        <v>22</v>
      </c>
      <c r="D19" s="46">
        <v>3753954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3753954</v>
      </c>
      <c r="O19" s="47">
        <f t="shared" si="1"/>
        <v>67.627844133383775</v>
      </c>
      <c r="P19" s="9"/>
    </row>
    <row r="20" spans="1:16">
      <c r="A20" s="12"/>
      <c r="B20" s="25">
        <v>323.39999999999998</v>
      </c>
      <c r="C20" s="20" t="s">
        <v>94</v>
      </c>
      <c r="D20" s="46">
        <v>12759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12759</v>
      </c>
      <c r="O20" s="47">
        <f t="shared" si="1"/>
        <v>0.22985461817002648</v>
      </c>
      <c r="P20" s="9"/>
    </row>
    <row r="21" spans="1:16">
      <c r="A21" s="12"/>
      <c r="B21" s="25">
        <v>323.7</v>
      </c>
      <c r="C21" s="20" t="s">
        <v>95</v>
      </c>
      <c r="D21" s="46">
        <v>821331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821331</v>
      </c>
      <c r="O21" s="47">
        <f t="shared" si="1"/>
        <v>14.796357347457169</v>
      </c>
      <c r="P21" s="9"/>
    </row>
    <row r="22" spans="1:16">
      <c r="A22" s="12"/>
      <c r="B22" s="25">
        <v>324.11</v>
      </c>
      <c r="C22" s="20" t="s">
        <v>96</v>
      </c>
      <c r="D22" s="46">
        <v>0</v>
      </c>
      <c r="E22" s="46">
        <v>60212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60212</v>
      </c>
      <c r="O22" s="47">
        <f t="shared" si="1"/>
        <v>1.0847249995496226</v>
      </c>
      <c r="P22" s="9"/>
    </row>
    <row r="23" spans="1:16">
      <c r="A23" s="12"/>
      <c r="B23" s="25">
        <v>324.12</v>
      </c>
      <c r="C23" s="20" t="s">
        <v>23</v>
      </c>
      <c r="D23" s="46">
        <v>0</v>
      </c>
      <c r="E23" s="46">
        <v>87896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87896</v>
      </c>
      <c r="O23" s="47">
        <f t="shared" si="1"/>
        <v>1.5834549352357274</v>
      </c>
      <c r="P23" s="9"/>
    </row>
    <row r="24" spans="1:16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280738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280738</v>
      </c>
      <c r="O24" s="47">
        <f t="shared" si="1"/>
        <v>5.0575222036066227</v>
      </c>
      <c r="P24" s="9"/>
    </row>
    <row r="25" spans="1:16">
      <c r="A25" s="12"/>
      <c r="B25" s="25">
        <v>324.22000000000003</v>
      </c>
      <c r="C25" s="20" t="s">
        <v>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256178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256178</v>
      </c>
      <c r="O25" s="47">
        <f t="shared" si="1"/>
        <v>4.6150714298582214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52752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52752</v>
      </c>
      <c r="O26" s="47">
        <f t="shared" si="1"/>
        <v>0.95033237853321084</v>
      </c>
      <c r="P26" s="9"/>
    </row>
    <row r="27" spans="1:16">
      <c r="A27" s="12"/>
      <c r="B27" s="25">
        <v>329</v>
      </c>
      <c r="C27" s="20" t="s">
        <v>27</v>
      </c>
      <c r="D27" s="46">
        <v>86213</v>
      </c>
      <c r="E27" s="46">
        <v>28948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115161</v>
      </c>
      <c r="O27" s="47">
        <f t="shared" si="1"/>
        <v>2.0746365454250664</v>
      </c>
      <c r="P27" s="9"/>
    </row>
    <row r="28" spans="1:16">
      <c r="A28" s="12"/>
      <c r="B28" s="25">
        <v>367</v>
      </c>
      <c r="C28" s="20" t="s">
        <v>133</v>
      </c>
      <c r="D28" s="46">
        <v>800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800</v>
      </c>
      <c r="O28" s="47">
        <f t="shared" si="1"/>
        <v>1.4412077320794825E-2</v>
      </c>
      <c r="P28" s="9"/>
    </row>
    <row r="29" spans="1:16" ht="15.75">
      <c r="A29" s="29" t="s">
        <v>29</v>
      </c>
      <c r="B29" s="30"/>
      <c r="C29" s="31"/>
      <c r="D29" s="32">
        <f t="shared" ref="D29:M29" si="5">SUM(D30:D48)</f>
        <v>5493369</v>
      </c>
      <c r="E29" s="32">
        <f t="shared" si="5"/>
        <v>2275600</v>
      </c>
      <c r="F29" s="32">
        <f t="shared" si="5"/>
        <v>0</v>
      </c>
      <c r="G29" s="32">
        <f t="shared" si="5"/>
        <v>2658493</v>
      </c>
      <c r="H29" s="32">
        <f t="shared" si="5"/>
        <v>0</v>
      </c>
      <c r="I29" s="32">
        <f t="shared" si="5"/>
        <v>13579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10441041</v>
      </c>
      <c r="O29" s="45">
        <f t="shared" si="1"/>
        <v>188.09636275198616</v>
      </c>
      <c r="P29" s="10"/>
    </row>
    <row r="30" spans="1:16">
      <c r="A30" s="12"/>
      <c r="B30" s="25">
        <v>331.2</v>
      </c>
      <c r="C30" s="20" t="s">
        <v>28</v>
      </c>
      <c r="D30" s="46">
        <v>244491</v>
      </c>
      <c r="E30" s="46">
        <v>22701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267192</v>
      </c>
      <c r="O30" s="47">
        <f t="shared" si="1"/>
        <v>4.8134897043722642</v>
      </c>
      <c r="P30" s="9"/>
    </row>
    <row r="31" spans="1:16">
      <c r="A31" s="12"/>
      <c r="B31" s="25">
        <v>331.49</v>
      </c>
      <c r="C31" s="20" t="s">
        <v>134</v>
      </c>
      <c r="D31" s="46">
        <v>0</v>
      </c>
      <c r="E31" s="46">
        <v>0</v>
      </c>
      <c r="F31" s="46">
        <v>0</v>
      </c>
      <c r="G31" s="46">
        <v>1335912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6">SUM(D31:M31)</f>
        <v>1335912</v>
      </c>
      <c r="O31" s="47">
        <f t="shared" si="1"/>
        <v>24.066583797222073</v>
      </c>
      <c r="P31" s="9"/>
    </row>
    <row r="32" spans="1:16">
      <c r="A32" s="12"/>
      <c r="B32" s="25">
        <v>331.5</v>
      </c>
      <c r="C32" s="20" t="s">
        <v>30</v>
      </c>
      <c r="D32" s="46">
        <v>0</v>
      </c>
      <c r="E32" s="46">
        <v>1271530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1271530</v>
      </c>
      <c r="O32" s="47">
        <f t="shared" si="1"/>
        <v>22.906735844637808</v>
      </c>
      <c r="P32" s="9"/>
    </row>
    <row r="33" spans="1:16">
      <c r="A33" s="12"/>
      <c r="B33" s="25">
        <v>331.62</v>
      </c>
      <c r="C33" s="20" t="s">
        <v>100</v>
      </c>
      <c r="D33" s="46">
        <v>0</v>
      </c>
      <c r="E33" s="46">
        <v>966940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966940</v>
      </c>
      <c r="O33" s="47">
        <f t="shared" si="1"/>
        <v>17.419517555711685</v>
      </c>
      <c r="P33" s="9"/>
    </row>
    <row r="34" spans="1:16">
      <c r="A34" s="12"/>
      <c r="B34" s="25">
        <v>331.69</v>
      </c>
      <c r="C34" s="20" t="s">
        <v>32</v>
      </c>
      <c r="D34" s="46">
        <v>5618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5618</v>
      </c>
      <c r="O34" s="47">
        <f t="shared" si="1"/>
        <v>0.10120881298528167</v>
      </c>
      <c r="P34" s="9"/>
    </row>
    <row r="35" spans="1:16">
      <c r="A35" s="12"/>
      <c r="B35" s="25">
        <v>331.7</v>
      </c>
      <c r="C35" s="20" t="s">
        <v>122</v>
      </c>
      <c r="D35" s="46">
        <v>0</v>
      </c>
      <c r="E35" s="46">
        <v>0</v>
      </c>
      <c r="F35" s="46">
        <v>0</v>
      </c>
      <c r="G35" s="46">
        <v>10000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10000</v>
      </c>
      <c r="O35" s="47">
        <f t="shared" si="1"/>
        <v>0.18015096650993534</v>
      </c>
      <c r="P35" s="9"/>
    </row>
    <row r="36" spans="1:16">
      <c r="A36" s="12"/>
      <c r="B36" s="25">
        <v>333</v>
      </c>
      <c r="C36" s="20" t="s">
        <v>4</v>
      </c>
      <c r="D36" s="46">
        <v>2639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2639</v>
      </c>
      <c r="O36" s="47">
        <f t="shared" si="1"/>
        <v>4.7541840061971929E-2</v>
      </c>
      <c r="P36" s="9"/>
    </row>
    <row r="37" spans="1:16">
      <c r="A37" s="12"/>
      <c r="B37" s="25">
        <v>334.7</v>
      </c>
      <c r="C37" s="20" t="s">
        <v>35</v>
      </c>
      <c r="D37" s="46">
        <v>0</v>
      </c>
      <c r="E37" s="46">
        <v>0</v>
      </c>
      <c r="F37" s="46">
        <v>0</v>
      </c>
      <c r="G37" s="46">
        <v>371908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7">SUM(D37:M37)</f>
        <v>371908</v>
      </c>
      <c r="O37" s="47">
        <f t="shared" ref="O37:O68" si="8">(N37/O$93)</f>
        <v>6.6999585652777025</v>
      </c>
      <c r="P37" s="9"/>
    </row>
    <row r="38" spans="1:16">
      <c r="A38" s="12"/>
      <c r="B38" s="25">
        <v>335.12</v>
      </c>
      <c r="C38" s="20" t="s">
        <v>135</v>
      </c>
      <c r="D38" s="46">
        <v>1663643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1663643</v>
      </c>
      <c r="O38" s="47">
        <f t="shared" si="8"/>
        <v>29.970689437748835</v>
      </c>
      <c r="P38" s="9"/>
    </row>
    <row r="39" spans="1:16">
      <c r="A39" s="12"/>
      <c r="B39" s="25">
        <v>335.14</v>
      </c>
      <c r="C39" s="20" t="s">
        <v>136</v>
      </c>
      <c r="D39" s="46">
        <v>11120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11120</v>
      </c>
      <c r="O39" s="47">
        <f t="shared" si="8"/>
        <v>0.20032787475904809</v>
      </c>
      <c r="P39" s="9"/>
    </row>
    <row r="40" spans="1:16">
      <c r="A40" s="12"/>
      <c r="B40" s="25">
        <v>335.15</v>
      </c>
      <c r="C40" s="20" t="s">
        <v>137</v>
      </c>
      <c r="D40" s="46">
        <v>59622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59622</v>
      </c>
      <c r="O40" s="47">
        <f t="shared" si="8"/>
        <v>1.0740960925255365</v>
      </c>
      <c r="P40" s="9"/>
    </row>
    <row r="41" spans="1:16">
      <c r="A41" s="12"/>
      <c r="B41" s="25">
        <v>335.18</v>
      </c>
      <c r="C41" s="20" t="s">
        <v>138</v>
      </c>
      <c r="D41" s="46">
        <v>3400139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3400139</v>
      </c>
      <c r="O41" s="47">
        <f t="shared" si="8"/>
        <v>61.2538327118125</v>
      </c>
      <c r="P41" s="9"/>
    </row>
    <row r="42" spans="1:16">
      <c r="A42" s="12"/>
      <c r="B42" s="25">
        <v>335.21</v>
      </c>
      <c r="C42" s="20" t="s">
        <v>40</v>
      </c>
      <c r="D42" s="46">
        <v>24499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24499</v>
      </c>
      <c r="O42" s="47">
        <f t="shared" si="8"/>
        <v>0.44135185285269057</v>
      </c>
      <c r="P42" s="9"/>
    </row>
    <row r="43" spans="1:16">
      <c r="A43" s="12"/>
      <c r="B43" s="25">
        <v>335.49</v>
      </c>
      <c r="C43" s="20" t="s">
        <v>41</v>
      </c>
      <c r="D43" s="46">
        <v>31981</v>
      </c>
      <c r="E43" s="46">
        <v>0</v>
      </c>
      <c r="F43" s="46">
        <v>0</v>
      </c>
      <c r="G43" s="46">
        <v>0</v>
      </c>
      <c r="H43" s="46">
        <v>0</v>
      </c>
      <c r="I43" s="46">
        <v>13579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45560</v>
      </c>
      <c r="O43" s="47">
        <f t="shared" si="8"/>
        <v>0.82076780341926536</v>
      </c>
      <c r="P43" s="9"/>
    </row>
    <row r="44" spans="1:16">
      <c r="A44" s="12"/>
      <c r="B44" s="25">
        <v>337.2</v>
      </c>
      <c r="C44" s="20" t="s">
        <v>104</v>
      </c>
      <c r="D44" s="46">
        <v>8552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9">SUM(D44:M44)</f>
        <v>8552</v>
      </c>
      <c r="O44" s="47">
        <f t="shared" si="8"/>
        <v>0.1540651065592967</v>
      </c>
      <c r="P44" s="9"/>
    </row>
    <row r="45" spans="1:16">
      <c r="A45" s="12"/>
      <c r="B45" s="25">
        <v>337.3</v>
      </c>
      <c r="C45" s="20" t="s">
        <v>44</v>
      </c>
      <c r="D45" s="46">
        <v>0</v>
      </c>
      <c r="E45" s="46">
        <v>14429</v>
      </c>
      <c r="F45" s="46">
        <v>0</v>
      </c>
      <c r="G45" s="46">
        <v>36909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51338</v>
      </c>
      <c r="O45" s="47">
        <f t="shared" si="8"/>
        <v>0.92485903186870599</v>
      </c>
      <c r="P45" s="9"/>
    </row>
    <row r="46" spans="1:16">
      <c r="A46" s="12"/>
      <c r="B46" s="25">
        <v>337.4</v>
      </c>
      <c r="C46" s="20" t="s">
        <v>116</v>
      </c>
      <c r="D46" s="46">
        <v>0</v>
      </c>
      <c r="E46" s="46">
        <v>0</v>
      </c>
      <c r="F46" s="46">
        <v>0</v>
      </c>
      <c r="G46" s="46">
        <v>862952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862952</v>
      </c>
      <c r="O46" s="47">
        <f t="shared" si="8"/>
        <v>15.546163685168171</v>
      </c>
      <c r="P46" s="9"/>
    </row>
    <row r="47" spans="1:16">
      <c r="A47" s="12"/>
      <c r="B47" s="25">
        <v>337.7</v>
      </c>
      <c r="C47" s="20" t="s">
        <v>105</v>
      </c>
      <c r="D47" s="46">
        <v>0</v>
      </c>
      <c r="E47" s="46">
        <v>0</v>
      </c>
      <c r="F47" s="46">
        <v>0</v>
      </c>
      <c r="G47" s="46">
        <v>40812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40812</v>
      </c>
      <c r="O47" s="47">
        <f t="shared" si="8"/>
        <v>0.73523212452034803</v>
      </c>
      <c r="P47" s="9"/>
    </row>
    <row r="48" spans="1:16">
      <c r="A48" s="12"/>
      <c r="B48" s="25">
        <v>338</v>
      </c>
      <c r="C48" s="20" t="s">
        <v>45</v>
      </c>
      <c r="D48" s="46">
        <v>41065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41065</v>
      </c>
      <c r="O48" s="47">
        <f t="shared" si="8"/>
        <v>0.73978994397304942</v>
      </c>
      <c r="P48" s="9"/>
    </row>
    <row r="49" spans="1:16" ht="15.75">
      <c r="A49" s="29" t="s">
        <v>50</v>
      </c>
      <c r="B49" s="30"/>
      <c r="C49" s="31"/>
      <c r="D49" s="32">
        <f t="shared" ref="D49:M49" si="10">SUM(D50:D64)</f>
        <v>2352927</v>
      </c>
      <c r="E49" s="32">
        <f t="shared" si="10"/>
        <v>60325</v>
      </c>
      <c r="F49" s="32">
        <f t="shared" si="10"/>
        <v>0</v>
      </c>
      <c r="G49" s="32">
        <f t="shared" si="10"/>
        <v>8394</v>
      </c>
      <c r="H49" s="32">
        <f t="shared" si="10"/>
        <v>0</v>
      </c>
      <c r="I49" s="32">
        <f t="shared" si="10"/>
        <v>33192850</v>
      </c>
      <c r="J49" s="32">
        <f t="shared" si="10"/>
        <v>5120984</v>
      </c>
      <c r="K49" s="32">
        <f t="shared" si="10"/>
        <v>0</v>
      </c>
      <c r="L49" s="32">
        <f t="shared" si="10"/>
        <v>0</v>
      </c>
      <c r="M49" s="32">
        <f t="shared" si="10"/>
        <v>10498084</v>
      </c>
      <c r="N49" s="32">
        <f t="shared" si="9"/>
        <v>51233564</v>
      </c>
      <c r="O49" s="45">
        <f t="shared" si="8"/>
        <v>922.97760723486283</v>
      </c>
      <c r="P49" s="10"/>
    </row>
    <row r="50" spans="1:16">
      <c r="A50" s="12"/>
      <c r="B50" s="25">
        <v>341.2</v>
      </c>
      <c r="C50" s="20" t="s">
        <v>139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5120984</v>
      </c>
      <c r="K50" s="46">
        <v>0</v>
      </c>
      <c r="L50" s="46">
        <v>0</v>
      </c>
      <c r="M50" s="46">
        <v>0</v>
      </c>
      <c r="N50" s="46">
        <f t="shared" ref="N50:N64" si="11">SUM(D50:M50)</f>
        <v>5120984</v>
      </c>
      <c r="O50" s="47">
        <f t="shared" si="8"/>
        <v>92.255021708191464</v>
      </c>
      <c r="P50" s="9"/>
    </row>
    <row r="51" spans="1:16">
      <c r="A51" s="12"/>
      <c r="B51" s="25">
        <v>341.3</v>
      </c>
      <c r="C51" s="20" t="s">
        <v>140</v>
      </c>
      <c r="D51" s="46">
        <v>492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492</v>
      </c>
      <c r="O51" s="47">
        <f t="shared" si="8"/>
        <v>8.8634275522888172E-3</v>
      </c>
      <c r="P51" s="9"/>
    </row>
    <row r="52" spans="1:16">
      <c r="A52" s="12"/>
      <c r="B52" s="25">
        <v>341.9</v>
      </c>
      <c r="C52" s="20" t="s">
        <v>141</v>
      </c>
      <c r="D52" s="46">
        <v>236398</v>
      </c>
      <c r="E52" s="46">
        <v>0</v>
      </c>
      <c r="F52" s="46">
        <v>0</v>
      </c>
      <c r="G52" s="46">
        <v>0</v>
      </c>
      <c r="H52" s="46">
        <v>0</v>
      </c>
      <c r="I52" s="46">
        <v>1090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237488</v>
      </c>
      <c r="O52" s="47">
        <f t="shared" si="8"/>
        <v>4.278369273451152</v>
      </c>
      <c r="P52" s="9"/>
    </row>
    <row r="53" spans="1:16">
      <c r="A53" s="12"/>
      <c r="B53" s="25">
        <v>342.1</v>
      </c>
      <c r="C53" s="20" t="s">
        <v>55</v>
      </c>
      <c r="D53" s="46">
        <v>544246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544246</v>
      </c>
      <c r="O53" s="47">
        <f t="shared" si="8"/>
        <v>9.8046442919166257</v>
      </c>
      <c r="P53" s="9"/>
    </row>
    <row r="54" spans="1:16">
      <c r="A54" s="12"/>
      <c r="B54" s="25">
        <v>342.5</v>
      </c>
      <c r="C54" s="20" t="s">
        <v>56</v>
      </c>
      <c r="D54" s="46">
        <v>188556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188556</v>
      </c>
      <c r="O54" s="47">
        <f t="shared" si="8"/>
        <v>3.3968545641247365</v>
      </c>
      <c r="P54" s="9"/>
    </row>
    <row r="55" spans="1:16">
      <c r="A55" s="12"/>
      <c r="B55" s="25">
        <v>342.6</v>
      </c>
      <c r="C55" s="20" t="s">
        <v>57</v>
      </c>
      <c r="D55" s="46">
        <v>923319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923319</v>
      </c>
      <c r="O55" s="47">
        <f t="shared" si="8"/>
        <v>16.633681024698699</v>
      </c>
      <c r="P55" s="9"/>
    </row>
    <row r="56" spans="1:16">
      <c r="A56" s="12"/>
      <c r="B56" s="25">
        <v>343.4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5403339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5403339</v>
      </c>
      <c r="O56" s="47">
        <f t="shared" si="8"/>
        <v>97.341674323082742</v>
      </c>
      <c r="P56" s="9"/>
    </row>
    <row r="57" spans="1:16">
      <c r="A57" s="12"/>
      <c r="B57" s="25">
        <v>343.6</v>
      </c>
      <c r="C57" s="20" t="s">
        <v>59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22306106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22306106</v>
      </c>
      <c r="O57" s="47">
        <f t="shared" si="8"/>
        <v>401.84665549730676</v>
      </c>
      <c r="P57" s="9"/>
    </row>
    <row r="58" spans="1:16">
      <c r="A58" s="12"/>
      <c r="B58" s="25">
        <v>343.8</v>
      </c>
      <c r="C58" s="20" t="s">
        <v>60</v>
      </c>
      <c r="D58" s="46">
        <v>0</v>
      </c>
      <c r="E58" s="46">
        <v>60200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60200</v>
      </c>
      <c r="O58" s="47">
        <f t="shared" si="8"/>
        <v>1.0845088183898106</v>
      </c>
      <c r="P58" s="9"/>
    </row>
    <row r="59" spans="1:16">
      <c r="A59" s="12"/>
      <c r="B59" s="25">
        <v>343.9</v>
      </c>
      <c r="C59" s="20" t="s">
        <v>61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4435015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4435015</v>
      </c>
      <c r="O59" s="47">
        <f t="shared" si="8"/>
        <v>79.89722387360608</v>
      </c>
      <c r="P59" s="9"/>
    </row>
    <row r="60" spans="1:16">
      <c r="A60" s="12"/>
      <c r="B60" s="25">
        <v>344.1</v>
      </c>
      <c r="C60" s="20" t="s">
        <v>142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10498084</v>
      </c>
      <c r="N60" s="46">
        <f t="shared" si="11"/>
        <v>10498084</v>
      </c>
      <c r="O60" s="47">
        <f t="shared" si="8"/>
        <v>189.12399791024879</v>
      </c>
      <c r="P60" s="9"/>
    </row>
    <row r="61" spans="1:16">
      <c r="A61" s="12"/>
      <c r="B61" s="25">
        <v>344.9</v>
      </c>
      <c r="C61" s="20" t="s">
        <v>143</v>
      </c>
      <c r="D61" s="46">
        <v>83215</v>
      </c>
      <c r="E61" s="46">
        <v>125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83340</v>
      </c>
      <c r="O61" s="47">
        <f t="shared" si="8"/>
        <v>1.501378154893801</v>
      </c>
      <c r="P61" s="9"/>
    </row>
    <row r="62" spans="1:16">
      <c r="A62" s="12"/>
      <c r="B62" s="25">
        <v>345.9</v>
      </c>
      <c r="C62" s="20" t="s">
        <v>125</v>
      </c>
      <c r="D62" s="46">
        <v>6097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6097</v>
      </c>
      <c r="O62" s="47">
        <f t="shared" si="8"/>
        <v>0.10983804428110756</v>
      </c>
      <c r="P62" s="9"/>
    </row>
    <row r="63" spans="1:16">
      <c r="A63" s="12"/>
      <c r="B63" s="25">
        <v>347.2</v>
      </c>
      <c r="C63" s="20" t="s">
        <v>64</v>
      </c>
      <c r="D63" s="46">
        <v>177047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177047</v>
      </c>
      <c r="O63" s="47">
        <f t="shared" si="8"/>
        <v>3.1895188167684521</v>
      </c>
      <c r="P63" s="9"/>
    </row>
    <row r="64" spans="1:16">
      <c r="A64" s="12"/>
      <c r="B64" s="25">
        <v>347.5</v>
      </c>
      <c r="C64" s="20" t="s">
        <v>65</v>
      </c>
      <c r="D64" s="46">
        <v>193557</v>
      </c>
      <c r="E64" s="46">
        <v>0</v>
      </c>
      <c r="F64" s="46">
        <v>0</v>
      </c>
      <c r="G64" s="46">
        <v>8394</v>
      </c>
      <c r="H64" s="46">
        <v>0</v>
      </c>
      <c r="I64" s="46">
        <v>1047300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1249251</v>
      </c>
      <c r="O64" s="47">
        <f t="shared" si="8"/>
        <v>22.505377506350321</v>
      </c>
      <c r="P64" s="9"/>
    </row>
    <row r="65" spans="1:16" ht="15.75">
      <c r="A65" s="29" t="s">
        <v>51</v>
      </c>
      <c r="B65" s="30"/>
      <c r="C65" s="31"/>
      <c r="D65" s="32">
        <f t="shared" ref="D65:M65" si="12">SUM(D66:D68)</f>
        <v>165992</v>
      </c>
      <c r="E65" s="32">
        <f t="shared" si="12"/>
        <v>67398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0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ref="N65:N70" si="13">SUM(D65:M65)</f>
        <v>233390</v>
      </c>
      <c r="O65" s="45">
        <f t="shared" si="8"/>
        <v>4.2045434073753807</v>
      </c>
      <c r="P65" s="10"/>
    </row>
    <row r="66" spans="1:16">
      <c r="A66" s="13"/>
      <c r="B66" s="39">
        <v>351.2</v>
      </c>
      <c r="C66" s="21" t="s">
        <v>107</v>
      </c>
      <c r="D66" s="46">
        <v>0</v>
      </c>
      <c r="E66" s="46">
        <v>52503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52503</v>
      </c>
      <c r="O66" s="47">
        <f t="shared" si="8"/>
        <v>0.94584661946711346</v>
      </c>
      <c r="P66" s="9"/>
    </row>
    <row r="67" spans="1:16">
      <c r="A67" s="13"/>
      <c r="B67" s="39">
        <v>351.5</v>
      </c>
      <c r="C67" s="21" t="s">
        <v>126</v>
      </c>
      <c r="D67" s="46">
        <v>134181</v>
      </c>
      <c r="E67" s="46">
        <v>14895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149076</v>
      </c>
      <c r="O67" s="47">
        <f t="shared" si="8"/>
        <v>2.6856185483435118</v>
      </c>
      <c r="P67" s="9"/>
    </row>
    <row r="68" spans="1:16">
      <c r="A68" s="13"/>
      <c r="B68" s="39">
        <v>354</v>
      </c>
      <c r="C68" s="21" t="s">
        <v>69</v>
      </c>
      <c r="D68" s="46">
        <v>31811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31811</v>
      </c>
      <c r="O68" s="47">
        <f t="shared" si="8"/>
        <v>0.57307823956475523</v>
      </c>
      <c r="P68" s="9"/>
    </row>
    <row r="69" spans="1:16" ht="15.75">
      <c r="A69" s="29" t="s">
        <v>5</v>
      </c>
      <c r="B69" s="30"/>
      <c r="C69" s="31"/>
      <c r="D69" s="32">
        <f t="shared" ref="D69:M69" si="14">SUM(D70:D79)</f>
        <v>305610</v>
      </c>
      <c r="E69" s="32">
        <f t="shared" si="14"/>
        <v>84479</v>
      </c>
      <c r="F69" s="32">
        <f t="shared" si="14"/>
        <v>1732</v>
      </c>
      <c r="G69" s="32">
        <f t="shared" si="14"/>
        <v>30395</v>
      </c>
      <c r="H69" s="32">
        <f t="shared" si="14"/>
        <v>0</v>
      </c>
      <c r="I69" s="32">
        <f t="shared" si="14"/>
        <v>232079</v>
      </c>
      <c r="J69" s="32">
        <f t="shared" si="14"/>
        <v>33386</v>
      </c>
      <c r="K69" s="32">
        <f t="shared" si="14"/>
        <v>11323090</v>
      </c>
      <c r="L69" s="32">
        <f t="shared" si="14"/>
        <v>0</v>
      </c>
      <c r="M69" s="32">
        <f t="shared" si="14"/>
        <v>11313</v>
      </c>
      <c r="N69" s="32">
        <f t="shared" si="13"/>
        <v>12022084</v>
      </c>
      <c r="O69" s="45">
        <f t="shared" ref="O69:O91" si="15">(N69/O$93)</f>
        <v>216.57900520636292</v>
      </c>
      <c r="P69" s="10"/>
    </row>
    <row r="70" spans="1:16">
      <c r="A70" s="12"/>
      <c r="B70" s="25">
        <v>361.1</v>
      </c>
      <c r="C70" s="20" t="s">
        <v>70</v>
      </c>
      <c r="D70" s="46">
        <v>170219</v>
      </c>
      <c r="E70" s="46">
        <v>50180</v>
      </c>
      <c r="F70" s="46">
        <v>3863</v>
      </c>
      <c r="G70" s="46">
        <v>8715</v>
      </c>
      <c r="H70" s="46">
        <v>0</v>
      </c>
      <c r="I70" s="46">
        <v>0</v>
      </c>
      <c r="J70" s="46">
        <v>0</v>
      </c>
      <c r="K70" s="46">
        <v>424985</v>
      </c>
      <c r="L70" s="46">
        <v>0</v>
      </c>
      <c r="M70" s="46">
        <v>13489</v>
      </c>
      <c r="N70" s="46">
        <f t="shared" si="13"/>
        <v>671451</v>
      </c>
      <c r="O70" s="47">
        <f t="shared" si="15"/>
        <v>12.096254661406258</v>
      </c>
      <c r="P70" s="9"/>
    </row>
    <row r="71" spans="1:16">
      <c r="A71" s="12"/>
      <c r="B71" s="25">
        <v>361.2</v>
      </c>
      <c r="C71" s="20" t="s">
        <v>117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1032001</v>
      </c>
      <c r="L71" s="46">
        <v>0</v>
      </c>
      <c r="M71" s="46">
        <v>0</v>
      </c>
      <c r="N71" s="46">
        <f t="shared" ref="N71:N79" si="16">SUM(D71:M71)</f>
        <v>1032001</v>
      </c>
      <c r="O71" s="47">
        <f t="shared" si="15"/>
        <v>18.591597758921978</v>
      </c>
      <c r="P71" s="9"/>
    </row>
    <row r="72" spans="1:16">
      <c r="A72" s="12"/>
      <c r="B72" s="25">
        <v>361.3</v>
      </c>
      <c r="C72" s="20" t="s">
        <v>71</v>
      </c>
      <c r="D72" s="46">
        <v>9092</v>
      </c>
      <c r="E72" s="46">
        <v>3365</v>
      </c>
      <c r="F72" s="46">
        <v>-5</v>
      </c>
      <c r="G72" s="46">
        <v>386</v>
      </c>
      <c r="H72" s="46">
        <v>0</v>
      </c>
      <c r="I72" s="46">
        <v>0</v>
      </c>
      <c r="J72" s="46">
        <v>0</v>
      </c>
      <c r="K72" s="46">
        <v>2441272</v>
      </c>
      <c r="L72" s="46">
        <v>0</v>
      </c>
      <c r="M72" s="46">
        <v>1556</v>
      </c>
      <c r="N72" s="46">
        <f t="shared" si="16"/>
        <v>2455666</v>
      </c>
      <c r="O72" s="47">
        <f t="shared" si="15"/>
        <v>44.239060332558687</v>
      </c>
      <c r="P72" s="9"/>
    </row>
    <row r="73" spans="1:16">
      <c r="A73" s="12"/>
      <c r="B73" s="25">
        <v>361.4</v>
      </c>
      <c r="C73" s="20" t="s">
        <v>144</v>
      </c>
      <c r="D73" s="46">
        <v>-81074</v>
      </c>
      <c r="E73" s="46">
        <v>-19931</v>
      </c>
      <c r="F73" s="46">
        <v>-2126</v>
      </c>
      <c r="G73" s="46">
        <v>-4111</v>
      </c>
      <c r="H73" s="46">
        <v>0</v>
      </c>
      <c r="I73" s="46">
        <v>0</v>
      </c>
      <c r="J73" s="46">
        <v>0</v>
      </c>
      <c r="K73" s="46">
        <v>2877769</v>
      </c>
      <c r="L73" s="46">
        <v>0</v>
      </c>
      <c r="M73" s="46">
        <v>-6659</v>
      </c>
      <c r="N73" s="46">
        <f t="shared" si="16"/>
        <v>2763868</v>
      </c>
      <c r="O73" s="47">
        <f t="shared" si="15"/>
        <v>49.791349150588196</v>
      </c>
      <c r="P73" s="9"/>
    </row>
    <row r="74" spans="1:16">
      <c r="A74" s="12"/>
      <c r="B74" s="25">
        <v>362</v>
      </c>
      <c r="C74" s="20" t="s">
        <v>73</v>
      </c>
      <c r="D74" s="46">
        <v>60789</v>
      </c>
      <c r="E74" s="46">
        <v>0</v>
      </c>
      <c r="F74" s="46">
        <v>0</v>
      </c>
      <c r="G74" s="46">
        <v>0</v>
      </c>
      <c r="H74" s="46">
        <v>0</v>
      </c>
      <c r="I74" s="46">
        <v>96494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157283</v>
      </c>
      <c r="O74" s="47">
        <f t="shared" si="15"/>
        <v>2.8334684465582156</v>
      </c>
      <c r="P74" s="9"/>
    </row>
    <row r="75" spans="1:16">
      <c r="A75" s="12"/>
      <c r="B75" s="25">
        <v>364</v>
      </c>
      <c r="C75" s="20" t="s">
        <v>145</v>
      </c>
      <c r="D75" s="46">
        <v>5587</v>
      </c>
      <c r="E75" s="46">
        <v>4679</v>
      </c>
      <c r="F75" s="46">
        <v>0</v>
      </c>
      <c r="G75" s="46">
        <v>20390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30656</v>
      </c>
      <c r="O75" s="47">
        <f t="shared" si="15"/>
        <v>0.55227080293285769</v>
      </c>
      <c r="P75" s="9"/>
    </row>
    <row r="76" spans="1:16">
      <c r="A76" s="12"/>
      <c r="B76" s="25">
        <v>365</v>
      </c>
      <c r="C76" s="20" t="s">
        <v>146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7450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7450</v>
      </c>
      <c r="O76" s="47">
        <f t="shared" si="15"/>
        <v>0.13421247004990181</v>
      </c>
      <c r="P76" s="9"/>
    </row>
    <row r="77" spans="1:16">
      <c r="A77" s="12"/>
      <c r="B77" s="25">
        <v>366</v>
      </c>
      <c r="C77" s="20" t="s">
        <v>75</v>
      </c>
      <c r="D77" s="46">
        <v>18697</v>
      </c>
      <c r="E77" s="46">
        <v>4308</v>
      </c>
      <c r="F77" s="46">
        <v>0</v>
      </c>
      <c r="G77" s="46">
        <v>5000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28005</v>
      </c>
      <c r="O77" s="47">
        <f t="shared" si="15"/>
        <v>0.50451278171107383</v>
      </c>
      <c r="P77" s="9"/>
    </row>
    <row r="78" spans="1:16">
      <c r="A78" s="12"/>
      <c r="B78" s="25">
        <v>368</v>
      </c>
      <c r="C78" s="20" t="s">
        <v>76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4540583</v>
      </c>
      <c r="L78" s="46">
        <v>0</v>
      </c>
      <c r="M78" s="46">
        <v>0</v>
      </c>
      <c r="N78" s="46">
        <f t="shared" si="16"/>
        <v>4540583</v>
      </c>
      <c r="O78" s="47">
        <f t="shared" si="15"/>
        <v>81.79904159685816</v>
      </c>
      <c r="P78" s="9"/>
    </row>
    <row r="79" spans="1:16">
      <c r="A79" s="12"/>
      <c r="B79" s="25">
        <v>369.9</v>
      </c>
      <c r="C79" s="20" t="s">
        <v>77</v>
      </c>
      <c r="D79" s="46">
        <v>122300</v>
      </c>
      <c r="E79" s="46">
        <v>41878</v>
      </c>
      <c r="F79" s="46">
        <v>0</v>
      </c>
      <c r="G79" s="46">
        <v>15</v>
      </c>
      <c r="H79" s="46">
        <v>0</v>
      </c>
      <c r="I79" s="46">
        <v>128135</v>
      </c>
      <c r="J79" s="46">
        <v>33386</v>
      </c>
      <c r="K79" s="46">
        <v>6480</v>
      </c>
      <c r="L79" s="46">
        <v>0</v>
      </c>
      <c r="M79" s="46">
        <v>2927</v>
      </c>
      <c r="N79" s="46">
        <f t="shared" si="16"/>
        <v>335121</v>
      </c>
      <c r="O79" s="47">
        <f t="shared" si="15"/>
        <v>6.0372372047776039</v>
      </c>
      <c r="P79" s="9"/>
    </row>
    <row r="80" spans="1:16" ht="15.75">
      <c r="A80" s="29" t="s">
        <v>52</v>
      </c>
      <c r="B80" s="30"/>
      <c r="C80" s="31"/>
      <c r="D80" s="32">
        <f t="shared" ref="D80:M80" si="17">SUM(D81:D90)</f>
        <v>161163</v>
      </c>
      <c r="E80" s="32">
        <f t="shared" si="17"/>
        <v>0</v>
      </c>
      <c r="F80" s="32">
        <f t="shared" si="17"/>
        <v>1768786</v>
      </c>
      <c r="G80" s="32">
        <f t="shared" si="17"/>
        <v>5602737</v>
      </c>
      <c r="H80" s="32">
        <f t="shared" si="17"/>
        <v>0</v>
      </c>
      <c r="I80" s="32">
        <f t="shared" si="17"/>
        <v>2628364</v>
      </c>
      <c r="J80" s="32">
        <f t="shared" si="17"/>
        <v>379684</v>
      </c>
      <c r="K80" s="32">
        <f t="shared" si="17"/>
        <v>0</v>
      </c>
      <c r="L80" s="32">
        <f t="shared" si="17"/>
        <v>0</v>
      </c>
      <c r="M80" s="32">
        <f t="shared" si="17"/>
        <v>19129456</v>
      </c>
      <c r="N80" s="32">
        <f>SUM(D80:M80)</f>
        <v>29670190</v>
      </c>
      <c r="O80" s="45">
        <f t="shared" si="15"/>
        <v>534.51134050334178</v>
      </c>
      <c r="P80" s="9"/>
    </row>
    <row r="81" spans="1:119">
      <c r="A81" s="12"/>
      <c r="B81" s="25">
        <v>381</v>
      </c>
      <c r="C81" s="20" t="s">
        <v>78</v>
      </c>
      <c r="D81" s="46">
        <v>161163</v>
      </c>
      <c r="E81" s="46">
        <v>0</v>
      </c>
      <c r="F81" s="46">
        <v>1768786</v>
      </c>
      <c r="G81" s="46">
        <v>5083502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7013451</v>
      </c>
      <c r="O81" s="47">
        <f t="shared" si="15"/>
        <v>126.34799762200724</v>
      </c>
      <c r="P81" s="9"/>
    </row>
    <row r="82" spans="1:119">
      <c r="A82" s="12"/>
      <c r="B82" s="25">
        <v>383</v>
      </c>
      <c r="C82" s="20" t="s">
        <v>79</v>
      </c>
      <c r="D82" s="46">
        <v>0</v>
      </c>
      <c r="E82" s="46">
        <v>0</v>
      </c>
      <c r="F82" s="46">
        <v>0</v>
      </c>
      <c r="G82" s="46">
        <v>519235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ref="N82:N89" si="18">SUM(D82:M82)</f>
        <v>519235</v>
      </c>
      <c r="O82" s="47">
        <f t="shared" si="15"/>
        <v>9.3540687095786268</v>
      </c>
      <c r="P82" s="9"/>
    </row>
    <row r="83" spans="1:119">
      <c r="A83" s="12"/>
      <c r="B83" s="25">
        <v>389.1</v>
      </c>
      <c r="C83" s="20" t="s">
        <v>147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128232</v>
      </c>
      <c r="J83" s="46">
        <v>39882</v>
      </c>
      <c r="K83" s="46">
        <v>0</v>
      </c>
      <c r="L83" s="46">
        <v>0</v>
      </c>
      <c r="M83" s="46">
        <v>27547</v>
      </c>
      <c r="N83" s="46">
        <f t="shared" si="18"/>
        <v>195661</v>
      </c>
      <c r="O83" s="47">
        <f t="shared" si="15"/>
        <v>3.5248518258300456</v>
      </c>
      <c r="P83" s="9"/>
    </row>
    <row r="84" spans="1:119">
      <c r="A84" s="12"/>
      <c r="B84" s="25">
        <v>389.2</v>
      </c>
      <c r="C84" s="20" t="s">
        <v>148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875120</v>
      </c>
      <c r="J84" s="46">
        <v>0</v>
      </c>
      <c r="K84" s="46">
        <v>0</v>
      </c>
      <c r="L84" s="46">
        <v>0</v>
      </c>
      <c r="M84" s="46">
        <v>13329864</v>
      </c>
      <c r="N84" s="46">
        <f t="shared" si="18"/>
        <v>14204984</v>
      </c>
      <c r="O84" s="47">
        <f t="shared" si="15"/>
        <v>255.90415968581672</v>
      </c>
      <c r="P84" s="9"/>
    </row>
    <row r="85" spans="1:119">
      <c r="A85" s="12"/>
      <c r="B85" s="25">
        <v>389.3</v>
      </c>
      <c r="C85" s="20" t="s">
        <v>149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867932</v>
      </c>
      <c r="J85" s="46">
        <v>0</v>
      </c>
      <c r="K85" s="46">
        <v>0</v>
      </c>
      <c r="L85" s="46">
        <v>0</v>
      </c>
      <c r="M85" s="46">
        <v>1440391</v>
      </c>
      <c r="N85" s="46">
        <f t="shared" si="18"/>
        <v>2308323</v>
      </c>
      <c r="O85" s="47">
        <f t="shared" si="15"/>
        <v>41.584661946711343</v>
      </c>
      <c r="P85" s="9"/>
    </row>
    <row r="86" spans="1:119">
      <c r="A86" s="12"/>
      <c r="B86" s="25">
        <v>389.4</v>
      </c>
      <c r="C86" s="20" t="s">
        <v>150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2322</v>
      </c>
      <c r="N86" s="46">
        <f t="shared" si="18"/>
        <v>2322</v>
      </c>
      <c r="O86" s="47">
        <f t="shared" si="15"/>
        <v>4.1831054423606982E-2</v>
      </c>
      <c r="P86" s="9"/>
    </row>
    <row r="87" spans="1:119">
      <c r="A87" s="12"/>
      <c r="B87" s="25">
        <v>389.7</v>
      </c>
      <c r="C87" s="20" t="s">
        <v>151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121031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121031</v>
      </c>
      <c r="O87" s="47">
        <f t="shared" si="15"/>
        <v>2.1803851627663984</v>
      </c>
      <c r="P87" s="9"/>
    </row>
    <row r="88" spans="1:119">
      <c r="A88" s="12"/>
      <c r="B88" s="25">
        <v>389.8</v>
      </c>
      <c r="C88" s="20" t="s">
        <v>152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636049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636049</v>
      </c>
      <c r="O88" s="47">
        <f t="shared" si="15"/>
        <v>11.458484209767786</v>
      </c>
      <c r="P88" s="9"/>
    </row>
    <row r="89" spans="1:119">
      <c r="A89" s="12"/>
      <c r="B89" s="25">
        <v>389.9</v>
      </c>
      <c r="C89" s="20" t="s">
        <v>153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4329332</v>
      </c>
      <c r="N89" s="46">
        <f t="shared" si="18"/>
        <v>4329332</v>
      </c>
      <c r="O89" s="47">
        <f t="shared" si="15"/>
        <v>77.993334414239129</v>
      </c>
      <c r="P89" s="9"/>
    </row>
    <row r="90" spans="1:119" ht="15.75" thickBot="1">
      <c r="A90" s="48"/>
      <c r="B90" s="49">
        <v>392</v>
      </c>
      <c r="C90" s="50" t="s">
        <v>170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339802</v>
      </c>
      <c r="K90" s="46">
        <v>0</v>
      </c>
      <c r="L90" s="46">
        <v>0</v>
      </c>
      <c r="M90" s="46">
        <v>0</v>
      </c>
      <c r="N90" s="46">
        <f>SUM(D90:M90)</f>
        <v>339802</v>
      </c>
      <c r="O90" s="47">
        <f t="shared" si="15"/>
        <v>6.1215658722009048</v>
      </c>
      <c r="P90" s="9"/>
    </row>
    <row r="91" spans="1:119" ht="16.5" thickBot="1">
      <c r="A91" s="14" t="s">
        <v>66</v>
      </c>
      <c r="B91" s="23"/>
      <c r="C91" s="22"/>
      <c r="D91" s="15">
        <f t="shared" ref="D91:M91" si="19">SUM(D5,D17,D29,D49,D65,D69,D80)</f>
        <v>36147007</v>
      </c>
      <c r="E91" s="15">
        <f t="shared" si="19"/>
        <v>4997176</v>
      </c>
      <c r="F91" s="15">
        <f t="shared" si="19"/>
        <v>1770518</v>
      </c>
      <c r="G91" s="15">
        <f t="shared" si="19"/>
        <v>8300019</v>
      </c>
      <c r="H91" s="15">
        <f t="shared" si="19"/>
        <v>0</v>
      </c>
      <c r="I91" s="15">
        <f t="shared" si="19"/>
        <v>36603788</v>
      </c>
      <c r="J91" s="15">
        <f t="shared" si="19"/>
        <v>5534054</v>
      </c>
      <c r="K91" s="15">
        <f t="shared" si="19"/>
        <v>11323090</v>
      </c>
      <c r="L91" s="15">
        <f t="shared" si="19"/>
        <v>0</v>
      </c>
      <c r="M91" s="15">
        <f t="shared" si="19"/>
        <v>30756286</v>
      </c>
      <c r="N91" s="15">
        <f>SUM(D91:M91)</f>
        <v>135431938</v>
      </c>
      <c r="O91" s="38">
        <f t="shared" si="15"/>
        <v>2439.8194527013638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51" t="s">
        <v>171</v>
      </c>
      <c r="M93" s="51"/>
      <c r="N93" s="51"/>
      <c r="O93" s="43">
        <v>55509</v>
      </c>
    </row>
    <row r="94" spans="1:119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4"/>
    </row>
    <row r="95" spans="1:119" ht="15.75" customHeight="1" thickBot="1">
      <c r="A95" s="55" t="s">
        <v>111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7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22403376</v>
      </c>
      <c r="E5" s="27">
        <f t="shared" si="0"/>
        <v>1644055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1025900</v>
      </c>
      <c r="N5" s="28">
        <f>SUM(D5:M5)</f>
        <v>25073331</v>
      </c>
      <c r="O5" s="33">
        <f t="shared" ref="O5:O36" si="1">(N5/O$94)</f>
        <v>465.46737334546197</v>
      </c>
      <c r="P5" s="6"/>
    </row>
    <row r="6" spans="1:133">
      <c r="A6" s="12"/>
      <c r="B6" s="25">
        <v>311</v>
      </c>
      <c r="C6" s="20" t="s">
        <v>3</v>
      </c>
      <c r="D6" s="46">
        <v>14496697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1025900</v>
      </c>
      <c r="N6" s="46">
        <f>SUM(D6:M6)</f>
        <v>15522597</v>
      </c>
      <c r="O6" s="47">
        <f t="shared" si="1"/>
        <v>288.165240314107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1059091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1059091</v>
      </c>
      <c r="O7" s="47">
        <f t="shared" si="1"/>
        <v>19.661221155809681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283949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283949</v>
      </c>
      <c r="O8" s="47">
        <f t="shared" si="1"/>
        <v>5.2712978261273138</v>
      </c>
      <c r="P8" s="9"/>
    </row>
    <row r="9" spans="1:133">
      <c r="A9" s="12"/>
      <c r="B9" s="25">
        <v>312.52</v>
      </c>
      <c r="C9" s="20" t="s">
        <v>130</v>
      </c>
      <c r="D9" s="46">
        <v>0</v>
      </c>
      <c r="E9" s="46">
        <v>298468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298468</v>
      </c>
      <c r="O9" s="47">
        <f t="shared" si="1"/>
        <v>5.5408320493066254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2547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2547</v>
      </c>
      <c r="O10" s="47">
        <f t="shared" si="1"/>
        <v>4.72831232479997E-2</v>
      </c>
      <c r="P10" s="9"/>
    </row>
    <row r="11" spans="1:133">
      <c r="A11" s="12"/>
      <c r="B11" s="25">
        <v>314.10000000000002</v>
      </c>
      <c r="C11" s="20" t="s">
        <v>14</v>
      </c>
      <c r="D11" s="46">
        <v>3830088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3830088</v>
      </c>
      <c r="O11" s="47">
        <f t="shared" si="1"/>
        <v>71.102678820056809</v>
      </c>
      <c r="P11" s="9"/>
    </row>
    <row r="12" spans="1:133">
      <c r="A12" s="12"/>
      <c r="B12" s="25">
        <v>314.3</v>
      </c>
      <c r="C12" s="20" t="s">
        <v>15</v>
      </c>
      <c r="D12" s="46">
        <v>659148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659148</v>
      </c>
      <c r="O12" s="47">
        <f t="shared" si="1"/>
        <v>12.23658269441402</v>
      </c>
      <c r="P12" s="9"/>
    </row>
    <row r="13" spans="1:133">
      <c r="A13" s="12"/>
      <c r="B13" s="25">
        <v>314.39999999999998</v>
      </c>
      <c r="C13" s="20" t="s">
        <v>16</v>
      </c>
      <c r="D13" s="46">
        <v>124986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124986</v>
      </c>
      <c r="O13" s="47">
        <f t="shared" si="1"/>
        <v>2.3202702953570831</v>
      </c>
      <c r="P13" s="9"/>
    </row>
    <row r="14" spans="1:133">
      <c r="A14" s="12"/>
      <c r="B14" s="25">
        <v>314.8</v>
      </c>
      <c r="C14" s="20" t="s">
        <v>17</v>
      </c>
      <c r="D14" s="46">
        <v>42860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42860</v>
      </c>
      <c r="O14" s="47">
        <f t="shared" si="1"/>
        <v>0.79566339317207191</v>
      </c>
      <c r="P14" s="9"/>
    </row>
    <row r="15" spans="1:133">
      <c r="A15" s="12"/>
      <c r="B15" s="25">
        <v>315</v>
      </c>
      <c r="C15" s="20" t="s">
        <v>131</v>
      </c>
      <c r="D15" s="46">
        <v>2565269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2565269</v>
      </c>
      <c r="O15" s="47">
        <f t="shared" si="1"/>
        <v>47.62227337702118</v>
      </c>
      <c r="P15" s="9"/>
    </row>
    <row r="16" spans="1:133">
      <c r="A16" s="12"/>
      <c r="B16" s="25">
        <v>316</v>
      </c>
      <c r="C16" s="20" t="s">
        <v>132</v>
      </c>
      <c r="D16" s="46">
        <v>675748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675748</v>
      </c>
      <c r="O16" s="47">
        <f t="shared" si="1"/>
        <v>12.544749104275345</v>
      </c>
      <c r="P16" s="9"/>
    </row>
    <row r="17" spans="1:16">
      <c r="A17" s="12"/>
      <c r="B17" s="25">
        <v>319</v>
      </c>
      <c r="C17" s="20" t="s">
        <v>20</v>
      </c>
      <c r="D17" s="46">
        <v>8580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8580</v>
      </c>
      <c r="O17" s="47">
        <f t="shared" si="1"/>
        <v>0.15928119256687767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SUM(D19:D29)</f>
        <v>4385326</v>
      </c>
      <c r="E18" s="32">
        <f t="shared" si="3"/>
        <v>2579360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2987651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9952337</v>
      </c>
      <c r="O18" s="45">
        <f t="shared" si="1"/>
        <v>184.75758813373679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1511362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1511362</v>
      </c>
      <c r="O19" s="47">
        <f t="shared" si="1"/>
        <v>28.057289249447713</v>
      </c>
      <c r="P19" s="9"/>
    </row>
    <row r="20" spans="1:16">
      <c r="A20" s="12"/>
      <c r="B20" s="25">
        <v>323.10000000000002</v>
      </c>
      <c r="C20" s="20" t="s">
        <v>22</v>
      </c>
      <c r="D20" s="46">
        <v>3476798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3476798</v>
      </c>
      <c r="O20" s="47">
        <f t="shared" si="1"/>
        <v>64.544117920062376</v>
      </c>
      <c r="P20" s="9"/>
    </row>
    <row r="21" spans="1:16">
      <c r="A21" s="12"/>
      <c r="B21" s="25">
        <v>323.39999999999998</v>
      </c>
      <c r="C21" s="20" t="s">
        <v>94</v>
      </c>
      <c r="D21" s="46">
        <v>9630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9630</v>
      </c>
      <c r="O21" s="47">
        <f t="shared" si="1"/>
        <v>0.17877364620268438</v>
      </c>
      <c r="P21" s="9"/>
    </row>
    <row r="22" spans="1:16">
      <c r="A22" s="12"/>
      <c r="B22" s="25">
        <v>323.7</v>
      </c>
      <c r="C22" s="20" t="s">
        <v>95</v>
      </c>
      <c r="D22" s="46">
        <v>798950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798950</v>
      </c>
      <c r="O22" s="47">
        <f t="shared" si="1"/>
        <v>14.831900792693114</v>
      </c>
      <c r="P22" s="9"/>
    </row>
    <row r="23" spans="1:16">
      <c r="A23" s="12"/>
      <c r="B23" s="25">
        <v>324.11</v>
      </c>
      <c r="C23" s="20" t="s">
        <v>96</v>
      </c>
      <c r="D23" s="46">
        <v>0</v>
      </c>
      <c r="E23" s="46">
        <v>494289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494289</v>
      </c>
      <c r="O23" s="47">
        <f t="shared" si="1"/>
        <v>9.1761003954183451</v>
      </c>
      <c r="P23" s="9"/>
    </row>
    <row r="24" spans="1:16">
      <c r="A24" s="12"/>
      <c r="B24" s="25">
        <v>324.12</v>
      </c>
      <c r="C24" s="20" t="s">
        <v>23</v>
      </c>
      <c r="D24" s="46">
        <v>0</v>
      </c>
      <c r="E24" s="46">
        <v>82179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82179</v>
      </c>
      <c r="O24" s="47">
        <f t="shared" si="1"/>
        <v>1.5255908069875805</v>
      </c>
      <c r="P24" s="9"/>
    </row>
    <row r="25" spans="1:16">
      <c r="A25" s="12"/>
      <c r="B25" s="25">
        <v>324.20999999999998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2601592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2601592</v>
      </c>
      <c r="O25" s="47">
        <f t="shared" si="1"/>
        <v>48.296582323129186</v>
      </c>
      <c r="P25" s="9"/>
    </row>
    <row r="26" spans="1:16">
      <c r="A26" s="12"/>
      <c r="B26" s="25">
        <v>324.22000000000003</v>
      </c>
      <c r="C26" s="20" t="s">
        <v>25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386059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386059</v>
      </c>
      <c r="O26" s="47">
        <f t="shared" si="1"/>
        <v>7.1668925316056216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423389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423389</v>
      </c>
      <c r="O27" s="47">
        <f t="shared" si="1"/>
        <v>7.8598956689624444</v>
      </c>
      <c r="P27" s="9"/>
    </row>
    <row r="28" spans="1:16">
      <c r="A28" s="12"/>
      <c r="B28" s="25">
        <v>329</v>
      </c>
      <c r="C28" s="20" t="s">
        <v>27</v>
      </c>
      <c r="D28" s="46">
        <v>99213</v>
      </c>
      <c r="E28" s="46">
        <v>68141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167354</v>
      </c>
      <c r="O28" s="47">
        <f t="shared" si="1"/>
        <v>3.1068000816826626</v>
      </c>
      <c r="P28" s="9"/>
    </row>
    <row r="29" spans="1:16">
      <c r="A29" s="12"/>
      <c r="B29" s="25">
        <v>367</v>
      </c>
      <c r="C29" s="20" t="s">
        <v>133</v>
      </c>
      <c r="D29" s="46">
        <v>735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735</v>
      </c>
      <c r="O29" s="47">
        <f t="shared" si="1"/>
        <v>1.3644717545064697E-2</v>
      </c>
      <c r="P29" s="9"/>
    </row>
    <row r="30" spans="1:16" ht="15.75">
      <c r="A30" s="29" t="s">
        <v>29</v>
      </c>
      <c r="B30" s="30"/>
      <c r="C30" s="31"/>
      <c r="D30" s="32">
        <f t="shared" ref="D30:M30" si="5">SUM(D31:D50)</f>
        <v>5185498</v>
      </c>
      <c r="E30" s="32">
        <f t="shared" si="5"/>
        <v>2161617</v>
      </c>
      <c r="F30" s="32">
        <f t="shared" si="5"/>
        <v>0</v>
      </c>
      <c r="G30" s="32">
        <f t="shared" si="5"/>
        <v>318955</v>
      </c>
      <c r="H30" s="32">
        <f t="shared" si="5"/>
        <v>0</v>
      </c>
      <c r="I30" s="32">
        <f t="shared" si="5"/>
        <v>15293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7681363</v>
      </c>
      <c r="O30" s="45">
        <f t="shared" si="1"/>
        <v>142.59867822600108</v>
      </c>
      <c r="P30" s="10"/>
    </row>
    <row r="31" spans="1:16">
      <c r="A31" s="12"/>
      <c r="B31" s="25">
        <v>331.1</v>
      </c>
      <c r="C31" s="20" t="s">
        <v>97</v>
      </c>
      <c r="D31" s="46">
        <v>15175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15175</v>
      </c>
      <c r="O31" s="47">
        <f t="shared" si="1"/>
        <v>0.2817123656413017</v>
      </c>
      <c r="P31" s="9"/>
    </row>
    <row r="32" spans="1:16">
      <c r="A32" s="12"/>
      <c r="B32" s="25">
        <v>331.2</v>
      </c>
      <c r="C32" s="20" t="s">
        <v>28</v>
      </c>
      <c r="D32" s="46">
        <v>168375</v>
      </c>
      <c r="E32" s="46">
        <v>444722</v>
      </c>
      <c r="F32" s="46">
        <v>0</v>
      </c>
      <c r="G32" s="46">
        <v>24511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637608</v>
      </c>
      <c r="O32" s="47">
        <f t="shared" si="1"/>
        <v>11.836708931256613</v>
      </c>
      <c r="P32" s="9"/>
    </row>
    <row r="33" spans="1:16">
      <c r="A33" s="12"/>
      <c r="B33" s="25">
        <v>331.49</v>
      </c>
      <c r="C33" s="20" t="s">
        <v>134</v>
      </c>
      <c r="D33" s="46">
        <v>0</v>
      </c>
      <c r="E33" s="46">
        <v>0</v>
      </c>
      <c r="F33" s="46">
        <v>0</v>
      </c>
      <c r="G33" s="46">
        <v>79828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6">SUM(D33:M33)</f>
        <v>79828</v>
      </c>
      <c r="O33" s="47">
        <f t="shared" si="1"/>
        <v>1.4819462750849315</v>
      </c>
      <c r="P33" s="9"/>
    </row>
    <row r="34" spans="1:16">
      <c r="A34" s="12"/>
      <c r="B34" s="25">
        <v>331.5</v>
      </c>
      <c r="C34" s="20" t="s">
        <v>30</v>
      </c>
      <c r="D34" s="46">
        <v>0</v>
      </c>
      <c r="E34" s="46">
        <v>499429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499429</v>
      </c>
      <c r="O34" s="47">
        <f t="shared" si="1"/>
        <v>9.2715205970260079</v>
      </c>
      <c r="P34" s="9"/>
    </row>
    <row r="35" spans="1:16">
      <c r="A35" s="12"/>
      <c r="B35" s="25">
        <v>331.62</v>
      </c>
      <c r="C35" s="20" t="s">
        <v>100</v>
      </c>
      <c r="D35" s="46">
        <v>0</v>
      </c>
      <c r="E35" s="46">
        <v>1217466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1217466</v>
      </c>
      <c r="O35" s="47">
        <f t="shared" si="1"/>
        <v>22.601332912543857</v>
      </c>
      <c r="P35" s="9"/>
    </row>
    <row r="36" spans="1:16">
      <c r="A36" s="12"/>
      <c r="B36" s="25">
        <v>331.69</v>
      </c>
      <c r="C36" s="20" t="s">
        <v>32</v>
      </c>
      <c r="D36" s="46">
        <v>5279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5279</v>
      </c>
      <c r="O36" s="47">
        <f t="shared" si="1"/>
        <v>9.8000631184212969E-2</v>
      </c>
      <c r="P36" s="9"/>
    </row>
    <row r="37" spans="1:16">
      <c r="A37" s="12"/>
      <c r="B37" s="25">
        <v>331.7</v>
      </c>
      <c r="C37" s="20" t="s">
        <v>122</v>
      </c>
      <c r="D37" s="46">
        <v>0</v>
      </c>
      <c r="E37" s="46">
        <v>0</v>
      </c>
      <c r="F37" s="46">
        <v>0</v>
      </c>
      <c r="G37" s="46">
        <v>8000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8000</v>
      </c>
      <c r="O37" s="47">
        <f t="shared" ref="O37:O68" si="7">(N37/O$94)</f>
        <v>0.1485139324632892</v>
      </c>
      <c r="P37" s="9"/>
    </row>
    <row r="38" spans="1:16">
      <c r="A38" s="12"/>
      <c r="B38" s="25">
        <v>331.9</v>
      </c>
      <c r="C38" s="20" t="s">
        <v>114</v>
      </c>
      <c r="D38" s="46">
        <v>61109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61109</v>
      </c>
      <c r="O38" s="47">
        <f t="shared" si="7"/>
        <v>1.1344422373623926</v>
      </c>
      <c r="P38" s="9"/>
    </row>
    <row r="39" spans="1:16">
      <c r="A39" s="12"/>
      <c r="B39" s="25">
        <v>333</v>
      </c>
      <c r="C39" s="20" t="s">
        <v>4</v>
      </c>
      <c r="D39" s="46">
        <v>2639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2639</v>
      </c>
      <c r="O39" s="47">
        <f t="shared" si="7"/>
        <v>4.8991033471327529E-2</v>
      </c>
      <c r="P39" s="9"/>
    </row>
    <row r="40" spans="1:16">
      <c r="A40" s="12"/>
      <c r="B40" s="25">
        <v>334.49</v>
      </c>
      <c r="C40" s="20" t="s">
        <v>101</v>
      </c>
      <c r="D40" s="46">
        <v>0</v>
      </c>
      <c r="E40" s="46">
        <v>0</v>
      </c>
      <c r="F40" s="46">
        <v>0</v>
      </c>
      <c r="G40" s="46">
        <v>84616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8">SUM(D40:M40)</f>
        <v>84616</v>
      </c>
      <c r="O40" s="47">
        <f t="shared" si="7"/>
        <v>1.57083186366421</v>
      </c>
      <c r="P40" s="9"/>
    </row>
    <row r="41" spans="1:16">
      <c r="A41" s="12"/>
      <c r="B41" s="25">
        <v>334.9</v>
      </c>
      <c r="C41" s="20" t="s">
        <v>115</v>
      </c>
      <c r="D41" s="46">
        <v>10185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10185</v>
      </c>
      <c r="O41" s="47">
        <f t="shared" si="7"/>
        <v>0.18907680026732507</v>
      </c>
      <c r="P41" s="9"/>
    </row>
    <row r="42" spans="1:16">
      <c r="A42" s="12"/>
      <c r="B42" s="25">
        <v>335.12</v>
      </c>
      <c r="C42" s="20" t="s">
        <v>135</v>
      </c>
      <c r="D42" s="46">
        <v>1526082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1526082</v>
      </c>
      <c r="O42" s="47">
        <f t="shared" si="7"/>
        <v>28.330554885180167</v>
      </c>
      <c r="P42" s="9"/>
    </row>
    <row r="43" spans="1:16">
      <c r="A43" s="12"/>
      <c r="B43" s="25">
        <v>335.14</v>
      </c>
      <c r="C43" s="20" t="s">
        <v>136</v>
      </c>
      <c r="D43" s="46">
        <v>10887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10887</v>
      </c>
      <c r="O43" s="47">
        <f t="shared" si="7"/>
        <v>0.20210889784097871</v>
      </c>
      <c r="P43" s="9"/>
    </row>
    <row r="44" spans="1:16">
      <c r="A44" s="12"/>
      <c r="B44" s="25">
        <v>335.15</v>
      </c>
      <c r="C44" s="20" t="s">
        <v>137</v>
      </c>
      <c r="D44" s="46">
        <v>38837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38837</v>
      </c>
      <c r="O44" s="47">
        <f t="shared" si="7"/>
        <v>0.72097944938459535</v>
      </c>
      <c r="P44" s="9"/>
    </row>
    <row r="45" spans="1:16">
      <c r="A45" s="12"/>
      <c r="B45" s="25">
        <v>335.18</v>
      </c>
      <c r="C45" s="20" t="s">
        <v>138</v>
      </c>
      <c r="D45" s="46">
        <v>3213921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3213921</v>
      </c>
      <c r="O45" s="47">
        <f t="shared" si="7"/>
        <v>59.664005792043369</v>
      </c>
      <c r="P45" s="9"/>
    </row>
    <row r="46" spans="1:16">
      <c r="A46" s="12"/>
      <c r="B46" s="25">
        <v>335.21</v>
      </c>
      <c r="C46" s="20" t="s">
        <v>40</v>
      </c>
      <c r="D46" s="46">
        <v>25197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25197</v>
      </c>
      <c r="O46" s="47">
        <f t="shared" si="7"/>
        <v>0.46776319453468729</v>
      </c>
      <c r="P46" s="9"/>
    </row>
    <row r="47" spans="1:16">
      <c r="A47" s="12"/>
      <c r="B47" s="25">
        <v>335.49</v>
      </c>
      <c r="C47" s="20" t="s">
        <v>41</v>
      </c>
      <c r="D47" s="46">
        <v>30748</v>
      </c>
      <c r="E47" s="46">
        <v>0</v>
      </c>
      <c r="F47" s="46">
        <v>0</v>
      </c>
      <c r="G47" s="46">
        <v>0</v>
      </c>
      <c r="H47" s="46">
        <v>0</v>
      </c>
      <c r="I47" s="46">
        <v>15293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46041</v>
      </c>
      <c r="O47" s="47">
        <f t="shared" si="7"/>
        <v>0.85471624556778736</v>
      </c>
      <c r="P47" s="9"/>
    </row>
    <row r="48" spans="1:16">
      <c r="A48" s="12"/>
      <c r="B48" s="25">
        <v>337.2</v>
      </c>
      <c r="C48" s="20" t="s">
        <v>104</v>
      </c>
      <c r="D48" s="46">
        <v>28069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28069</v>
      </c>
      <c r="O48" s="47">
        <f t="shared" si="7"/>
        <v>0.52107969628900808</v>
      </c>
      <c r="P48" s="9"/>
    </row>
    <row r="49" spans="1:16">
      <c r="A49" s="12"/>
      <c r="B49" s="25">
        <v>337.4</v>
      </c>
      <c r="C49" s="20" t="s">
        <v>116</v>
      </c>
      <c r="D49" s="46">
        <v>8000</v>
      </c>
      <c r="E49" s="46">
        <v>0</v>
      </c>
      <c r="F49" s="46">
        <v>0</v>
      </c>
      <c r="G49" s="46">
        <v>122000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130000</v>
      </c>
      <c r="O49" s="47">
        <f t="shared" si="7"/>
        <v>2.4133514025284497</v>
      </c>
      <c r="P49" s="9"/>
    </row>
    <row r="50" spans="1:16">
      <c r="A50" s="12"/>
      <c r="B50" s="25">
        <v>338</v>
      </c>
      <c r="C50" s="20" t="s">
        <v>45</v>
      </c>
      <c r="D50" s="46">
        <v>40995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40995</v>
      </c>
      <c r="O50" s="47">
        <f t="shared" si="7"/>
        <v>0.76104108266656767</v>
      </c>
      <c r="P50" s="9"/>
    </row>
    <row r="51" spans="1:16" ht="15.75">
      <c r="A51" s="29" t="s">
        <v>50</v>
      </c>
      <c r="B51" s="30"/>
      <c r="C51" s="31"/>
      <c r="D51" s="32">
        <f t="shared" ref="D51:M51" si="9">SUM(D52:D66)</f>
        <v>2506607</v>
      </c>
      <c r="E51" s="32">
        <f t="shared" si="9"/>
        <v>52873</v>
      </c>
      <c r="F51" s="32">
        <f t="shared" si="9"/>
        <v>0</v>
      </c>
      <c r="G51" s="32">
        <f t="shared" si="9"/>
        <v>8560</v>
      </c>
      <c r="H51" s="32">
        <f t="shared" si="9"/>
        <v>0</v>
      </c>
      <c r="I51" s="32">
        <f t="shared" si="9"/>
        <v>31671075</v>
      </c>
      <c r="J51" s="32">
        <f t="shared" si="9"/>
        <v>5054125</v>
      </c>
      <c r="K51" s="32">
        <f t="shared" si="9"/>
        <v>0</v>
      </c>
      <c r="L51" s="32">
        <f t="shared" si="9"/>
        <v>0</v>
      </c>
      <c r="M51" s="32">
        <f t="shared" si="9"/>
        <v>9869845</v>
      </c>
      <c r="N51" s="32">
        <f>SUM(D51:M51)</f>
        <v>49163085</v>
      </c>
      <c r="O51" s="45">
        <f t="shared" si="7"/>
        <v>912.67538567211841</v>
      </c>
      <c r="P51" s="10"/>
    </row>
    <row r="52" spans="1:16">
      <c r="A52" s="12"/>
      <c r="B52" s="25">
        <v>341.2</v>
      </c>
      <c r="C52" s="20" t="s">
        <v>139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5054125</v>
      </c>
      <c r="K52" s="46">
        <v>0</v>
      </c>
      <c r="L52" s="46">
        <v>0</v>
      </c>
      <c r="M52" s="46">
        <v>0</v>
      </c>
      <c r="N52" s="46">
        <f t="shared" ref="N52:N66" si="10">SUM(D52:M52)</f>
        <v>5054125</v>
      </c>
      <c r="O52" s="47">
        <f t="shared" si="7"/>
        <v>93.825997363877704</v>
      </c>
      <c r="P52" s="9"/>
    </row>
    <row r="53" spans="1:16">
      <c r="A53" s="12"/>
      <c r="B53" s="25">
        <v>341.3</v>
      </c>
      <c r="C53" s="20" t="s">
        <v>140</v>
      </c>
      <c r="D53" s="46">
        <v>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94</v>
      </c>
      <c r="O53" s="47">
        <f t="shared" si="7"/>
        <v>1.7450387064436483E-3</v>
      </c>
      <c r="P53" s="9"/>
    </row>
    <row r="54" spans="1:16">
      <c r="A54" s="12"/>
      <c r="B54" s="25">
        <v>341.9</v>
      </c>
      <c r="C54" s="20" t="s">
        <v>141</v>
      </c>
      <c r="D54" s="46">
        <v>289926</v>
      </c>
      <c r="E54" s="46">
        <v>0</v>
      </c>
      <c r="F54" s="46">
        <v>0</v>
      </c>
      <c r="G54" s="46">
        <v>0</v>
      </c>
      <c r="H54" s="46">
        <v>0</v>
      </c>
      <c r="I54" s="46">
        <v>485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290411</v>
      </c>
      <c r="O54" s="47">
        <f t="shared" si="7"/>
        <v>5.3912599550745357</v>
      </c>
      <c r="P54" s="9"/>
    </row>
    <row r="55" spans="1:16">
      <c r="A55" s="12"/>
      <c r="B55" s="25">
        <v>342.1</v>
      </c>
      <c r="C55" s="20" t="s">
        <v>55</v>
      </c>
      <c r="D55" s="46">
        <v>590501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590501</v>
      </c>
      <c r="O55" s="47">
        <f t="shared" si="7"/>
        <v>10.962203204188093</v>
      </c>
      <c r="P55" s="9"/>
    </row>
    <row r="56" spans="1:16">
      <c r="A56" s="12"/>
      <c r="B56" s="25">
        <v>342.5</v>
      </c>
      <c r="C56" s="20" t="s">
        <v>56</v>
      </c>
      <c r="D56" s="46">
        <v>135773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135773</v>
      </c>
      <c r="O56" s="47">
        <f t="shared" si="7"/>
        <v>2.5205227690422709</v>
      </c>
      <c r="P56" s="9"/>
    </row>
    <row r="57" spans="1:16">
      <c r="A57" s="12"/>
      <c r="B57" s="25">
        <v>342.6</v>
      </c>
      <c r="C57" s="20" t="s">
        <v>57</v>
      </c>
      <c r="D57" s="46">
        <v>1038159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1038159</v>
      </c>
      <c r="O57" s="47">
        <f t="shared" si="7"/>
        <v>19.272634451519483</v>
      </c>
      <c r="P57" s="9"/>
    </row>
    <row r="58" spans="1:16">
      <c r="A58" s="12"/>
      <c r="B58" s="25">
        <v>343.4</v>
      </c>
      <c r="C58" s="20" t="s">
        <v>58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5309424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5309424</v>
      </c>
      <c r="O58" s="47">
        <f t="shared" si="7"/>
        <v>98.565429669370857</v>
      </c>
      <c r="P58" s="9"/>
    </row>
    <row r="59" spans="1:16">
      <c r="A59" s="12"/>
      <c r="B59" s="25">
        <v>343.6</v>
      </c>
      <c r="C59" s="20" t="s">
        <v>59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21834799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21834799</v>
      </c>
      <c r="O59" s="47">
        <f t="shared" si="7"/>
        <v>405.34648300443683</v>
      </c>
      <c r="P59" s="9"/>
    </row>
    <row r="60" spans="1:16">
      <c r="A60" s="12"/>
      <c r="B60" s="25">
        <v>343.8</v>
      </c>
      <c r="C60" s="20" t="s">
        <v>60</v>
      </c>
      <c r="D60" s="46">
        <v>0</v>
      </c>
      <c r="E60" s="46">
        <v>49250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49250</v>
      </c>
      <c r="O60" s="47">
        <f t="shared" si="7"/>
        <v>0.91428889672712421</v>
      </c>
      <c r="P60" s="9"/>
    </row>
    <row r="61" spans="1:16">
      <c r="A61" s="12"/>
      <c r="B61" s="25">
        <v>343.9</v>
      </c>
      <c r="C61" s="20" t="s">
        <v>61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4246961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4246961</v>
      </c>
      <c r="O61" s="47">
        <f t="shared" si="7"/>
        <v>78.8416098910279</v>
      </c>
      <c r="P61" s="9"/>
    </row>
    <row r="62" spans="1:16">
      <c r="A62" s="12"/>
      <c r="B62" s="25">
        <v>344.1</v>
      </c>
      <c r="C62" s="20" t="s">
        <v>142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9869845</v>
      </c>
      <c r="N62" s="46">
        <f t="shared" si="10"/>
        <v>9869845</v>
      </c>
      <c r="O62" s="47">
        <f t="shared" si="7"/>
        <v>183.22618671914159</v>
      </c>
      <c r="P62" s="9"/>
    </row>
    <row r="63" spans="1:16">
      <c r="A63" s="12"/>
      <c r="B63" s="25">
        <v>344.9</v>
      </c>
      <c r="C63" s="20" t="s">
        <v>143</v>
      </c>
      <c r="D63" s="46">
        <v>72578</v>
      </c>
      <c r="E63" s="46">
        <v>3623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76201</v>
      </c>
      <c r="O63" s="47">
        <f t="shared" si="7"/>
        <v>1.4146137709543876</v>
      </c>
      <c r="P63" s="9"/>
    </row>
    <row r="64" spans="1:16">
      <c r="A64" s="12"/>
      <c r="B64" s="25">
        <v>345.9</v>
      </c>
      <c r="C64" s="20" t="s">
        <v>125</v>
      </c>
      <c r="D64" s="46">
        <v>10622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10622</v>
      </c>
      <c r="O64" s="47">
        <f t="shared" si="7"/>
        <v>0.19718937382813226</v>
      </c>
      <c r="P64" s="9"/>
    </row>
    <row r="65" spans="1:16">
      <c r="A65" s="12"/>
      <c r="B65" s="25">
        <v>347.2</v>
      </c>
      <c r="C65" s="20" t="s">
        <v>64</v>
      </c>
      <c r="D65" s="46">
        <v>178555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178555</v>
      </c>
      <c r="O65" s="47">
        <f t="shared" si="7"/>
        <v>3.3147381513728256</v>
      </c>
      <c r="P65" s="9"/>
    </row>
    <row r="66" spans="1:16">
      <c r="A66" s="12"/>
      <c r="B66" s="25">
        <v>347.5</v>
      </c>
      <c r="C66" s="20" t="s">
        <v>65</v>
      </c>
      <c r="D66" s="46">
        <v>190399</v>
      </c>
      <c r="E66" s="46">
        <v>0</v>
      </c>
      <c r="F66" s="46">
        <v>0</v>
      </c>
      <c r="G66" s="46">
        <v>8560</v>
      </c>
      <c r="H66" s="46">
        <v>0</v>
      </c>
      <c r="I66" s="46">
        <v>279406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478365</v>
      </c>
      <c r="O66" s="47">
        <f t="shared" si="7"/>
        <v>8.8804834128501682</v>
      </c>
      <c r="P66" s="9"/>
    </row>
    <row r="67" spans="1:16" ht="15.75">
      <c r="A67" s="29" t="s">
        <v>51</v>
      </c>
      <c r="B67" s="30"/>
      <c r="C67" s="31"/>
      <c r="D67" s="32">
        <f t="shared" ref="D67:M67" si="11">SUM(D68:D70)</f>
        <v>131797</v>
      </c>
      <c r="E67" s="32">
        <f t="shared" si="11"/>
        <v>135083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2" si="12">SUM(D67:M67)</f>
        <v>266880</v>
      </c>
      <c r="O67" s="45">
        <f t="shared" si="7"/>
        <v>4.954424786975328</v>
      </c>
      <c r="P67" s="10"/>
    </row>
    <row r="68" spans="1:16">
      <c r="A68" s="13"/>
      <c r="B68" s="39">
        <v>351.2</v>
      </c>
      <c r="C68" s="21" t="s">
        <v>107</v>
      </c>
      <c r="D68" s="46">
        <v>0</v>
      </c>
      <c r="E68" s="46">
        <v>127272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127272</v>
      </c>
      <c r="O68" s="47">
        <f t="shared" si="7"/>
        <v>2.362708151558468</v>
      </c>
      <c r="P68" s="9"/>
    </row>
    <row r="69" spans="1:16">
      <c r="A69" s="13"/>
      <c r="B69" s="39">
        <v>351.5</v>
      </c>
      <c r="C69" s="21" t="s">
        <v>126</v>
      </c>
      <c r="D69" s="46">
        <v>63542</v>
      </c>
      <c r="E69" s="46">
        <v>7811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71353</v>
      </c>
      <c r="O69" s="47">
        <f t="shared" ref="O69:O92" si="13">(N69/O$94)</f>
        <v>1.3246143278816345</v>
      </c>
      <c r="P69" s="9"/>
    </row>
    <row r="70" spans="1:16">
      <c r="A70" s="13"/>
      <c r="B70" s="39">
        <v>354</v>
      </c>
      <c r="C70" s="21" t="s">
        <v>69</v>
      </c>
      <c r="D70" s="46">
        <v>68255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68255</v>
      </c>
      <c r="O70" s="47">
        <f t="shared" si="13"/>
        <v>1.2671023075352257</v>
      </c>
      <c r="P70" s="9"/>
    </row>
    <row r="71" spans="1:16" ht="15.75">
      <c r="A71" s="29" t="s">
        <v>5</v>
      </c>
      <c r="B71" s="30"/>
      <c r="C71" s="31"/>
      <c r="D71" s="32">
        <f t="shared" ref="D71:M71" si="14">SUM(D72:D81)</f>
        <v>1000997</v>
      </c>
      <c r="E71" s="32">
        <f t="shared" si="14"/>
        <v>57456</v>
      </c>
      <c r="F71" s="32">
        <f t="shared" si="14"/>
        <v>140</v>
      </c>
      <c r="G71" s="32">
        <f t="shared" si="14"/>
        <v>74367</v>
      </c>
      <c r="H71" s="32">
        <f t="shared" si="14"/>
        <v>0</v>
      </c>
      <c r="I71" s="32">
        <f t="shared" si="14"/>
        <v>129369</v>
      </c>
      <c r="J71" s="32">
        <f t="shared" si="14"/>
        <v>207744</v>
      </c>
      <c r="K71" s="32">
        <f t="shared" si="14"/>
        <v>11503316</v>
      </c>
      <c r="L71" s="32">
        <f t="shared" si="14"/>
        <v>0</v>
      </c>
      <c r="M71" s="32">
        <f t="shared" si="14"/>
        <v>4276</v>
      </c>
      <c r="N71" s="32">
        <f t="shared" si="12"/>
        <v>12977665</v>
      </c>
      <c r="O71" s="45">
        <f t="shared" si="13"/>
        <v>240.92050791764902</v>
      </c>
      <c r="P71" s="10"/>
    </row>
    <row r="72" spans="1:16">
      <c r="A72" s="12"/>
      <c r="B72" s="25">
        <v>361.1</v>
      </c>
      <c r="C72" s="20" t="s">
        <v>70</v>
      </c>
      <c r="D72" s="46">
        <v>173487</v>
      </c>
      <c r="E72" s="46">
        <v>55444</v>
      </c>
      <c r="F72" s="46">
        <v>3013</v>
      </c>
      <c r="G72" s="46">
        <v>10564</v>
      </c>
      <c r="H72" s="46">
        <v>0</v>
      </c>
      <c r="I72" s="46">
        <v>0</v>
      </c>
      <c r="J72" s="46">
        <v>0</v>
      </c>
      <c r="K72" s="46">
        <v>503601</v>
      </c>
      <c r="L72" s="46">
        <v>0</v>
      </c>
      <c r="M72" s="46">
        <v>13414</v>
      </c>
      <c r="N72" s="46">
        <f t="shared" si="12"/>
        <v>759523</v>
      </c>
      <c r="O72" s="47">
        <f t="shared" si="13"/>
        <v>14.099968440789352</v>
      </c>
      <c r="P72" s="9"/>
    </row>
    <row r="73" spans="1:16">
      <c r="A73" s="12"/>
      <c r="B73" s="25">
        <v>361.2</v>
      </c>
      <c r="C73" s="20" t="s">
        <v>117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752950</v>
      </c>
      <c r="L73" s="46">
        <v>0</v>
      </c>
      <c r="M73" s="46">
        <v>0</v>
      </c>
      <c r="N73" s="46">
        <f t="shared" ref="N73:N81" si="15">SUM(D73:M73)</f>
        <v>752950</v>
      </c>
      <c r="O73" s="47">
        <f t="shared" si="13"/>
        <v>13.977945681029201</v>
      </c>
      <c r="P73" s="9"/>
    </row>
    <row r="74" spans="1:16">
      <c r="A74" s="12"/>
      <c r="B74" s="25">
        <v>361.3</v>
      </c>
      <c r="C74" s="20" t="s">
        <v>71</v>
      </c>
      <c r="D74" s="46">
        <v>-53777</v>
      </c>
      <c r="E74" s="46">
        <v>-13856</v>
      </c>
      <c r="F74" s="46">
        <v>-1732</v>
      </c>
      <c r="G74" s="46">
        <v>-3237</v>
      </c>
      <c r="H74" s="46">
        <v>0</v>
      </c>
      <c r="I74" s="46">
        <v>0</v>
      </c>
      <c r="J74" s="46">
        <v>0</v>
      </c>
      <c r="K74" s="46">
        <v>3268711</v>
      </c>
      <c r="L74" s="46">
        <v>0</v>
      </c>
      <c r="M74" s="46">
        <v>-4632</v>
      </c>
      <c r="N74" s="46">
        <f t="shared" si="15"/>
        <v>3191477</v>
      </c>
      <c r="O74" s="47">
        <f t="shared" si="13"/>
        <v>59.24734995451761</v>
      </c>
      <c r="P74" s="9"/>
    </row>
    <row r="75" spans="1:16">
      <c r="A75" s="12"/>
      <c r="B75" s="25">
        <v>361.4</v>
      </c>
      <c r="C75" s="20" t="s">
        <v>144</v>
      </c>
      <c r="D75" s="46">
        <v>-55955</v>
      </c>
      <c r="E75" s="46">
        <v>-13447</v>
      </c>
      <c r="F75" s="46">
        <v>-1141</v>
      </c>
      <c r="G75" s="46">
        <v>-3435</v>
      </c>
      <c r="H75" s="46">
        <v>0</v>
      </c>
      <c r="I75" s="46">
        <v>0</v>
      </c>
      <c r="J75" s="46">
        <v>0</v>
      </c>
      <c r="K75" s="46">
        <v>2744824</v>
      </c>
      <c r="L75" s="46">
        <v>0</v>
      </c>
      <c r="M75" s="46">
        <v>-4506</v>
      </c>
      <c r="N75" s="46">
        <f t="shared" si="15"/>
        <v>2666340</v>
      </c>
      <c r="O75" s="47">
        <f t="shared" si="13"/>
        <v>49.498579835520822</v>
      </c>
      <c r="P75" s="9"/>
    </row>
    <row r="76" spans="1:16">
      <c r="A76" s="12"/>
      <c r="B76" s="25">
        <v>362</v>
      </c>
      <c r="C76" s="20" t="s">
        <v>73</v>
      </c>
      <c r="D76" s="46">
        <v>164985</v>
      </c>
      <c r="E76" s="46">
        <v>0</v>
      </c>
      <c r="F76" s="46">
        <v>0</v>
      </c>
      <c r="G76" s="46">
        <v>0</v>
      </c>
      <c r="H76" s="46">
        <v>0</v>
      </c>
      <c r="I76" s="46">
        <v>93899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258884</v>
      </c>
      <c r="O76" s="47">
        <f t="shared" si="13"/>
        <v>4.8059851114782708</v>
      </c>
      <c r="P76" s="9"/>
    </row>
    <row r="77" spans="1:16">
      <c r="A77" s="12"/>
      <c r="B77" s="25">
        <v>364</v>
      </c>
      <c r="C77" s="20" t="s">
        <v>145</v>
      </c>
      <c r="D77" s="46">
        <v>25192</v>
      </c>
      <c r="E77" s="46">
        <v>520</v>
      </c>
      <c r="F77" s="46">
        <v>0</v>
      </c>
      <c r="G77" s="46">
        <v>70475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96187</v>
      </c>
      <c r="O77" s="47">
        <f t="shared" si="13"/>
        <v>1.7856387027307998</v>
      </c>
      <c r="P77" s="9"/>
    </row>
    <row r="78" spans="1:16">
      <c r="A78" s="12"/>
      <c r="B78" s="25">
        <v>365</v>
      </c>
      <c r="C78" s="20" t="s">
        <v>146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5013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5013</v>
      </c>
      <c r="O78" s="47">
        <f t="shared" si="13"/>
        <v>9.3062542929808603E-2</v>
      </c>
      <c r="P78" s="9"/>
    </row>
    <row r="79" spans="1:16">
      <c r="A79" s="12"/>
      <c r="B79" s="25">
        <v>366</v>
      </c>
      <c r="C79" s="20" t="s">
        <v>75</v>
      </c>
      <c r="D79" s="46">
        <v>2884</v>
      </c>
      <c r="E79" s="46">
        <v>2800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5684</v>
      </c>
      <c r="O79" s="47">
        <f t="shared" si="13"/>
        <v>0.10551914901516699</v>
      </c>
      <c r="P79" s="9"/>
    </row>
    <row r="80" spans="1:16">
      <c r="A80" s="12"/>
      <c r="B80" s="25">
        <v>368</v>
      </c>
      <c r="C80" s="20" t="s">
        <v>76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4224456</v>
      </c>
      <c r="L80" s="46">
        <v>0</v>
      </c>
      <c r="M80" s="46">
        <v>0</v>
      </c>
      <c r="N80" s="46">
        <f t="shared" si="15"/>
        <v>4224456</v>
      </c>
      <c r="O80" s="47">
        <f t="shared" si="13"/>
        <v>78.423821634767108</v>
      </c>
      <c r="P80" s="9"/>
    </row>
    <row r="81" spans="1:119">
      <c r="A81" s="12"/>
      <c r="B81" s="25">
        <v>369.9</v>
      </c>
      <c r="C81" s="20" t="s">
        <v>77</v>
      </c>
      <c r="D81" s="46">
        <v>744181</v>
      </c>
      <c r="E81" s="46">
        <v>25995</v>
      </c>
      <c r="F81" s="46">
        <v>0</v>
      </c>
      <c r="G81" s="46">
        <v>0</v>
      </c>
      <c r="H81" s="46">
        <v>0</v>
      </c>
      <c r="I81" s="46">
        <v>30457</v>
      </c>
      <c r="J81" s="46">
        <v>207744</v>
      </c>
      <c r="K81" s="46">
        <v>8774</v>
      </c>
      <c r="L81" s="46">
        <v>0</v>
      </c>
      <c r="M81" s="46">
        <v>0</v>
      </c>
      <c r="N81" s="46">
        <f t="shared" si="15"/>
        <v>1017151</v>
      </c>
      <c r="O81" s="47">
        <f t="shared" si="13"/>
        <v>18.882636864870886</v>
      </c>
      <c r="P81" s="9"/>
    </row>
    <row r="82" spans="1:119" ht="15.75">
      <c r="A82" s="29" t="s">
        <v>52</v>
      </c>
      <c r="B82" s="30"/>
      <c r="C82" s="31"/>
      <c r="D82" s="32">
        <f t="shared" ref="D82:M82" si="16">SUM(D83:D91)</f>
        <v>191376</v>
      </c>
      <c r="E82" s="32">
        <f t="shared" si="16"/>
        <v>8317</v>
      </c>
      <c r="F82" s="32">
        <f t="shared" si="16"/>
        <v>1637006</v>
      </c>
      <c r="G82" s="32">
        <f t="shared" si="16"/>
        <v>2355298</v>
      </c>
      <c r="H82" s="32">
        <f t="shared" si="16"/>
        <v>0</v>
      </c>
      <c r="I82" s="32">
        <f t="shared" si="16"/>
        <v>2055851</v>
      </c>
      <c r="J82" s="32">
        <f t="shared" si="16"/>
        <v>34254</v>
      </c>
      <c r="K82" s="32">
        <f t="shared" si="16"/>
        <v>0</v>
      </c>
      <c r="L82" s="32">
        <f t="shared" si="16"/>
        <v>0</v>
      </c>
      <c r="M82" s="32">
        <f t="shared" si="16"/>
        <v>22219829</v>
      </c>
      <c r="N82" s="32">
        <f>SUM(D82:M82)</f>
        <v>28501931</v>
      </c>
      <c r="O82" s="45">
        <f t="shared" si="13"/>
        <v>529.11673195091612</v>
      </c>
      <c r="P82" s="9"/>
    </row>
    <row r="83" spans="1:119">
      <c r="A83" s="12"/>
      <c r="B83" s="25">
        <v>381</v>
      </c>
      <c r="C83" s="20" t="s">
        <v>78</v>
      </c>
      <c r="D83" s="46">
        <v>191376</v>
      </c>
      <c r="E83" s="46">
        <v>8317</v>
      </c>
      <c r="F83" s="46">
        <v>1637006</v>
      </c>
      <c r="G83" s="46">
        <v>1699707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3536406</v>
      </c>
      <c r="O83" s="47">
        <f t="shared" si="13"/>
        <v>65.650695230846338</v>
      </c>
      <c r="P83" s="9"/>
    </row>
    <row r="84" spans="1:119">
      <c r="A84" s="12"/>
      <c r="B84" s="25">
        <v>383</v>
      </c>
      <c r="C84" s="20" t="s">
        <v>79</v>
      </c>
      <c r="D84" s="46">
        <v>0</v>
      </c>
      <c r="E84" s="46">
        <v>0</v>
      </c>
      <c r="F84" s="46">
        <v>0</v>
      </c>
      <c r="G84" s="46">
        <v>655591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ref="N84:N91" si="17">SUM(D84:M84)</f>
        <v>655591</v>
      </c>
      <c r="O84" s="47">
        <f t="shared" si="13"/>
        <v>12.17054968719253</v>
      </c>
      <c r="P84" s="9"/>
    </row>
    <row r="85" spans="1:119">
      <c r="A85" s="12"/>
      <c r="B85" s="25">
        <v>389.1</v>
      </c>
      <c r="C85" s="20" t="s">
        <v>147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72962</v>
      </c>
      <c r="J85" s="46">
        <v>34254</v>
      </c>
      <c r="K85" s="46">
        <v>0</v>
      </c>
      <c r="L85" s="46">
        <v>0</v>
      </c>
      <c r="M85" s="46">
        <v>4402</v>
      </c>
      <c r="N85" s="46">
        <f t="shared" si="17"/>
        <v>111618</v>
      </c>
      <c r="O85" s="47">
        <f t="shared" si="13"/>
        <v>2.072103514210927</v>
      </c>
      <c r="P85" s="9"/>
    </row>
    <row r="86" spans="1:119">
      <c r="A86" s="12"/>
      <c r="B86" s="25">
        <v>389.2</v>
      </c>
      <c r="C86" s="20" t="s">
        <v>148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1284762</v>
      </c>
      <c r="J86" s="46">
        <v>0</v>
      </c>
      <c r="K86" s="46">
        <v>0</v>
      </c>
      <c r="L86" s="46">
        <v>0</v>
      </c>
      <c r="M86" s="46">
        <v>16834344</v>
      </c>
      <c r="N86" s="46">
        <f t="shared" si="17"/>
        <v>18119106</v>
      </c>
      <c r="O86" s="47">
        <f t="shared" si="13"/>
        <v>336.36746059739727</v>
      </c>
      <c r="P86" s="9"/>
    </row>
    <row r="87" spans="1:119">
      <c r="A87" s="12"/>
      <c r="B87" s="25">
        <v>389.3</v>
      </c>
      <c r="C87" s="20" t="s">
        <v>149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956</v>
      </c>
      <c r="J87" s="46">
        <v>0</v>
      </c>
      <c r="K87" s="46">
        <v>0</v>
      </c>
      <c r="L87" s="46">
        <v>0</v>
      </c>
      <c r="M87" s="46">
        <v>1189147</v>
      </c>
      <c r="N87" s="46">
        <f t="shared" si="17"/>
        <v>1190103</v>
      </c>
      <c r="O87" s="47">
        <f t="shared" si="13"/>
        <v>22.093359570794735</v>
      </c>
      <c r="P87" s="9"/>
    </row>
    <row r="88" spans="1:119">
      <c r="A88" s="12"/>
      <c r="B88" s="25">
        <v>389.4</v>
      </c>
      <c r="C88" s="20" t="s">
        <v>150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395363</v>
      </c>
      <c r="N88" s="46">
        <f t="shared" si="17"/>
        <v>395363</v>
      </c>
      <c r="O88" s="47">
        <f t="shared" si="13"/>
        <v>7.3396142350604263</v>
      </c>
      <c r="P88" s="9"/>
    </row>
    <row r="89" spans="1:119">
      <c r="A89" s="12"/>
      <c r="B89" s="25">
        <v>389.7</v>
      </c>
      <c r="C89" s="20" t="s">
        <v>151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161018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161018</v>
      </c>
      <c r="O89" s="47">
        <f t="shared" si="13"/>
        <v>2.9891770471717378</v>
      </c>
      <c r="P89" s="9"/>
    </row>
    <row r="90" spans="1:119">
      <c r="A90" s="12"/>
      <c r="B90" s="25">
        <v>389.8</v>
      </c>
      <c r="C90" s="20" t="s">
        <v>152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536153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7"/>
        <v>536153</v>
      </c>
      <c r="O90" s="47">
        <f t="shared" si="13"/>
        <v>9.9532738039987372</v>
      </c>
      <c r="P90" s="9"/>
    </row>
    <row r="91" spans="1:119" ht="15.75" thickBot="1">
      <c r="A91" s="12"/>
      <c r="B91" s="25">
        <v>389.9</v>
      </c>
      <c r="C91" s="20" t="s">
        <v>153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3796573</v>
      </c>
      <c r="N91" s="46">
        <f t="shared" si="17"/>
        <v>3796573</v>
      </c>
      <c r="O91" s="47">
        <f t="shared" si="13"/>
        <v>70.480498264243408</v>
      </c>
      <c r="P91" s="9"/>
    </row>
    <row r="92" spans="1:119" ht="16.5" thickBot="1">
      <c r="A92" s="14" t="s">
        <v>66</v>
      </c>
      <c r="B92" s="23"/>
      <c r="C92" s="22"/>
      <c r="D92" s="15">
        <f t="shared" ref="D92:M92" si="18">SUM(D5,D18,D30,D51,D67,D71,D82)</f>
        <v>35804977</v>
      </c>
      <c r="E92" s="15">
        <f t="shared" si="18"/>
        <v>6638761</v>
      </c>
      <c r="F92" s="15">
        <f t="shared" si="18"/>
        <v>1637146</v>
      </c>
      <c r="G92" s="15">
        <f t="shared" si="18"/>
        <v>2757180</v>
      </c>
      <c r="H92" s="15">
        <f t="shared" si="18"/>
        <v>0</v>
      </c>
      <c r="I92" s="15">
        <f t="shared" si="18"/>
        <v>36859239</v>
      </c>
      <c r="J92" s="15">
        <f t="shared" si="18"/>
        <v>5296123</v>
      </c>
      <c r="K92" s="15">
        <f t="shared" si="18"/>
        <v>11503316</v>
      </c>
      <c r="L92" s="15">
        <f t="shared" si="18"/>
        <v>0</v>
      </c>
      <c r="M92" s="15">
        <f t="shared" si="18"/>
        <v>33119850</v>
      </c>
      <c r="N92" s="15">
        <f>SUM(D92:M92)</f>
        <v>133616592</v>
      </c>
      <c r="O92" s="38">
        <f t="shared" si="13"/>
        <v>2480.4906900328588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0"/>
      <c r="B94" s="41"/>
      <c r="C94" s="41"/>
      <c r="D94" s="42"/>
      <c r="E94" s="42"/>
      <c r="F94" s="42"/>
      <c r="G94" s="42"/>
      <c r="H94" s="42"/>
      <c r="I94" s="42"/>
      <c r="J94" s="42"/>
      <c r="K94" s="42"/>
      <c r="L94" s="51" t="s">
        <v>154</v>
      </c>
      <c r="M94" s="51"/>
      <c r="N94" s="51"/>
      <c r="O94" s="43">
        <v>53867</v>
      </c>
    </row>
    <row r="95" spans="1:119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4"/>
    </row>
    <row r="96" spans="1:119" ht="15.75" customHeight="1" thickBot="1">
      <c r="A96" s="55" t="s">
        <v>111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7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22489901</v>
      </c>
      <c r="E5" s="27">
        <f t="shared" si="0"/>
        <v>1925501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1014246</v>
      </c>
      <c r="N5" s="28">
        <f>SUM(D5:M5)</f>
        <v>25429648</v>
      </c>
      <c r="O5" s="33">
        <f t="shared" ref="O5:O36" si="1">(N5/O$91)</f>
        <v>470.36194140278189</v>
      </c>
      <c r="P5" s="6"/>
    </row>
    <row r="6" spans="1:133">
      <c r="A6" s="12"/>
      <c r="B6" s="25">
        <v>311</v>
      </c>
      <c r="C6" s="20" t="s">
        <v>3</v>
      </c>
      <c r="D6" s="46">
        <v>14955982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1014246</v>
      </c>
      <c r="N6" s="46">
        <f>SUM(D6:M6)</f>
        <v>15970228</v>
      </c>
      <c r="O6" s="47">
        <f t="shared" si="1"/>
        <v>295.39486534477658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918302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918302</v>
      </c>
      <c r="O7" s="47">
        <f t="shared" si="1"/>
        <v>16.985461675051791</v>
      </c>
      <c r="P7" s="9"/>
    </row>
    <row r="8" spans="1:133">
      <c r="A8" s="12"/>
      <c r="B8" s="25">
        <v>312.51</v>
      </c>
      <c r="C8" s="20" t="s">
        <v>113</v>
      </c>
      <c r="D8" s="46">
        <v>0</v>
      </c>
      <c r="E8" s="46">
        <v>276877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276877</v>
      </c>
      <c r="O8" s="47">
        <f t="shared" si="1"/>
        <v>5.1212821840781295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290336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290336</v>
      </c>
      <c r="O9" s="47">
        <f t="shared" si="1"/>
        <v>5.3702278780704349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439986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439986</v>
      </c>
      <c r="O10" s="47">
        <f t="shared" si="1"/>
        <v>8.1382435631843748</v>
      </c>
      <c r="P10" s="9"/>
    </row>
    <row r="11" spans="1:133">
      <c r="A11" s="12"/>
      <c r="B11" s="25">
        <v>314.10000000000002</v>
      </c>
      <c r="C11" s="20" t="s">
        <v>14</v>
      </c>
      <c r="D11" s="46">
        <v>3531396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3531396</v>
      </c>
      <c r="O11" s="47">
        <f t="shared" si="1"/>
        <v>65.318807339449535</v>
      </c>
      <c r="P11" s="9"/>
    </row>
    <row r="12" spans="1:133">
      <c r="A12" s="12"/>
      <c r="B12" s="25">
        <v>314.3</v>
      </c>
      <c r="C12" s="20" t="s">
        <v>15</v>
      </c>
      <c r="D12" s="46">
        <v>537812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537812</v>
      </c>
      <c r="O12" s="47">
        <f t="shared" si="1"/>
        <v>9.9476916247410472</v>
      </c>
      <c r="P12" s="9"/>
    </row>
    <row r="13" spans="1:133">
      <c r="A13" s="12"/>
      <c r="B13" s="25">
        <v>314.39999999999998</v>
      </c>
      <c r="C13" s="20" t="s">
        <v>16</v>
      </c>
      <c r="D13" s="46">
        <v>117735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117735</v>
      </c>
      <c r="O13" s="47">
        <f t="shared" si="1"/>
        <v>2.1776968037881028</v>
      </c>
      <c r="P13" s="9"/>
    </row>
    <row r="14" spans="1:133">
      <c r="A14" s="12"/>
      <c r="B14" s="25">
        <v>314.8</v>
      </c>
      <c r="C14" s="20" t="s">
        <v>17</v>
      </c>
      <c r="D14" s="46">
        <v>53037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53037</v>
      </c>
      <c r="O14" s="47">
        <f t="shared" si="1"/>
        <v>0.98100399526487125</v>
      </c>
      <c r="P14" s="9"/>
    </row>
    <row r="15" spans="1:133">
      <c r="A15" s="12"/>
      <c r="B15" s="25">
        <v>315</v>
      </c>
      <c r="C15" s="20" t="s">
        <v>18</v>
      </c>
      <c r="D15" s="46">
        <v>2649439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2649439</v>
      </c>
      <c r="O15" s="47">
        <f t="shared" si="1"/>
        <v>49.005604468777747</v>
      </c>
      <c r="P15" s="9"/>
    </row>
    <row r="16" spans="1:133">
      <c r="A16" s="12"/>
      <c r="B16" s="25">
        <v>316</v>
      </c>
      <c r="C16" s="20" t="s">
        <v>19</v>
      </c>
      <c r="D16" s="46">
        <v>624938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624938</v>
      </c>
      <c r="O16" s="47">
        <f t="shared" si="1"/>
        <v>11.559226102397158</v>
      </c>
      <c r="P16" s="9"/>
    </row>
    <row r="17" spans="1:16">
      <c r="A17" s="12"/>
      <c r="B17" s="25">
        <v>319</v>
      </c>
      <c r="C17" s="20" t="s">
        <v>20</v>
      </c>
      <c r="D17" s="46">
        <v>19562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19562</v>
      </c>
      <c r="O17" s="47">
        <f t="shared" si="1"/>
        <v>0.36183042320213082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SUM(D19:D28)</f>
        <v>4327571</v>
      </c>
      <c r="E18" s="32">
        <f t="shared" si="3"/>
        <v>2378477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1144351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7850399</v>
      </c>
      <c r="O18" s="45">
        <f t="shared" si="1"/>
        <v>145.20566365788696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1311412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1311412</v>
      </c>
      <c r="O19" s="47">
        <f t="shared" si="1"/>
        <v>24.256658774785439</v>
      </c>
      <c r="P19" s="9"/>
    </row>
    <row r="20" spans="1:16">
      <c r="A20" s="12"/>
      <c r="B20" s="25">
        <v>323.10000000000002</v>
      </c>
      <c r="C20" s="20" t="s">
        <v>22</v>
      </c>
      <c r="D20" s="46">
        <v>3452242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3452242</v>
      </c>
      <c r="O20" s="47">
        <f t="shared" si="1"/>
        <v>63.854727730097665</v>
      </c>
      <c r="P20" s="9"/>
    </row>
    <row r="21" spans="1:16">
      <c r="A21" s="12"/>
      <c r="B21" s="25">
        <v>323.39999999999998</v>
      </c>
      <c r="C21" s="20" t="s">
        <v>94</v>
      </c>
      <c r="D21" s="46">
        <v>17298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17298</v>
      </c>
      <c r="O21" s="47">
        <f t="shared" si="1"/>
        <v>0.31995412844036697</v>
      </c>
      <c r="P21" s="9"/>
    </row>
    <row r="22" spans="1:16">
      <c r="A22" s="12"/>
      <c r="B22" s="25">
        <v>323.7</v>
      </c>
      <c r="C22" s="20" t="s">
        <v>95</v>
      </c>
      <c r="D22" s="46">
        <v>748923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748923</v>
      </c>
      <c r="O22" s="47">
        <f t="shared" si="1"/>
        <v>13.852526635099142</v>
      </c>
      <c r="P22" s="9"/>
    </row>
    <row r="23" spans="1:16">
      <c r="A23" s="12"/>
      <c r="B23" s="25">
        <v>324.11</v>
      </c>
      <c r="C23" s="20" t="s">
        <v>96</v>
      </c>
      <c r="D23" s="46">
        <v>0</v>
      </c>
      <c r="E23" s="46">
        <v>498426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498426</v>
      </c>
      <c r="O23" s="47">
        <f t="shared" si="1"/>
        <v>9.2191846700207165</v>
      </c>
      <c r="P23" s="9"/>
    </row>
    <row r="24" spans="1:16">
      <c r="A24" s="12"/>
      <c r="B24" s="25">
        <v>324.12</v>
      </c>
      <c r="C24" s="20" t="s">
        <v>23</v>
      </c>
      <c r="D24" s="46">
        <v>0</v>
      </c>
      <c r="E24" s="46">
        <v>8744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8744</v>
      </c>
      <c r="O24" s="47">
        <f t="shared" si="1"/>
        <v>0.16173424089967445</v>
      </c>
      <c r="P24" s="9"/>
    </row>
    <row r="25" spans="1:16">
      <c r="A25" s="12"/>
      <c r="B25" s="25">
        <v>324.20999999999998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891851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891851</v>
      </c>
      <c r="O25" s="47">
        <f t="shared" si="1"/>
        <v>16.496208197691626</v>
      </c>
      <c r="P25" s="9"/>
    </row>
    <row r="26" spans="1:16">
      <c r="A26" s="12"/>
      <c r="B26" s="25">
        <v>324.22000000000003</v>
      </c>
      <c r="C26" s="20" t="s">
        <v>25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252500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252500</v>
      </c>
      <c r="O26" s="47">
        <f t="shared" si="1"/>
        <v>4.6703906481207458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506251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506251</v>
      </c>
      <c r="O27" s="47">
        <f t="shared" si="1"/>
        <v>9.3639205386208939</v>
      </c>
      <c r="P27" s="9"/>
    </row>
    <row r="28" spans="1:16">
      <c r="A28" s="12"/>
      <c r="B28" s="25">
        <v>329</v>
      </c>
      <c r="C28" s="20" t="s">
        <v>27</v>
      </c>
      <c r="D28" s="46">
        <v>109108</v>
      </c>
      <c r="E28" s="46">
        <v>53644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162752</v>
      </c>
      <c r="O28" s="47">
        <f t="shared" si="1"/>
        <v>3.0103580941106838</v>
      </c>
      <c r="P28" s="9"/>
    </row>
    <row r="29" spans="1:16" ht="15.75">
      <c r="A29" s="29" t="s">
        <v>29</v>
      </c>
      <c r="B29" s="30"/>
      <c r="C29" s="31"/>
      <c r="D29" s="32">
        <f t="shared" ref="D29:M29" si="5">SUM(D30:D52)</f>
        <v>4721570</v>
      </c>
      <c r="E29" s="32">
        <f t="shared" si="5"/>
        <v>2331601</v>
      </c>
      <c r="F29" s="32">
        <f t="shared" si="5"/>
        <v>0</v>
      </c>
      <c r="G29" s="32">
        <f t="shared" si="5"/>
        <v>1031238</v>
      </c>
      <c r="H29" s="32">
        <f t="shared" si="5"/>
        <v>0</v>
      </c>
      <c r="I29" s="32">
        <f t="shared" si="5"/>
        <v>814658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22740476</v>
      </c>
      <c r="N29" s="44">
        <f>SUM(D29:M29)</f>
        <v>31639543</v>
      </c>
      <c r="O29" s="45">
        <f t="shared" si="1"/>
        <v>585.22386430896711</v>
      </c>
      <c r="P29" s="10"/>
    </row>
    <row r="30" spans="1:16">
      <c r="A30" s="12"/>
      <c r="B30" s="25">
        <v>331.1</v>
      </c>
      <c r="C30" s="20" t="s">
        <v>97</v>
      </c>
      <c r="D30" s="46">
        <v>0</v>
      </c>
      <c r="E30" s="46">
        <v>329652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329652</v>
      </c>
      <c r="O30" s="47">
        <f t="shared" si="1"/>
        <v>6.0974400710269308</v>
      </c>
      <c r="P30" s="9"/>
    </row>
    <row r="31" spans="1:16">
      <c r="A31" s="12"/>
      <c r="B31" s="25">
        <v>331.2</v>
      </c>
      <c r="C31" s="20" t="s">
        <v>28</v>
      </c>
      <c r="D31" s="46">
        <v>30656</v>
      </c>
      <c r="E31" s="46">
        <v>520827</v>
      </c>
      <c r="F31" s="46">
        <v>0</v>
      </c>
      <c r="G31" s="46">
        <v>27915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579398</v>
      </c>
      <c r="O31" s="47">
        <f t="shared" si="1"/>
        <v>10.716891092039065</v>
      </c>
      <c r="P31" s="9"/>
    </row>
    <row r="32" spans="1:16">
      <c r="A32" s="12"/>
      <c r="B32" s="25">
        <v>331.31</v>
      </c>
      <c r="C32" s="20" t="s">
        <v>120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282330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282330</v>
      </c>
      <c r="O32" s="47">
        <f t="shared" si="1"/>
        <v>5.2221441254809111</v>
      </c>
      <c r="P32" s="9"/>
    </row>
    <row r="33" spans="1:16">
      <c r="A33" s="12"/>
      <c r="B33" s="25">
        <v>331.39</v>
      </c>
      <c r="C33" s="20" t="s">
        <v>99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169622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169622</v>
      </c>
      <c r="O33" s="47">
        <f t="shared" si="1"/>
        <v>3.1374297129328204</v>
      </c>
      <c r="P33" s="9"/>
    </row>
    <row r="34" spans="1:16">
      <c r="A34" s="12"/>
      <c r="B34" s="25">
        <v>331.41</v>
      </c>
      <c r="C34" s="20" t="s">
        <v>121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20758381</v>
      </c>
      <c r="N34" s="46">
        <f t="shared" si="6"/>
        <v>20758381</v>
      </c>
      <c r="O34" s="47">
        <f t="shared" si="1"/>
        <v>383.95939997040546</v>
      </c>
      <c r="P34" s="9"/>
    </row>
    <row r="35" spans="1:16">
      <c r="A35" s="12"/>
      <c r="B35" s="25">
        <v>331.62</v>
      </c>
      <c r="C35" s="20" t="s">
        <v>100</v>
      </c>
      <c r="D35" s="46">
        <v>0</v>
      </c>
      <c r="E35" s="46">
        <v>1211322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1211322</v>
      </c>
      <c r="O35" s="47">
        <f t="shared" si="1"/>
        <v>22.405334418467003</v>
      </c>
      <c r="P35" s="9"/>
    </row>
    <row r="36" spans="1:16">
      <c r="A36" s="12"/>
      <c r="B36" s="25">
        <v>331.69</v>
      </c>
      <c r="C36" s="20" t="s">
        <v>32</v>
      </c>
      <c r="D36" s="46">
        <v>4835</v>
      </c>
      <c r="E36" s="46">
        <v>269328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274163</v>
      </c>
      <c r="O36" s="47">
        <f t="shared" si="1"/>
        <v>5.0710824208345668</v>
      </c>
      <c r="P36" s="9"/>
    </row>
    <row r="37" spans="1:16">
      <c r="A37" s="12"/>
      <c r="B37" s="25">
        <v>331.7</v>
      </c>
      <c r="C37" s="20" t="s">
        <v>122</v>
      </c>
      <c r="D37" s="46">
        <v>970</v>
      </c>
      <c r="E37" s="46">
        <v>0</v>
      </c>
      <c r="F37" s="46">
        <v>0</v>
      </c>
      <c r="G37" s="46">
        <v>120766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121736</v>
      </c>
      <c r="O37" s="47">
        <f t="shared" ref="O37:O68" si="7">(N37/O$91)</f>
        <v>2.2517016868896125</v>
      </c>
      <c r="P37" s="9"/>
    </row>
    <row r="38" spans="1:16">
      <c r="A38" s="12"/>
      <c r="B38" s="25">
        <v>331.9</v>
      </c>
      <c r="C38" s="20" t="s">
        <v>114</v>
      </c>
      <c r="D38" s="46">
        <v>1966</v>
      </c>
      <c r="E38" s="46">
        <v>0</v>
      </c>
      <c r="F38" s="46">
        <v>0</v>
      </c>
      <c r="G38" s="46">
        <v>204497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206463</v>
      </c>
      <c r="O38" s="47">
        <f t="shared" si="7"/>
        <v>3.81886282923942</v>
      </c>
      <c r="P38" s="9"/>
    </row>
    <row r="39" spans="1:16">
      <c r="A39" s="12"/>
      <c r="B39" s="25">
        <v>333</v>
      </c>
      <c r="C39" s="20" t="s">
        <v>4</v>
      </c>
      <c r="D39" s="46">
        <v>2639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2639</v>
      </c>
      <c r="O39" s="47">
        <f t="shared" si="7"/>
        <v>4.8812518496596624E-2</v>
      </c>
      <c r="P39" s="9"/>
    </row>
    <row r="40" spans="1:16">
      <c r="A40" s="12"/>
      <c r="B40" s="25">
        <v>334.35</v>
      </c>
      <c r="C40" s="20" t="s">
        <v>34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256183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256183</v>
      </c>
      <c r="O40" s="47">
        <f t="shared" si="7"/>
        <v>4.7385136134951171</v>
      </c>
      <c r="P40" s="9"/>
    </row>
    <row r="41" spans="1:16">
      <c r="A41" s="12"/>
      <c r="B41" s="25">
        <v>334.41</v>
      </c>
      <c r="C41" s="20" t="s">
        <v>123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1981120</v>
      </c>
      <c r="N41" s="46">
        <f t="shared" ref="N41:N48" si="8">SUM(D41:M41)</f>
        <v>1981120</v>
      </c>
      <c r="O41" s="47">
        <f t="shared" si="7"/>
        <v>36.643977508138505</v>
      </c>
      <c r="P41" s="9"/>
    </row>
    <row r="42" spans="1:16">
      <c r="A42" s="12"/>
      <c r="B42" s="25">
        <v>334.9</v>
      </c>
      <c r="C42" s="20" t="s">
        <v>115</v>
      </c>
      <c r="D42" s="46">
        <v>328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328</v>
      </c>
      <c r="O42" s="47">
        <f t="shared" si="7"/>
        <v>6.0668836934004147E-3</v>
      </c>
      <c r="P42" s="9"/>
    </row>
    <row r="43" spans="1:16">
      <c r="A43" s="12"/>
      <c r="B43" s="25">
        <v>335.12</v>
      </c>
      <c r="C43" s="20" t="s">
        <v>36</v>
      </c>
      <c r="D43" s="46">
        <v>1419413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1419413</v>
      </c>
      <c r="O43" s="47">
        <f t="shared" si="7"/>
        <v>26.25430970701391</v>
      </c>
      <c r="P43" s="9"/>
    </row>
    <row r="44" spans="1:16">
      <c r="A44" s="12"/>
      <c r="B44" s="25">
        <v>335.14</v>
      </c>
      <c r="C44" s="20" t="s">
        <v>37</v>
      </c>
      <c r="D44" s="46">
        <v>11668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11668</v>
      </c>
      <c r="O44" s="47">
        <f t="shared" si="7"/>
        <v>0.21581828943474402</v>
      </c>
      <c r="P44" s="9"/>
    </row>
    <row r="45" spans="1:16">
      <c r="A45" s="12"/>
      <c r="B45" s="25">
        <v>335.15</v>
      </c>
      <c r="C45" s="20" t="s">
        <v>38</v>
      </c>
      <c r="D45" s="46">
        <v>38491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38491</v>
      </c>
      <c r="O45" s="47">
        <f t="shared" si="7"/>
        <v>0.71195250073986382</v>
      </c>
      <c r="P45" s="9"/>
    </row>
    <row r="46" spans="1:16">
      <c r="A46" s="12"/>
      <c r="B46" s="25">
        <v>335.18</v>
      </c>
      <c r="C46" s="20" t="s">
        <v>39</v>
      </c>
      <c r="D46" s="46">
        <v>3098395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3098395</v>
      </c>
      <c r="O46" s="47">
        <f t="shared" si="7"/>
        <v>57.309762503699318</v>
      </c>
      <c r="P46" s="9"/>
    </row>
    <row r="47" spans="1:16">
      <c r="A47" s="12"/>
      <c r="B47" s="25">
        <v>335.21</v>
      </c>
      <c r="C47" s="20" t="s">
        <v>40</v>
      </c>
      <c r="D47" s="46">
        <v>26098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26098</v>
      </c>
      <c r="O47" s="47">
        <f t="shared" si="7"/>
        <v>0.48272417875110979</v>
      </c>
      <c r="P47" s="9"/>
    </row>
    <row r="48" spans="1:16">
      <c r="A48" s="12"/>
      <c r="B48" s="25">
        <v>335.49</v>
      </c>
      <c r="C48" s="20" t="s">
        <v>41</v>
      </c>
      <c r="D48" s="46">
        <v>25984</v>
      </c>
      <c r="E48" s="46">
        <v>0</v>
      </c>
      <c r="F48" s="46">
        <v>0</v>
      </c>
      <c r="G48" s="46">
        <v>0</v>
      </c>
      <c r="H48" s="46">
        <v>0</v>
      </c>
      <c r="I48" s="46">
        <v>11930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37914</v>
      </c>
      <c r="O48" s="47">
        <f t="shared" si="7"/>
        <v>0.70127996448653451</v>
      </c>
      <c r="P48" s="9"/>
    </row>
    <row r="49" spans="1:16">
      <c r="A49" s="12"/>
      <c r="B49" s="25">
        <v>337.2</v>
      </c>
      <c r="C49" s="20" t="s">
        <v>104</v>
      </c>
      <c r="D49" s="46">
        <v>13212</v>
      </c>
      <c r="E49" s="46">
        <v>472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13684</v>
      </c>
      <c r="O49" s="47">
        <f t="shared" si="7"/>
        <v>0.25310742823320509</v>
      </c>
      <c r="P49" s="9"/>
    </row>
    <row r="50" spans="1:16">
      <c r="A50" s="12"/>
      <c r="B50" s="25">
        <v>337.3</v>
      </c>
      <c r="C50" s="20" t="s">
        <v>44</v>
      </c>
      <c r="D50" s="46">
        <v>0</v>
      </c>
      <c r="E50" s="46">
        <v>0</v>
      </c>
      <c r="F50" s="46">
        <v>0</v>
      </c>
      <c r="G50" s="46">
        <v>678060</v>
      </c>
      <c r="H50" s="46">
        <v>0</v>
      </c>
      <c r="I50" s="46">
        <v>94593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772653</v>
      </c>
      <c r="O50" s="47">
        <f t="shared" si="7"/>
        <v>14.291450873039361</v>
      </c>
      <c r="P50" s="9"/>
    </row>
    <row r="51" spans="1:16">
      <c r="A51" s="12"/>
      <c r="B51" s="25">
        <v>337.4</v>
      </c>
      <c r="C51" s="20" t="s">
        <v>116</v>
      </c>
      <c r="D51" s="46">
        <v>8000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975</v>
      </c>
      <c r="N51" s="46">
        <f>SUM(D51:M51)</f>
        <v>8975</v>
      </c>
      <c r="O51" s="47">
        <f t="shared" si="7"/>
        <v>0.16600695472033145</v>
      </c>
      <c r="P51" s="9"/>
    </row>
    <row r="52" spans="1:16">
      <c r="A52" s="12"/>
      <c r="B52" s="25">
        <v>338</v>
      </c>
      <c r="C52" s="20" t="s">
        <v>45</v>
      </c>
      <c r="D52" s="46">
        <v>38915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38915</v>
      </c>
      <c r="O52" s="47">
        <f t="shared" si="7"/>
        <v>0.71979505770938146</v>
      </c>
      <c r="P52" s="9"/>
    </row>
    <row r="53" spans="1:16" ht="15.75">
      <c r="A53" s="29" t="s">
        <v>50</v>
      </c>
      <c r="B53" s="30"/>
      <c r="C53" s="31"/>
      <c r="D53" s="32">
        <f t="shared" ref="D53:M53" si="9">SUM(D54:D68)</f>
        <v>2289591</v>
      </c>
      <c r="E53" s="32">
        <f t="shared" si="9"/>
        <v>63369</v>
      </c>
      <c r="F53" s="32">
        <f t="shared" si="9"/>
        <v>0</v>
      </c>
      <c r="G53" s="32">
        <f t="shared" si="9"/>
        <v>8402</v>
      </c>
      <c r="H53" s="32">
        <f t="shared" si="9"/>
        <v>0</v>
      </c>
      <c r="I53" s="32">
        <f t="shared" si="9"/>
        <v>30227149</v>
      </c>
      <c r="J53" s="32">
        <f t="shared" si="9"/>
        <v>4573664</v>
      </c>
      <c r="K53" s="32">
        <f t="shared" si="9"/>
        <v>0</v>
      </c>
      <c r="L53" s="32">
        <f t="shared" si="9"/>
        <v>0</v>
      </c>
      <c r="M53" s="32">
        <f t="shared" si="9"/>
        <v>12319322</v>
      </c>
      <c r="N53" s="32">
        <f>SUM(D53:M53)</f>
        <v>49481497</v>
      </c>
      <c r="O53" s="45">
        <f t="shared" si="7"/>
        <v>915.23929047055344</v>
      </c>
      <c r="P53" s="10"/>
    </row>
    <row r="54" spans="1:16">
      <c r="A54" s="12"/>
      <c r="B54" s="25">
        <v>341.2</v>
      </c>
      <c r="C54" s="20" t="s">
        <v>53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4573664</v>
      </c>
      <c r="K54" s="46">
        <v>0</v>
      </c>
      <c r="L54" s="46">
        <v>0</v>
      </c>
      <c r="M54" s="46">
        <v>0</v>
      </c>
      <c r="N54" s="46">
        <f t="shared" ref="N54:N68" si="10">SUM(D54:M54)</f>
        <v>4573664</v>
      </c>
      <c r="O54" s="47">
        <f t="shared" si="7"/>
        <v>84.59721811186742</v>
      </c>
      <c r="P54" s="9"/>
    </row>
    <row r="55" spans="1:16">
      <c r="A55" s="12"/>
      <c r="B55" s="25">
        <v>341.3</v>
      </c>
      <c r="C55" s="20" t="s">
        <v>124</v>
      </c>
      <c r="D55" s="46">
        <v>231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231</v>
      </c>
      <c r="O55" s="47">
        <f t="shared" si="7"/>
        <v>4.272713820656999E-3</v>
      </c>
      <c r="P55" s="9"/>
    </row>
    <row r="56" spans="1:16">
      <c r="A56" s="12"/>
      <c r="B56" s="25">
        <v>341.9</v>
      </c>
      <c r="C56" s="20" t="s">
        <v>54</v>
      </c>
      <c r="D56" s="46">
        <v>226392</v>
      </c>
      <c r="E56" s="46">
        <v>0</v>
      </c>
      <c r="F56" s="46">
        <v>0</v>
      </c>
      <c r="G56" s="46">
        <v>0</v>
      </c>
      <c r="H56" s="46">
        <v>0</v>
      </c>
      <c r="I56" s="46">
        <v>147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226539</v>
      </c>
      <c r="O56" s="47">
        <f t="shared" si="7"/>
        <v>4.1902005031074285</v>
      </c>
      <c r="P56" s="9"/>
    </row>
    <row r="57" spans="1:16">
      <c r="A57" s="12"/>
      <c r="B57" s="25">
        <v>342.1</v>
      </c>
      <c r="C57" s="20" t="s">
        <v>55</v>
      </c>
      <c r="D57" s="46">
        <v>586361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586361</v>
      </c>
      <c r="O57" s="47">
        <f t="shared" si="7"/>
        <v>10.845682894347441</v>
      </c>
      <c r="P57" s="9"/>
    </row>
    <row r="58" spans="1:16">
      <c r="A58" s="12"/>
      <c r="B58" s="25">
        <v>342.5</v>
      </c>
      <c r="C58" s="20" t="s">
        <v>56</v>
      </c>
      <c r="D58" s="46">
        <v>130172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130172</v>
      </c>
      <c r="O58" s="47">
        <f t="shared" si="7"/>
        <v>2.4077389760284107</v>
      </c>
      <c r="P58" s="9"/>
    </row>
    <row r="59" spans="1:16">
      <c r="A59" s="12"/>
      <c r="B59" s="25">
        <v>342.6</v>
      </c>
      <c r="C59" s="20" t="s">
        <v>57</v>
      </c>
      <c r="D59" s="46">
        <v>885205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885205</v>
      </c>
      <c r="O59" s="47">
        <f t="shared" si="7"/>
        <v>16.373279816513762</v>
      </c>
      <c r="P59" s="9"/>
    </row>
    <row r="60" spans="1:16">
      <c r="A60" s="12"/>
      <c r="B60" s="25">
        <v>343.4</v>
      </c>
      <c r="C60" s="20" t="s">
        <v>58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5334208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5334208</v>
      </c>
      <c r="O60" s="47">
        <f t="shared" si="7"/>
        <v>98.664693696359876</v>
      </c>
      <c r="P60" s="9"/>
    </row>
    <row r="61" spans="1:16">
      <c r="A61" s="12"/>
      <c r="B61" s="25">
        <v>343.6</v>
      </c>
      <c r="C61" s="20" t="s">
        <v>59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20859274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20859274</v>
      </c>
      <c r="O61" s="47">
        <f t="shared" si="7"/>
        <v>385.82557709381473</v>
      </c>
      <c r="P61" s="9"/>
    </row>
    <row r="62" spans="1:16">
      <c r="A62" s="12"/>
      <c r="B62" s="25">
        <v>343.8</v>
      </c>
      <c r="C62" s="20" t="s">
        <v>60</v>
      </c>
      <c r="D62" s="46">
        <v>0</v>
      </c>
      <c r="E62" s="46">
        <v>63250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63250</v>
      </c>
      <c r="O62" s="47">
        <f t="shared" si="7"/>
        <v>1.1699097366084641</v>
      </c>
      <c r="P62" s="9"/>
    </row>
    <row r="63" spans="1:16">
      <c r="A63" s="12"/>
      <c r="B63" s="25">
        <v>343.9</v>
      </c>
      <c r="C63" s="20" t="s">
        <v>61</v>
      </c>
      <c r="D63" s="46">
        <v>12036</v>
      </c>
      <c r="E63" s="46">
        <v>119</v>
      </c>
      <c r="F63" s="46">
        <v>0</v>
      </c>
      <c r="G63" s="46">
        <v>0</v>
      </c>
      <c r="H63" s="46">
        <v>0</v>
      </c>
      <c r="I63" s="46">
        <v>4033520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4045675</v>
      </c>
      <c r="O63" s="47">
        <f t="shared" si="7"/>
        <v>74.831218555785739</v>
      </c>
      <c r="P63" s="9"/>
    </row>
    <row r="64" spans="1:16">
      <c r="A64" s="12"/>
      <c r="B64" s="25">
        <v>344.1</v>
      </c>
      <c r="C64" s="20" t="s">
        <v>62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12319322</v>
      </c>
      <c r="N64" s="46">
        <f t="shared" si="10"/>
        <v>12319322</v>
      </c>
      <c r="O64" s="47">
        <f t="shared" si="7"/>
        <v>227.86552974252737</v>
      </c>
      <c r="P64" s="9"/>
    </row>
    <row r="65" spans="1:16">
      <c r="A65" s="12"/>
      <c r="B65" s="25">
        <v>344.9</v>
      </c>
      <c r="C65" s="20" t="s">
        <v>63</v>
      </c>
      <c r="D65" s="46">
        <v>70470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70470</v>
      </c>
      <c r="O65" s="47">
        <f t="shared" si="7"/>
        <v>1.303455164249778</v>
      </c>
      <c r="P65" s="9"/>
    </row>
    <row r="66" spans="1:16">
      <c r="A66" s="12"/>
      <c r="B66" s="25">
        <v>345.9</v>
      </c>
      <c r="C66" s="20" t="s">
        <v>125</v>
      </c>
      <c r="D66" s="46">
        <v>20823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20823</v>
      </c>
      <c r="O66" s="47">
        <f t="shared" si="7"/>
        <v>0.38515463154779522</v>
      </c>
      <c r="P66" s="9"/>
    </row>
    <row r="67" spans="1:16">
      <c r="A67" s="12"/>
      <c r="B67" s="25">
        <v>347.2</v>
      </c>
      <c r="C67" s="20" t="s">
        <v>64</v>
      </c>
      <c r="D67" s="46">
        <v>173321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173321</v>
      </c>
      <c r="O67" s="47">
        <f t="shared" si="7"/>
        <v>3.2058486238532109</v>
      </c>
      <c r="P67" s="9"/>
    </row>
    <row r="68" spans="1:16">
      <c r="A68" s="12"/>
      <c r="B68" s="25">
        <v>347.5</v>
      </c>
      <c r="C68" s="20" t="s">
        <v>65</v>
      </c>
      <c r="D68" s="46">
        <v>184580</v>
      </c>
      <c r="E68" s="46">
        <v>0</v>
      </c>
      <c r="F68" s="46">
        <v>0</v>
      </c>
      <c r="G68" s="46">
        <v>8402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192982</v>
      </c>
      <c r="O68" s="47">
        <f t="shared" si="7"/>
        <v>3.5695102101213378</v>
      </c>
      <c r="P68" s="9"/>
    </row>
    <row r="69" spans="1:16" ht="15.75">
      <c r="A69" s="29" t="s">
        <v>51</v>
      </c>
      <c r="B69" s="30"/>
      <c r="C69" s="31"/>
      <c r="D69" s="32">
        <f t="shared" ref="D69:M69" si="11">SUM(D70:D72)</f>
        <v>147012</v>
      </c>
      <c r="E69" s="32">
        <f t="shared" si="11"/>
        <v>79349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ref="N69:N74" si="12">SUM(D69:M69)</f>
        <v>226361</v>
      </c>
      <c r="O69" s="45">
        <f t="shared" ref="O69:O89" si="13">(N69/O$91)</f>
        <v>4.1869081089079607</v>
      </c>
      <c r="P69" s="10"/>
    </row>
    <row r="70" spans="1:16">
      <c r="A70" s="13"/>
      <c r="B70" s="39">
        <v>351.2</v>
      </c>
      <c r="C70" s="21" t="s">
        <v>107</v>
      </c>
      <c r="D70" s="46">
        <v>0</v>
      </c>
      <c r="E70" s="46">
        <v>68370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68370</v>
      </c>
      <c r="O70" s="47">
        <f t="shared" si="13"/>
        <v>1.2646123113347145</v>
      </c>
      <c r="P70" s="9"/>
    </row>
    <row r="71" spans="1:16">
      <c r="A71" s="13"/>
      <c r="B71" s="39">
        <v>351.5</v>
      </c>
      <c r="C71" s="21" t="s">
        <v>126</v>
      </c>
      <c r="D71" s="46">
        <v>96412</v>
      </c>
      <c r="E71" s="46">
        <v>10979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107391</v>
      </c>
      <c r="O71" s="47">
        <f t="shared" si="13"/>
        <v>1.9863680082864752</v>
      </c>
      <c r="P71" s="9"/>
    </row>
    <row r="72" spans="1:16">
      <c r="A72" s="13"/>
      <c r="B72" s="39">
        <v>354</v>
      </c>
      <c r="C72" s="21" t="s">
        <v>69</v>
      </c>
      <c r="D72" s="46">
        <v>50600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50600</v>
      </c>
      <c r="O72" s="47">
        <f t="shared" si="13"/>
        <v>0.93592778928677123</v>
      </c>
      <c r="P72" s="9"/>
    </row>
    <row r="73" spans="1:16" ht="15.75">
      <c r="A73" s="29" t="s">
        <v>5</v>
      </c>
      <c r="B73" s="30"/>
      <c r="C73" s="31"/>
      <c r="D73" s="32">
        <f t="shared" ref="D73:M73" si="14">SUM(D74:D83)</f>
        <v>410275</v>
      </c>
      <c r="E73" s="32">
        <f t="shared" si="14"/>
        <v>80343</v>
      </c>
      <c r="F73" s="32">
        <f t="shared" si="14"/>
        <v>0</v>
      </c>
      <c r="G73" s="32">
        <f t="shared" si="14"/>
        <v>5661</v>
      </c>
      <c r="H73" s="32">
        <f t="shared" si="14"/>
        <v>0</v>
      </c>
      <c r="I73" s="32">
        <f t="shared" si="14"/>
        <v>274491</v>
      </c>
      <c r="J73" s="32">
        <f t="shared" si="14"/>
        <v>1333512</v>
      </c>
      <c r="K73" s="32">
        <f t="shared" si="14"/>
        <v>11757656</v>
      </c>
      <c r="L73" s="32">
        <f t="shared" si="14"/>
        <v>0</v>
      </c>
      <c r="M73" s="32">
        <f t="shared" si="14"/>
        <v>44274</v>
      </c>
      <c r="N73" s="32">
        <f t="shared" si="12"/>
        <v>13906212</v>
      </c>
      <c r="O73" s="45">
        <f t="shared" si="13"/>
        <v>257.21759396271085</v>
      </c>
      <c r="P73" s="10"/>
    </row>
    <row r="74" spans="1:16">
      <c r="A74" s="12"/>
      <c r="B74" s="25">
        <v>361.1</v>
      </c>
      <c r="C74" s="20" t="s">
        <v>70</v>
      </c>
      <c r="D74" s="46">
        <v>191555</v>
      </c>
      <c r="E74" s="46">
        <v>57332</v>
      </c>
      <c r="F74" s="46">
        <v>0</v>
      </c>
      <c r="G74" s="46">
        <v>7683</v>
      </c>
      <c r="H74" s="46">
        <v>0</v>
      </c>
      <c r="I74" s="46">
        <v>177809</v>
      </c>
      <c r="J74" s="46">
        <v>75331</v>
      </c>
      <c r="K74" s="46">
        <v>546250</v>
      </c>
      <c r="L74" s="46">
        <v>0</v>
      </c>
      <c r="M74" s="46">
        <v>16249</v>
      </c>
      <c r="N74" s="46">
        <f t="shared" si="12"/>
        <v>1072209</v>
      </c>
      <c r="O74" s="47">
        <f t="shared" si="13"/>
        <v>19.832217372003552</v>
      </c>
      <c r="P74" s="9"/>
    </row>
    <row r="75" spans="1:16">
      <c r="A75" s="12"/>
      <c r="B75" s="25">
        <v>361.2</v>
      </c>
      <c r="C75" s="20" t="s">
        <v>117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550326</v>
      </c>
      <c r="L75" s="46">
        <v>0</v>
      </c>
      <c r="M75" s="46">
        <v>0</v>
      </c>
      <c r="N75" s="46">
        <f t="shared" ref="N75:N83" si="15">SUM(D75:M75)</f>
        <v>550326</v>
      </c>
      <c r="O75" s="47">
        <f t="shared" si="13"/>
        <v>10.179158034921574</v>
      </c>
      <c r="P75" s="9"/>
    </row>
    <row r="76" spans="1:16">
      <c r="A76" s="12"/>
      <c r="B76" s="25">
        <v>361.3</v>
      </c>
      <c r="C76" s="20" t="s">
        <v>71</v>
      </c>
      <c r="D76" s="46">
        <v>-40429</v>
      </c>
      <c r="E76" s="46">
        <v>-5789</v>
      </c>
      <c r="F76" s="46">
        <v>0</v>
      </c>
      <c r="G76" s="46">
        <v>-781</v>
      </c>
      <c r="H76" s="46">
        <v>0</v>
      </c>
      <c r="I76" s="46">
        <v>-37242</v>
      </c>
      <c r="J76" s="46">
        <v>-3663</v>
      </c>
      <c r="K76" s="46">
        <v>5546028</v>
      </c>
      <c r="L76" s="46">
        <v>0</v>
      </c>
      <c r="M76" s="46">
        <v>-2582</v>
      </c>
      <c r="N76" s="46">
        <f t="shared" si="15"/>
        <v>5455542</v>
      </c>
      <c r="O76" s="47">
        <f t="shared" si="13"/>
        <v>100.90895975140575</v>
      </c>
      <c r="P76" s="9"/>
    </row>
    <row r="77" spans="1:16">
      <c r="A77" s="12"/>
      <c r="B77" s="25">
        <v>361.4</v>
      </c>
      <c r="C77" s="20" t="s">
        <v>72</v>
      </c>
      <c r="D77" s="46">
        <v>-18458</v>
      </c>
      <c r="E77" s="46">
        <v>-3011</v>
      </c>
      <c r="F77" s="46">
        <v>0</v>
      </c>
      <c r="G77" s="46">
        <v>-1241</v>
      </c>
      <c r="H77" s="46">
        <v>0</v>
      </c>
      <c r="I77" s="46">
        <v>-18152</v>
      </c>
      <c r="J77" s="46">
        <v>-7452</v>
      </c>
      <c r="K77" s="46">
        <v>1369393</v>
      </c>
      <c r="L77" s="46">
        <v>0</v>
      </c>
      <c r="M77" s="46">
        <v>-1264</v>
      </c>
      <c r="N77" s="46">
        <f t="shared" si="15"/>
        <v>1319815</v>
      </c>
      <c r="O77" s="47">
        <f t="shared" si="13"/>
        <v>24.412085676235574</v>
      </c>
      <c r="P77" s="9"/>
    </row>
    <row r="78" spans="1:16">
      <c r="A78" s="12"/>
      <c r="B78" s="25">
        <v>362</v>
      </c>
      <c r="C78" s="20" t="s">
        <v>73</v>
      </c>
      <c r="D78" s="46">
        <v>141482</v>
      </c>
      <c r="E78" s="46">
        <v>0</v>
      </c>
      <c r="F78" s="46">
        <v>0</v>
      </c>
      <c r="G78" s="46">
        <v>0</v>
      </c>
      <c r="H78" s="46">
        <v>0</v>
      </c>
      <c r="I78" s="46">
        <v>127372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268854</v>
      </c>
      <c r="O78" s="47">
        <f t="shared" si="13"/>
        <v>4.9728839893459602</v>
      </c>
      <c r="P78" s="9"/>
    </row>
    <row r="79" spans="1:16">
      <c r="A79" s="12"/>
      <c r="B79" s="25">
        <v>364</v>
      </c>
      <c r="C79" s="20" t="s">
        <v>74</v>
      </c>
      <c r="D79" s="46">
        <v>31161</v>
      </c>
      <c r="E79" s="46">
        <v>4163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23742</v>
      </c>
      <c r="N79" s="46">
        <f t="shared" si="15"/>
        <v>59066</v>
      </c>
      <c r="O79" s="47">
        <f t="shared" si="13"/>
        <v>1.0925199763243563</v>
      </c>
      <c r="P79" s="9"/>
    </row>
    <row r="80" spans="1:16">
      <c r="A80" s="12"/>
      <c r="B80" s="25">
        <v>365</v>
      </c>
      <c r="C80" s="20" t="s">
        <v>109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15021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15021</v>
      </c>
      <c r="O80" s="47">
        <f t="shared" si="13"/>
        <v>0.27783737792246227</v>
      </c>
      <c r="P80" s="9"/>
    </row>
    <row r="81" spans="1:119">
      <c r="A81" s="12"/>
      <c r="B81" s="25">
        <v>366</v>
      </c>
      <c r="C81" s="20" t="s">
        <v>75</v>
      </c>
      <c r="D81" s="46">
        <v>7831</v>
      </c>
      <c r="E81" s="46">
        <v>1100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8931</v>
      </c>
      <c r="O81" s="47">
        <f t="shared" si="13"/>
        <v>0.16519310446877775</v>
      </c>
      <c r="P81" s="9"/>
    </row>
    <row r="82" spans="1:119">
      <c r="A82" s="12"/>
      <c r="B82" s="25">
        <v>368</v>
      </c>
      <c r="C82" s="20" t="s">
        <v>76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3733076</v>
      </c>
      <c r="L82" s="46">
        <v>0</v>
      </c>
      <c r="M82" s="46">
        <v>0</v>
      </c>
      <c r="N82" s="46">
        <f t="shared" si="15"/>
        <v>3733076</v>
      </c>
      <c r="O82" s="47">
        <f t="shared" si="13"/>
        <v>69.049200947025753</v>
      </c>
      <c r="P82" s="9"/>
    </row>
    <row r="83" spans="1:119">
      <c r="A83" s="12"/>
      <c r="B83" s="25">
        <v>369.9</v>
      </c>
      <c r="C83" s="20" t="s">
        <v>77</v>
      </c>
      <c r="D83" s="46">
        <v>97133</v>
      </c>
      <c r="E83" s="46">
        <v>26548</v>
      </c>
      <c r="F83" s="46">
        <v>0</v>
      </c>
      <c r="G83" s="46">
        <v>0</v>
      </c>
      <c r="H83" s="46">
        <v>0</v>
      </c>
      <c r="I83" s="46">
        <v>9683</v>
      </c>
      <c r="J83" s="46">
        <v>1269296</v>
      </c>
      <c r="K83" s="46">
        <v>12583</v>
      </c>
      <c r="L83" s="46">
        <v>0</v>
      </c>
      <c r="M83" s="46">
        <v>8129</v>
      </c>
      <c r="N83" s="46">
        <f t="shared" si="15"/>
        <v>1423372</v>
      </c>
      <c r="O83" s="47">
        <f t="shared" si="13"/>
        <v>26.327537733057117</v>
      </c>
      <c r="P83" s="9"/>
    </row>
    <row r="84" spans="1:119" ht="15.75">
      <c r="A84" s="29" t="s">
        <v>52</v>
      </c>
      <c r="B84" s="30"/>
      <c r="C84" s="31"/>
      <c r="D84" s="32">
        <f t="shared" ref="D84:M84" si="16">SUM(D85:D88)</f>
        <v>9035</v>
      </c>
      <c r="E84" s="32">
        <f t="shared" si="16"/>
        <v>0</v>
      </c>
      <c r="F84" s="32">
        <f t="shared" si="16"/>
        <v>17651314</v>
      </c>
      <c r="G84" s="32">
        <f t="shared" si="16"/>
        <v>2997741</v>
      </c>
      <c r="H84" s="32">
        <f t="shared" si="16"/>
        <v>0</v>
      </c>
      <c r="I84" s="32">
        <f t="shared" si="16"/>
        <v>124273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3278000</v>
      </c>
      <c r="N84" s="32">
        <f t="shared" ref="N84:N89" si="17">SUM(D84:M84)</f>
        <v>24060363</v>
      </c>
      <c r="O84" s="45">
        <f t="shared" si="13"/>
        <v>445.03482909144719</v>
      </c>
      <c r="P84" s="9"/>
    </row>
    <row r="85" spans="1:119">
      <c r="A85" s="12"/>
      <c r="B85" s="25">
        <v>381</v>
      </c>
      <c r="C85" s="20" t="s">
        <v>78</v>
      </c>
      <c r="D85" s="46">
        <v>9035</v>
      </c>
      <c r="E85" s="46">
        <v>0</v>
      </c>
      <c r="F85" s="46">
        <v>2601314</v>
      </c>
      <c r="G85" s="46">
        <v>2457741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5068090</v>
      </c>
      <c r="O85" s="47">
        <f t="shared" si="13"/>
        <v>93.742416395383245</v>
      </c>
      <c r="P85" s="9"/>
    </row>
    <row r="86" spans="1:119">
      <c r="A86" s="12"/>
      <c r="B86" s="25">
        <v>384</v>
      </c>
      <c r="C86" s="20" t="s">
        <v>80</v>
      </c>
      <c r="D86" s="46">
        <v>0</v>
      </c>
      <c r="E86" s="46">
        <v>0</v>
      </c>
      <c r="F86" s="46">
        <v>15050000</v>
      </c>
      <c r="G86" s="46">
        <v>540000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15590000</v>
      </c>
      <c r="O86" s="47">
        <f t="shared" si="13"/>
        <v>288.36194140278189</v>
      </c>
      <c r="P86" s="9"/>
    </row>
    <row r="87" spans="1:119">
      <c r="A87" s="12"/>
      <c r="B87" s="25">
        <v>389.8</v>
      </c>
      <c r="C87" s="20" t="s">
        <v>81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124273</v>
      </c>
      <c r="J87" s="46">
        <v>0</v>
      </c>
      <c r="K87" s="46">
        <v>0</v>
      </c>
      <c r="L87" s="46">
        <v>0</v>
      </c>
      <c r="M87" s="46">
        <v>2178000</v>
      </c>
      <c r="N87" s="46">
        <f t="shared" si="17"/>
        <v>2302273</v>
      </c>
      <c r="O87" s="47">
        <f t="shared" si="13"/>
        <v>42.58421500443918</v>
      </c>
      <c r="P87" s="9"/>
    </row>
    <row r="88" spans="1:119" ht="15.75" thickBot="1">
      <c r="A88" s="48"/>
      <c r="B88" s="49">
        <v>393</v>
      </c>
      <c r="C88" s="50" t="s">
        <v>127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1100000</v>
      </c>
      <c r="N88" s="46">
        <f t="shared" si="17"/>
        <v>1100000</v>
      </c>
      <c r="O88" s="47">
        <f t="shared" si="13"/>
        <v>20.346256288842852</v>
      </c>
      <c r="P88" s="9"/>
    </row>
    <row r="89" spans="1:119" ht="16.5" thickBot="1">
      <c r="A89" s="14" t="s">
        <v>66</v>
      </c>
      <c r="B89" s="23"/>
      <c r="C89" s="22"/>
      <c r="D89" s="15">
        <f t="shared" ref="D89:M89" si="18">SUM(D5,D18,D29,D53,D69,D73,D84)</f>
        <v>34394955</v>
      </c>
      <c r="E89" s="15">
        <f t="shared" si="18"/>
        <v>6858640</v>
      </c>
      <c r="F89" s="15">
        <f t="shared" si="18"/>
        <v>17651314</v>
      </c>
      <c r="G89" s="15">
        <f t="shared" si="18"/>
        <v>4043042</v>
      </c>
      <c r="H89" s="15">
        <f t="shared" si="18"/>
        <v>0</v>
      </c>
      <c r="I89" s="15">
        <f t="shared" si="18"/>
        <v>32584922</v>
      </c>
      <c r="J89" s="15">
        <f t="shared" si="18"/>
        <v>5907176</v>
      </c>
      <c r="K89" s="15">
        <f t="shared" si="18"/>
        <v>11757656</v>
      </c>
      <c r="L89" s="15">
        <f t="shared" si="18"/>
        <v>0</v>
      </c>
      <c r="M89" s="15">
        <f t="shared" si="18"/>
        <v>39396318</v>
      </c>
      <c r="N89" s="15">
        <f t="shared" si="17"/>
        <v>152594023</v>
      </c>
      <c r="O89" s="38">
        <f t="shared" si="13"/>
        <v>2822.4700910032552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51" t="s">
        <v>128</v>
      </c>
      <c r="M91" s="51"/>
      <c r="N91" s="51"/>
      <c r="O91" s="43">
        <v>54064</v>
      </c>
    </row>
    <row r="92" spans="1:119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  <row r="93" spans="1:119" ht="15.75" customHeight="1" thickBot="1">
      <c r="A93" s="55" t="s">
        <v>111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7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23242112</v>
      </c>
      <c r="E5" s="27">
        <f t="shared" si="0"/>
        <v>3027225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1531278</v>
      </c>
      <c r="N5" s="28">
        <f>SUM(D5:M5)</f>
        <v>27800615</v>
      </c>
      <c r="O5" s="33">
        <f t="shared" ref="O5:O36" si="1">(N5/O$86)</f>
        <v>520.39637228108268</v>
      </c>
      <c r="P5" s="6"/>
    </row>
    <row r="6" spans="1:133">
      <c r="A6" s="12"/>
      <c r="B6" s="25">
        <v>311</v>
      </c>
      <c r="C6" s="20" t="s">
        <v>3</v>
      </c>
      <c r="D6" s="46">
        <v>15502491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1531278</v>
      </c>
      <c r="N6" s="46">
        <f>SUM(D6:M6)</f>
        <v>17033769</v>
      </c>
      <c r="O6" s="47">
        <f t="shared" si="1"/>
        <v>318.85307551196138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872052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872052</v>
      </c>
      <c r="O7" s="47">
        <f t="shared" si="1"/>
        <v>16.323836621616561</v>
      </c>
      <c r="P7" s="9"/>
    </row>
    <row r="8" spans="1:133">
      <c r="A8" s="12"/>
      <c r="B8" s="25">
        <v>312.51</v>
      </c>
      <c r="C8" s="20" t="s">
        <v>113</v>
      </c>
      <c r="D8" s="46">
        <v>0</v>
      </c>
      <c r="E8" s="46">
        <v>276455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276455</v>
      </c>
      <c r="O8" s="47">
        <f t="shared" si="1"/>
        <v>5.1749279323125306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279216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279216</v>
      </c>
      <c r="O9" s="47">
        <f t="shared" si="1"/>
        <v>5.2266107596121447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1599502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1599502</v>
      </c>
      <c r="O10" s="47">
        <f t="shared" si="1"/>
        <v>29.940885777395081</v>
      </c>
      <c r="P10" s="9"/>
    </row>
    <row r="11" spans="1:133">
      <c r="A11" s="12"/>
      <c r="B11" s="25">
        <v>314.10000000000002</v>
      </c>
      <c r="C11" s="20" t="s">
        <v>14</v>
      </c>
      <c r="D11" s="46">
        <v>3573523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3573523</v>
      </c>
      <c r="O11" s="47">
        <f t="shared" si="1"/>
        <v>66.892347721912316</v>
      </c>
      <c r="P11" s="9"/>
    </row>
    <row r="12" spans="1:133">
      <c r="A12" s="12"/>
      <c r="B12" s="25">
        <v>314.3</v>
      </c>
      <c r="C12" s="20" t="s">
        <v>15</v>
      </c>
      <c r="D12" s="46">
        <v>503387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503387</v>
      </c>
      <c r="O12" s="47">
        <f t="shared" si="1"/>
        <v>9.4228407772078917</v>
      </c>
      <c r="P12" s="9"/>
    </row>
    <row r="13" spans="1:133">
      <c r="A13" s="12"/>
      <c r="B13" s="25">
        <v>314.8</v>
      </c>
      <c r="C13" s="20" t="s">
        <v>17</v>
      </c>
      <c r="D13" s="46">
        <v>196108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196108</v>
      </c>
      <c r="O13" s="47">
        <f t="shared" si="1"/>
        <v>3.6709220920220136</v>
      </c>
      <c r="P13" s="9"/>
    </row>
    <row r="14" spans="1:133">
      <c r="A14" s="12"/>
      <c r="B14" s="25">
        <v>315</v>
      </c>
      <c r="C14" s="20" t="s">
        <v>18</v>
      </c>
      <c r="D14" s="46">
        <v>2819839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2819839</v>
      </c>
      <c r="O14" s="47">
        <f t="shared" si="1"/>
        <v>52.784227471828089</v>
      </c>
      <c r="P14" s="9"/>
    </row>
    <row r="15" spans="1:133">
      <c r="A15" s="12"/>
      <c r="B15" s="25">
        <v>316</v>
      </c>
      <c r="C15" s="20" t="s">
        <v>19</v>
      </c>
      <c r="D15" s="46">
        <v>607717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607717</v>
      </c>
      <c r="O15" s="47">
        <f t="shared" si="1"/>
        <v>11.375781513234248</v>
      </c>
      <c r="P15" s="9"/>
    </row>
    <row r="16" spans="1:133">
      <c r="A16" s="12"/>
      <c r="B16" s="25">
        <v>319</v>
      </c>
      <c r="C16" s="20" t="s">
        <v>20</v>
      </c>
      <c r="D16" s="46">
        <v>39047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39047</v>
      </c>
      <c r="O16" s="47">
        <f t="shared" si="1"/>
        <v>0.73091610198045753</v>
      </c>
      <c r="P16" s="9"/>
    </row>
    <row r="17" spans="1:16" ht="15.75">
      <c r="A17" s="29" t="s">
        <v>21</v>
      </c>
      <c r="B17" s="30"/>
      <c r="C17" s="31"/>
      <c r="D17" s="32">
        <f t="shared" ref="D17:M17" si="3">SUM(D18:D26)</f>
        <v>4853297</v>
      </c>
      <c r="E17" s="32">
        <f t="shared" si="3"/>
        <v>1393577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1073839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7320713</v>
      </c>
      <c r="O17" s="45">
        <f t="shared" si="1"/>
        <v>137.03554715285838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935925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935925</v>
      </c>
      <c r="O18" s="47">
        <f t="shared" si="1"/>
        <v>17.519467635056717</v>
      </c>
      <c r="P18" s="9"/>
    </row>
    <row r="19" spans="1:16">
      <c r="A19" s="12"/>
      <c r="B19" s="25">
        <v>323.10000000000002</v>
      </c>
      <c r="C19" s="20" t="s">
        <v>22</v>
      </c>
      <c r="D19" s="46">
        <v>4055362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4055362</v>
      </c>
      <c r="O19" s="47">
        <f t="shared" si="1"/>
        <v>75.911834075848901</v>
      </c>
      <c r="P19" s="9"/>
    </row>
    <row r="20" spans="1:16">
      <c r="A20" s="12"/>
      <c r="B20" s="25">
        <v>323.39999999999998</v>
      </c>
      <c r="C20" s="20" t="s">
        <v>94</v>
      </c>
      <c r="D20" s="46">
        <v>28652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28652</v>
      </c>
      <c r="O20" s="47">
        <f t="shared" si="1"/>
        <v>0.53633334581258663</v>
      </c>
      <c r="P20" s="9"/>
    </row>
    <row r="21" spans="1:16">
      <c r="A21" s="12"/>
      <c r="B21" s="25">
        <v>323.7</v>
      </c>
      <c r="C21" s="20" t="s">
        <v>95</v>
      </c>
      <c r="D21" s="46">
        <v>739359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739359</v>
      </c>
      <c r="O21" s="47">
        <f t="shared" si="1"/>
        <v>13.839972296057804</v>
      </c>
      <c r="P21" s="9"/>
    </row>
    <row r="22" spans="1:16">
      <c r="A22" s="12"/>
      <c r="B22" s="25">
        <v>324.11</v>
      </c>
      <c r="C22" s="20" t="s">
        <v>96</v>
      </c>
      <c r="D22" s="46">
        <v>0</v>
      </c>
      <c r="E22" s="46">
        <v>264371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264371</v>
      </c>
      <c r="O22" s="47">
        <f t="shared" si="1"/>
        <v>4.9487289880573551</v>
      </c>
      <c r="P22" s="9"/>
    </row>
    <row r="23" spans="1:16">
      <c r="A23" s="12"/>
      <c r="B23" s="25">
        <v>324.20999999999998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805536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805536</v>
      </c>
      <c r="O23" s="47">
        <f t="shared" si="1"/>
        <v>15.078731608700535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268303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268303</v>
      </c>
      <c r="O24" s="47">
        <f t="shared" si="1"/>
        <v>5.0223316236756395</v>
      </c>
      <c r="P24" s="9"/>
    </row>
    <row r="25" spans="1:16">
      <c r="A25" s="12"/>
      <c r="B25" s="25">
        <v>324.61</v>
      </c>
      <c r="C25" s="20" t="s">
        <v>26</v>
      </c>
      <c r="D25" s="46">
        <v>0</v>
      </c>
      <c r="E25" s="46">
        <v>153806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153806</v>
      </c>
      <c r="O25" s="47">
        <f t="shared" si="1"/>
        <v>2.8790760360900003</v>
      </c>
      <c r="P25" s="9"/>
    </row>
    <row r="26" spans="1:16">
      <c r="A26" s="12"/>
      <c r="B26" s="25">
        <v>329</v>
      </c>
      <c r="C26" s="20" t="s">
        <v>27</v>
      </c>
      <c r="D26" s="46">
        <v>29924</v>
      </c>
      <c r="E26" s="46">
        <v>39475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69399</v>
      </c>
      <c r="O26" s="47">
        <f t="shared" si="1"/>
        <v>1.2990715435588334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SUM(D28:D49)</f>
        <v>5302084</v>
      </c>
      <c r="E27" s="32">
        <f t="shared" si="5"/>
        <v>2216259</v>
      </c>
      <c r="F27" s="32">
        <f t="shared" si="5"/>
        <v>0</v>
      </c>
      <c r="G27" s="32">
        <f t="shared" si="5"/>
        <v>1513937</v>
      </c>
      <c r="H27" s="32">
        <f t="shared" si="5"/>
        <v>0</v>
      </c>
      <c r="I27" s="32">
        <f t="shared" si="5"/>
        <v>1604490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10636770</v>
      </c>
      <c r="O27" s="45">
        <f t="shared" si="1"/>
        <v>199.10841975216204</v>
      </c>
      <c r="P27" s="10"/>
    </row>
    <row r="28" spans="1:16">
      <c r="A28" s="12"/>
      <c r="B28" s="25">
        <v>331.1</v>
      </c>
      <c r="C28" s="20" t="s">
        <v>97</v>
      </c>
      <c r="D28" s="46">
        <v>18940</v>
      </c>
      <c r="E28" s="46">
        <v>22384</v>
      </c>
      <c r="F28" s="46">
        <v>0</v>
      </c>
      <c r="G28" s="46">
        <v>889287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930611</v>
      </c>
      <c r="O28" s="47">
        <f t="shared" si="1"/>
        <v>17.419995507468833</v>
      </c>
      <c r="P28" s="9"/>
    </row>
    <row r="29" spans="1:16">
      <c r="A29" s="12"/>
      <c r="B29" s="25">
        <v>331.2</v>
      </c>
      <c r="C29" s="20" t="s">
        <v>28</v>
      </c>
      <c r="D29" s="46">
        <v>0</v>
      </c>
      <c r="E29" s="46">
        <v>415916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415916</v>
      </c>
      <c r="O29" s="47">
        <f t="shared" si="1"/>
        <v>7.7854816367788553</v>
      </c>
      <c r="P29" s="9"/>
    </row>
    <row r="30" spans="1:16">
      <c r="A30" s="12"/>
      <c r="B30" s="25">
        <v>331.35</v>
      </c>
      <c r="C30" s="20" t="s">
        <v>98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63300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63300</v>
      </c>
      <c r="O30" s="47">
        <f t="shared" si="1"/>
        <v>1.1849050952790985</v>
      </c>
      <c r="P30" s="9"/>
    </row>
    <row r="31" spans="1:16">
      <c r="A31" s="12"/>
      <c r="B31" s="25">
        <v>331.5</v>
      </c>
      <c r="C31" s="20" t="s">
        <v>30</v>
      </c>
      <c r="D31" s="46">
        <v>25172</v>
      </c>
      <c r="E31" s="46">
        <v>1266560</v>
      </c>
      <c r="F31" s="46">
        <v>0</v>
      </c>
      <c r="G31" s="46">
        <v>0</v>
      </c>
      <c r="H31" s="46">
        <v>0</v>
      </c>
      <c r="I31" s="46">
        <v>188461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1480193</v>
      </c>
      <c r="O31" s="47">
        <f t="shared" si="1"/>
        <v>27.707554939912395</v>
      </c>
      <c r="P31" s="9"/>
    </row>
    <row r="32" spans="1:16">
      <c r="A32" s="12"/>
      <c r="B32" s="25">
        <v>331.69</v>
      </c>
      <c r="C32" s="20" t="s">
        <v>32</v>
      </c>
      <c r="D32" s="46">
        <v>0</v>
      </c>
      <c r="E32" s="46">
        <v>211372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211372</v>
      </c>
      <c r="O32" s="47">
        <f t="shared" si="1"/>
        <v>3.9566470742390774</v>
      </c>
      <c r="P32" s="9"/>
    </row>
    <row r="33" spans="1:16">
      <c r="A33" s="12"/>
      <c r="B33" s="25">
        <v>331.9</v>
      </c>
      <c r="C33" s="20" t="s">
        <v>114</v>
      </c>
      <c r="D33" s="46">
        <v>333488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333488</v>
      </c>
      <c r="O33" s="47">
        <f t="shared" si="1"/>
        <v>6.2425218074950397</v>
      </c>
      <c r="P33" s="9"/>
    </row>
    <row r="34" spans="1:16">
      <c r="A34" s="12"/>
      <c r="B34" s="25">
        <v>333</v>
      </c>
      <c r="C34" s="20" t="s">
        <v>4</v>
      </c>
      <c r="D34" s="46">
        <v>2639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2639</v>
      </c>
      <c r="O34" s="47">
        <f t="shared" si="1"/>
        <v>4.9399123956422444E-2</v>
      </c>
      <c r="P34" s="9"/>
    </row>
    <row r="35" spans="1:16">
      <c r="A35" s="12"/>
      <c r="B35" s="25">
        <v>334.2</v>
      </c>
      <c r="C35" s="20" t="s">
        <v>31</v>
      </c>
      <c r="D35" s="46">
        <v>6665</v>
      </c>
      <c r="E35" s="46">
        <v>57493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64158</v>
      </c>
      <c r="O35" s="47">
        <f t="shared" si="1"/>
        <v>1.2009658942008909</v>
      </c>
      <c r="P35" s="9"/>
    </row>
    <row r="36" spans="1:16">
      <c r="A36" s="12"/>
      <c r="B36" s="25">
        <v>334.31</v>
      </c>
      <c r="C36" s="20" t="s">
        <v>33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585531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585531</v>
      </c>
      <c r="O36" s="47">
        <f t="shared" si="1"/>
        <v>10.960484444610834</v>
      </c>
      <c r="P36" s="9"/>
    </row>
    <row r="37" spans="1:16">
      <c r="A37" s="12"/>
      <c r="B37" s="25">
        <v>334.35</v>
      </c>
      <c r="C37" s="20" t="s">
        <v>34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682623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682623</v>
      </c>
      <c r="O37" s="47">
        <f t="shared" ref="O37:O68" si="7">(N37/O$86)</f>
        <v>12.777937928194376</v>
      </c>
      <c r="P37" s="9"/>
    </row>
    <row r="38" spans="1:16">
      <c r="A38" s="12"/>
      <c r="B38" s="25">
        <v>334.9</v>
      </c>
      <c r="C38" s="20" t="s">
        <v>115</v>
      </c>
      <c r="D38" s="46">
        <v>169043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8">SUM(D38:M38)</f>
        <v>169043</v>
      </c>
      <c r="O38" s="47">
        <f t="shared" si="7"/>
        <v>3.1642956085507845</v>
      </c>
      <c r="P38" s="9"/>
    </row>
    <row r="39" spans="1:16">
      <c r="A39" s="12"/>
      <c r="B39" s="25">
        <v>335.12</v>
      </c>
      <c r="C39" s="20" t="s">
        <v>36</v>
      </c>
      <c r="D39" s="46">
        <v>1370272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1370272</v>
      </c>
      <c r="O39" s="47">
        <f t="shared" si="7"/>
        <v>25.649956946576317</v>
      </c>
      <c r="P39" s="9"/>
    </row>
    <row r="40" spans="1:16">
      <c r="A40" s="12"/>
      <c r="B40" s="25">
        <v>335.14</v>
      </c>
      <c r="C40" s="20" t="s">
        <v>37</v>
      </c>
      <c r="D40" s="46">
        <v>12333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12333</v>
      </c>
      <c r="O40" s="47">
        <f t="shared" si="7"/>
        <v>0.23085994534087081</v>
      </c>
      <c r="P40" s="9"/>
    </row>
    <row r="41" spans="1:16">
      <c r="A41" s="12"/>
      <c r="B41" s="25">
        <v>335.15</v>
      </c>
      <c r="C41" s="20" t="s">
        <v>38</v>
      </c>
      <c r="D41" s="46">
        <v>37759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37759</v>
      </c>
      <c r="O41" s="47">
        <f t="shared" si="7"/>
        <v>0.70680618471790646</v>
      </c>
      <c r="P41" s="9"/>
    </row>
    <row r="42" spans="1:16">
      <c r="A42" s="12"/>
      <c r="B42" s="25">
        <v>335.18</v>
      </c>
      <c r="C42" s="20" t="s">
        <v>39</v>
      </c>
      <c r="D42" s="46">
        <v>2939839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2939839</v>
      </c>
      <c r="O42" s="47">
        <f t="shared" si="7"/>
        <v>55.030493055295572</v>
      </c>
      <c r="P42" s="9"/>
    </row>
    <row r="43" spans="1:16">
      <c r="A43" s="12"/>
      <c r="B43" s="25">
        <v>335.23</v>
      </c>
      <c r="C43" s="20" t="s">
        <v>103</v>
      </c>
      <c r="D43" s="46">
        <v>29257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29257</v>
      </c>
      <c r="O43" s="47">
        <f t="shared" si="7"/>
        <v>0.54765826812923513</v>
      </c>
      <c r="P43" s="9"/>
    </row>
    <row r="44" spans="1:16">
      <c r="A44" s="12"/>
      <c r="B44" s="25">
        <v>335.49</v>
      </c>
      <c r="C44" s="20" t="s">
        <v>41</v>
      </c>
      <c r="D44" s="46">
        <v>29160</v>
      </c>
      <c r="E44" s="46">
        <v>0</v>
      </c>
      <c r="F44" s="46">
        <v>0</v>
      </c>
      <c r="G44" s="46">
        <v>0</v>
      </c>
      <c r="H44" s="46">
        <v>0</v>
      </c>
      <c r="I44" s="46">
        <v>11698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40858</v>
      </c>
      <c r="O44" s="47">
        <f t="shared" si="7"/>
        <v>0.7648159934109543</v>
      </c>
      <c r="P44" s="9"/>
    </row>
    <row r="45" spans="1:16">
      <c r="A45" s="12"/>
      <c r="B45" s="25">
        <v>335.7</v>
      </c>
      <c r="C45" s="20" t="s">
        <v>42</v>
      </c>
      <c r="D45" s="46">
        <v>6378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6378</v>
      </c>
      <c r="O45" s="47">
        <f t="shared" si="7"/>
        <v>0.11938901576129685</v>
      </c>
      <c r="P45" s="9"/>
    </row>
    <row r="46" spans="1:16">
      <c r="A46" s="12"/>
      <c r="B46" s="25">
        <v>337.2</v>
      </c>
      <c r="C46" s="20" t="s">
        <v>104</v>
      </c>
      <c r="D46" s="46">
        <v>16276</v>
      </c>
      <c r="E46" s="46">
        <v>242534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258810</v>
      </c>
      <c r="O46" s="47">
        <f t="shared" si="7"/>
        <v>4.8446332971434991</v>
      </c>
      <c r="P46" s="9"/>
    </row>
    <row r="47" spans="1:16">
      <c r="A47" s="12"/>
      <c r="B47" s="25">
        <v>337.3</v>
      </c>
      <c r="C47" s="20" t="s">
        <v>44</v>
      </c>
      <c r="D47" s="46">
        <v>0</v>
      </c>
      <c r="E47" s="46">
        <v>0</v>
      </c>
      <c r="F47" s="46">
        <v>0</v>
      </c>
      <c r="G47" s="46">
        <v>624650</v>
      </c>
      <c r="H47" s="46">
        <v>0</v>
      </c>
      <c r="I47" s="46">
        <v>72877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697527</v>
      </c>
      <c r="O47" s="47">
        <f t="shared" si="7"/>
        <v>13.056924113661038</v>
      </c>
      <c r="P47" s="9"/>
    </row>
    <row r="48" spans="1:16">
      <c r="A48" s="12"/>
      <c r="B48" s="25">
        <v>337.4</v>
      </c>
      <c r="C48" s="20" t="s">
        <v>116</v>
      </c>
      <c r="D48" s="46">
        <v>260233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260233</v>
      </c>
      <c r="O48" s="47">
        <f t="shared" si="7"/>
        <v>4.8712702631874505</v>
      </c>
      <c r="P48" s="9"/>
    </row>
    <row r="49" spans="1:16">
      <c r="A49" s="12"/>
      <c r="B49" s="25">
        <v>338</v>
      </c>
      <c r="C49" s="20" t="s">
        <v>45</v>
      </c>
      <c r="D49" s="46">
        <v>44630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44630</v>
      </c>
      <c r="O49" s="47">
        <f t="shared" si="7"/>
        <v>0.83542360825128226</v>
      </c>
      <c r="P49" s="9"/>
    </row>
    <row r="50" spans="1:16" ht="15.75">
      <c r="A50" s="29" t="s">
        <v>50</v>
      </c>
      <c r="B50" s="30"/>
      <c r="C50" s="31"/>
      <c r="D50" s="32">
        <f t="shared" ref="D50:M50" si="9">SUM(D51:D64)</f>
        <v>1963058</v>
      </c>
      <c r="E50" s="32">
        <f t="shared" si="9"/>
        <v>16279</v>
      </c>
      <c r="F50" s="32">
        <f t="shared" si="9"/>
        <v>0</v>
      </c>
      <c r="G50" s="32">
        <f t="shared" si="9"/>
        <v>5248</v>
      </c>
      <c r="H50" s="32">
        <f t="shared" si="9"/>
        <v>0</v>
      </c>
      <c r="I50" s="32">
        <f t="shared" si="9"/>
        <v>29097381</v>
      </c>
      <c r="J50" s="32">
        <f t="shared" si="9"/>
        <v>4638591</v>
      </c>
      <c r="K50" s="32">
        <f t="shared" si="9"/>
        <v>0</v>
      </c>
      <c r="L50" s="32">
        <f t="shared" si="9"/>
        <v>0</v>
      </c>
      <c r="M50" s="32">
        <f t="shared" si="9"/>
        <v>9605466</v>
      </c>
      <c r="N50" s="32">
        <f>SUM(D50:M50)</f>
        <v>45326023</v>
      </c>
      <c r="O50" s="45">
        <f t="shared" si="7"/>
        <v>848.45237916963049</v>
      </c>
      <c r="P50" s="10"/>
    </row>
    <row r="51" spans="1:16">
      <c r="A51" s="12"/>
      <c r="B51" s="25">
        <v>341.2</v>
      </c>
      <c r="C51" s="20" t="s">
        <v>53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4638591</v>
      </c>
      <c r="K51" s="46">
        <v>0</v>
      </c>
      <c r="L51" s="46">
        <v>0</v>
      </c>
      <c r="M51" s="46">
        <v>0</v>
      </c>
      <c r="N51" s="46">
        <f t="shared" ref="N51:N64" si="10">SUM(D51:M51)</f>
        <v>4638591</v>
      </c>
      <c r="O51" s="47">
        <f t="shared" si="7"/>
        <v>86.82922765901688</v>
      </c>
      <c r="P51" s="9"/>
    </row>
    <row r="52" spans="1:16">
      <c r="A52" s="12"/>
      <c r="B52" s="25">
        <v>341.9</v>
      </c>
      <c r="C52" s="20" t="s">
        <v>54</v>
      </c>
      <c r="D52" s="46">
        <v>131361</v>
      </c>
      <c r="E52" s="46">
        <v>0</v>
      </c>
      <c r="F52" s="46">
        <v>0</v>
      </c>
      <c r="G52" s="46">
        <v>0</v>
      </c>
      <c r="H52" s="46">
        <v>0</v>
      </c>
      <c r="I52" s="46">
        <v>147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131508</v>
      </c>
      <c r="O52" s="47">
        <f t="shared" si="7"/>
        <v>2.4616824529220169</v>
      </c>
      <c r="P52" s="9"/>
    </row>
    <row r="53" spans="1:16">
      <c r="A53" s="12"/>
      <c r="B53" s="25">
        <v>342.1</v>
      </c>
      <c r="C53" s="20" t="s">
        <v>55</v>
      </c>
      <c r="D53" s="46">
        <v>392076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392076</v>
      </c>
      <c r="O53" s="47">
        <f t="shared" si="7"/>
        <v>7.3392235408633146</v>
      </c>
      <c r="P53" s="9"/>
    </row>
    <row r="54" spans="1:16">
      <c r="A54" s="12"/>
      <c r="B54" s="25">
        <v>342.5</v>
      </c>
      <c r="C54" s="20" t="s">
        <v>56</v>
      </c>
      <c r="D54" s="46">
        <v>116414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116414</v>
      </c>
      <c r="O54" s="47">
        <f t="shared" si="7"/>
        <v>2.1791396802815322</v>
      </c>
      <c r="P54" s="9"/>
    </row>
    <row r="55" spans="1:16">
      <c r="A55" s="12"/>
      <c r="B55" s="25">
        <v>342.6</v>
      </c>
      <c r="C55" s="20" t="s">
        <v>57</v>
      </c>
      <c r="D55" s="46">
        <v>804554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804554</v>
      </c>
      <c r="O55" s="47">
        <f t="shared" si="7"/>
        <v>15.060349668675826</v>
      </c>
      <c r="P55" s="9"/>
    </row>
    <row r="56" spans="1:16">
      <c r="A56" s="12"/>
      <c r="B56" s="25">
        <v>343.4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5003257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5003257</v>
      </c>
      <c r="O56" s="47">
        <f t="shared" si="7"/>
        <v>93.655366702856497</v>
      </c>
      <c r="P56" s="9"/>
    </row>
    <row r="57" spans="1:16">
      <c r="A57" s="12"/>
      <c r="B57" s="25">
        <v>343.6</v>
      </c>
      <c r="C57" s="20" t="s">
        <v>59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20065556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20065556</v>
      </c>
      <c r="O57" s="47">
        <f t="shared" si="7"/>
        <v>375.60473213282916</v>
      </c>
      <c r="P57" s="9"/>
    </row>
    <row r="58" spans="1:16">
      <c r="A58" s="12"/>
      <c r="B58" s="25">
        <v>343.8</v>
      </c>
      <c r="C58" s="20" t="s">
        <v>60</v>
      </c>
      <c r="D58" s="46">
        <v>41450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41450</v>
      </c>
      <c r="O58" s="47">
        <f t="shared" si="7"/>
        <v>0.77589757028939388</v>
      </c>
      <c r="P58" s="9"/>
    </row>
    <row r="59" spans="1:16">
      <c r="A59" s="12"/>
      <c r="B59" s="25">
        <v>343.9</v>
      </c>
      <c r="C59" s="20" t="s">
        <v>61</v>
      </c>
      <c r="D59" s="46">
        <v>25593</v>
      </c>
      <c r="E59" s="46">
        <v>16279</v>
      </c>
      <c r="F59" s="46">
        <v>0</v>
      </c>
      <c r="G59" s="46">
        <v>0</v>
      </c>
      <c r="H59" s="46">
        <v>0</v>
      </c>
      <c r="I59" s="46">
        <v>3696721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3738593</v>
      </c>
      <c r="O59" s="47">
        <f t="shared" si="7"/>
        <v>69.982273220770466</v>
      </c>
      <c r="P59" s="9"/>
    </row>
    <row r="60" spans="1:16">
      <c r="A60" s="12"/>
      <c r="B60" s="25">
        <v>344.1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8172164</v>
      </c>
      <c r="N60" s="46">
        <f t="shared" si="10"/>
        <v>8172164</v>
      </c>
      <c r="O60" s="47">
        <f t="shared" si="7"/>
        <v>152.97375613043315</v>
      </c>
      <c r="P60" s="9"/>
    </row>
    <row r="61" spans="1:16">
      <c r="A61" s="12"/>
      <c r="B61" s="25">
        <v>344.9</v>
      </c>
      <c r="C61" s="20" t="s">
        <v>63</v>
      </c>
      <c r="D61" s="46">
        <v>68410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1433302</v>
      </c>
      <c r="N61" s="46">
        <f t="shared" si="10"/>
        <v>1501712</v>
      </c>
      <c r="O61" s="47">
        <f t="shared" si="7"/>
        <v>28.110366515667703</v>
      </c>
      <c r="P61" s="9"/>
    </row>
    <row r="62" spans="1:16">
      <c r="A62" s="12"/>
      <c r="B62" s="25">
        <v>347.2</v>
      </c>
      <c r="C62" s="20" t="s">
        <v>64</v>
      </c>
      <c r="D62" s="46">
        <v>244841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244841</v>
      </c>
      <c r="O62" s="47">
        <f t="shared" si="7"/>
        <v>4.5831492643480214</v>
      </c>
      <c r="P62" s="9"/>
    </row>
    <row r="63" spans="1:16">
      <c r="A63" s="12"/>
      <c r="B63" s="25">
        <v>347.5</v>
      </c>
      <c r="C63" s="20" t="s">
        <v>65</v>
      </c>
      <c r="D63" s="46">
        <v>117948</v>
      </c>
      <c r="E63" s="46">
        <v>0</v>
      </c>
      <c r="F63" s="46">
        <v>0</v>
      </c>
      <c r="G63" s="46">
        <v>5248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123196</v>
      </c>
      <c r="O63" s="47">
        <f t="shared" si="7"/>
        <v>2.3060911235071693</v>
      </c>
      <c r="P63" s="9"/>
    </row>
    <row r="64" spans="1:16">
      <c r="A64" s="12"/>
      <c r="B64" s="25">
        <v>349</v>
      </c>
      <c r="C64" s="20" t="s">
        <v>1</v>
      </c>
      <c r="D64" s="46">
        <v>20411</v>
      </c>
      <c r="E64" s="46">
        <v>0</v>
      </c>
      <c r="F64" s="46">
        <v>0</v>
      </c>
      <c r="G64" s="46">
        <v>0</v>
      </c>
      <c r="H64" s="46">
        <v>0</v>
      </c>
      <c r="I64" s="46">
        <v>331700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352111</v>
      </c>
      <c r="O64" s="47">
        <f t="shared" si="7"/>
        <v>6.591123507169331</v>
      </c>
      <c r="P64" s="9"/>
    </row>
    <row r="65" spans="1:16" ht="15.75">
      <c r="A65" s="29" t="s">
        <v>51</v>
      </c>
      <c r="B65" s="30"/>
      <c r="C65" s="31"/>
      <c r="D65" s="32">
        <f t="shared" ref="D65:M65" si="11">SUM(D66:D69)</f>
        <v>105586</v>
      </c>
      <c r="E65" s="32">
        <f t="shared" si="11"/>
        <v>52550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1" si="12">SUM(D65:M65)</f>
        <v>158136</v>
      </c>
      <c r="O65" s="45">
        <f t="shared" si="7"/>
        <v>2.9601287858934522</v>
      </c>
      <c r="P65" s="10"/>
    </row>
    <row r="66" spans="1:16">
      <c r="A66" s="13"/>
      <c r="B66" s="39">
        <v>351.1</v>
      </c>
      <c r="C66" s="21" t="s">
        <v>68</v>
      </c>
      <c r="D66" s="46">
        <v>69979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69979</v>
      </c>
      <c r="O66" s="47">
        <f t="shared" si="7"/>
        <v>1.3099284938789262</v>
      </c>
      <c r="P66" s="9"/>
    </row>
    <row r="67" spans="1:16">
      <c r="A67" s="13"/>
      <c r="B67" s="39">
        <v>351.2</v>
      </c>
      <c r="C67" s="21" t="s">
        <v>107</v>
      </c>
      <c r="D67" s="46">
        <v>0</v>
      </c>
      <c r="E67" s="46">
        <v>44071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44071</v>
      </c>
      <c r="O67" s="47">
        <f t="shared" si="7"/>
        <v>0.82495975440829616</v>
      </c>
      <c r="P67" s="9"/>
    </row>
    <row r="68" spans="1:16">
      <c r="A68" s="13"/>
      <c r="B68" s="39">
        <v>351.3</v>
      </c>
      <c r="C68" s="21" t="s">
        <v>108</v>
      </c>
      <c r="D68" s="46">
        <v>0</v>
      </c>
      <c r="E68" s="46">
        <v>8479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8479</v>
      </c>
      <c r="O68" s="47">
        <f t="shared" si="7"/>
        <v>0.15871738235184008</v>
      </c>
      <c r="P68" s="9"/>
    </row>
    <row r="69" spans="1:16">
      <c r="A69" s="13"/>
      <c r="B69" s="39">
        <v>354</v>
      </c>
      <c r="C69" s="21" t="s">
        <v>69</v>
      </c>
      <c r="D69" s="46">
        <v>35607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35607</v>
      </c>
      <c r="O69" s="47">
        <f t="shared" ref="O69:O84" si="13">(N69/O$86)</f>
        <v>0.66652315525438954</v>
      </c>
      <c r="P69" s="9"/>
    </row>
    <row r="70" spans="1:16" ht="15.75">
      <c r="A70" s="29" t="s">
        <v>5</v>
      </c>
      <c r="B70" s="30"/>
      <c r="C70" s="31"/>
      <c r="D70" s="32">
        <f t="shared" ref="D70:M70" si="14">SUM(D71:D80)</f>
        <v>586178</v>
      </c>
      <c r="E70" s="32">
        <f t="shared" si="14"/>
        <v>126640</v>
      </c>
      <c r="F70" s="32">
        <f t="shared" si="14"/>
        <v>3688</v>
      </c>
      <c r="G70" s="32">
        <f t="shared" si="14"/>
        <v>9383</v>
      </c>
      <c r="H70" s="32">
        <f t="shared" si="14"/>
        <v>0</v>
      </c>
      <c r="I70" s="32">
        <f t="shared" si="14"/>
        <v>255284</v>
      </c>
      <c r="J70" s="32">
        <f t="shared" si="14"/>
        <v>1183753</v>
      </c>
      <c r="K70" s="32">
        <f t="shared" si="14"/>
        <v>3633048</v>
      </c>
      <c r="L70" s="32">
        <f t="shared" si="14"/>
        <v>0</v>
      </c>
      <c r="M70" s="32">
        <f t="shared" si="14"/>
        <v>589406</v>
      </c>
      <c r="N70" s="32">
        <f t="shared" si="12"/>
        <v>6387380</v>
      </c>
      <c r="O70" s="45">
        <f t="shared" si="13"/>
        <v>119.56459885440455</v>
      </c>
      <c r="P70" s="10"/>
    </row>
    <row r="71" spans="1:16">
      <c r="A71" s="12"/>
      <c r="B71" s="25">
        <v>361.1</v>
      </c>
      <c r="C71" s="20" t="s">
        <v>70</v>
      </c>
      <c r="D71" s="46">
        <v>236820</v>
      </c>
      <c r="E71" s="46">
        <v>60881</v>
      </c>
      <c r="F71" s="46">
        <v>3431</v>
      </c>
      <c r="G71" s="46">
        <v>22891</v>
      </c>
      <c r="H71" s="46">
        <v>0</v>
      </c>
      <c r="I71" s="46">
        <v>195403</v>
      </c>
      <c r="J71" s="46">
        <v>99964</v>
      </c>
      <c r="K71" s="46">
        <v>231129</v>
      </c>
      <c r="L71" s="46">
        <v>0</v>
      </c>
      <c r="M71" s="46">
        <v>29178</v>
      </c>
      <c r="N71" s="46">
        <f t="shared" si="12"/>
        <v>879697</v>
      </c>
      <c r="O71" s="47">
        <f t="shared" si="13"/>
        <v>16.466942458163302</v>
      </c>
      <c r="P71" s="9"/>
    </row>
    <row r="72" spans="1:16">
      <c r="A72" s="12"/>
      <c r="B72" s="25">
        <v>361.2</v>
      </c>
      <c r="C72" s="20" t="s">
        <v>117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387077</v>
      </c>
      <c r="L72" s="46">
        <v>0</v>
      </c>
      <c r="M72" s="46">
        <v>0</v>
      </c>
      <c r="N72" s="46">
        <f t="shared" ref="N72:N80" si="15">SUM(D72:M72)</f>
        <v>387077</v>
      </c>
      <c r="O72" s="47">
        <f t="shared" si="13"/>
        <v>7.2456478604320314</v>
      </c>
      <c r="P72" s="9"/>
    </row>
    <row r="73" spans="1:16">
      <c r="A73" s="12"/>
      <c r="B73" s="25">
        <v>361.3</v>
      </c>
      <c r="C73" s="20" t="s">
        <v>71</v>
      </c>
      <c r="D73" s="46">
        <v>10180</v>
      </c>
      <c r="E73" s="46">
        <v>-203</v>
      </c>
      <c r="F73" s="46">
        <v>2752</v>
      </c>
      <c r="G73" s="46">
        <v>-4860</v>
      </c>
      <c r="H73" s="46">
        <v>0</v>
      </c>
      <c r="I73" s="46">
        <v>9130</v>
      </c>
      <c r="J73" s="46">
        <v>2997</v>
      </c>
      <c r="K73" s="46">
        <v>-4061063</v>
      </c>
      <c r="L73" s="46">
        <v>0</v>
      </c>
      <c r="M73" s="46">
        <v>3301</v>
      </c>
      <c r="N73" s="46">
        <f t="shared" si="15"/>
        <v>-4037766</v>
      </c>
      <c r="O73" s="47">
        <f t="shared" si="13"/>
        <v>-75.582456665793117</v>
      </c>
      <c r="P73" s="9"/>
    </row>
    <row r="74" spans="1:16">
      <c r="A74" s="12"/>
      <c r="B74" s="25">
        <v>361.4</v>
      </c>
      <c r="C74" s="20" t="s">
        <v>72</v>
      </c>
      <c r="D74" s="46">
        <v>-107259</v>
      </c>
      <c r="E74" s="46">
        <v>-9685</v>
      </c>
      <c r="F74" s="46">
        <v>-2495</v>
      </c>
      <c r="G74" s="46">
        <v>-8759</v>
      </c>
      <c r="H74" s="46">
        <v>0</v>
      </c>
      <c r="I74" s="46">
        <v>-83094</v>
      </c>
      <c r="J74" s="46">
        <v>-42271</v>
      </c>
      <c r="K74" s="46">
        <v>3444306</v>
      </c>
      <c r="L74" s="46">
        <v>0</v>
      </c>
      <c r="M74" s="46">
        <v>-11085</v>
      </c>
      <c r="N74" s="46">
        <f t="shared" si="15"/>
        <v>3179658</v>
      </c>
      <c r="O74" s="47">
        <f t="shared" si="13"/>
        <v>59.519636104975476</v>
      </c>
      <c r="P74" s="9"/>
    </row>
    <row r="75" spans="1:16">
      <c r="A75" s="12"/>
      <c r="B75" s="25">
        <v>362</v>
      </c>
      <c r="C75" s="20" t="s">
        <v>73</v>
      </c>
      <c r="D75" s="46">
        <v>147955</v>
      </c>
      <c r="E75" s="46">
        <v>0</v>
      </c>
      <c r="F75" s="46">
        <v>0</v>
      </c>
      <c r="G75" s="46">
        <v>0</v>
      </c>
      <c r="H75" s="46">
        <v>0</v>
      </c>
      <c r="I75" s="46">
        <v>97236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245191</v>
      </c>
      <c r="O75" s="47">
        <f t="shared" si="13"/>
        <v>4.5897008722998018</v>
      </c>
      <c r="P75" s="9"/>
    </row>
    <row r="76" spans="1:16">
      <c r="A76" s="12"/>
      <c r="B76" s="25">
        <v>364</v>
      </c>
      <c r="C76" s="20" t="s">
        <v>74</v>
      </c>
      <c r="D76" s="46">
        <v>140727</v>
      </c>
      <c r="E76" s="46">
        <v>4163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144890</v>
      </c>
      <c r="O76" s="47">
        <f t="shared" si="13"/>
        <v>2.7121785032383663</v>
      </c>
      <c r="P76" s="9"/>
    </row>
    <row r="77" spans="1:16">
      <c r="A77" s="12"/>
      <c r="B77" s="25">
        <v>365</v>
      </c>
      <c r="C77" s="20" t="s">
        <v>109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7080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7080</v>
      </c>
      <c r="O77" s="47">
        <f t="shared" si="13"/>
        <v>0.13252966942458164</v>
      </c>
      <c r="P77" s="9"/>
    </row>
    <row r="78" spans="1:16">
      <c r="A78" s="12"/>
      <c r="B78" s="25">
        <v>366</v>
      </c>
      <c r="C78" s="20" t="s">
        <v>75</v>
      </c>
      <c r="D78" s="46">
        <v>57332</v>
      </c>
      <c r="E78" s="46">
        <v>868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58200</v>
      </c>
      <c r="O78" s="47">
        <f t="shared" si="13"/>
        <v>1.0894388079817303</v>
      </c>
      <c r="P78" s="9"/>
    </row>
    <row r="79" spans="1:16">
      <c r="A79" s="12"/>
      <c r="B79" s="25">
        <v>368</v>
      </c>
      <c r="C79" s="20" t="s">
        <v>76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3600643</v>
      </c>
      <c r="L79" s="46">
        <v>0</v>
      </c>
      <c r="M79" s="46">
        <v>0</v>
      </c>
      <c r="N79" s="46">
        <f t="shared" si="15"/>
        <v>3600643</v>
      </c>
      <c r="O79" s="47">
        <f t="shared" si="13"/>
        <v>67.400003743775969</v>
      </c>
      <c r="P79" s="9"/>
    </row>
    <row r="80" spans="1:16">
      <c r="A80" s="12"/>
      <c r="B80" s="25">
        <v>369.9</v>
      </c>
      <c r="C80" s="20" t="s">
        <v>77</v>
      </c>
      <c r="D80" s="46">
        <v>100423</v>
      </c>
      <c r="E80" s="46">
        <v>70616</v>
      </c>
      <c r="F80" s="46">
        <v>0</v>
      </c>
      <c r="G80" s="46">
        <v>111</v>
      </c>
      <c r="H80" s="46">
        <v>0</v>
      </c>
      <c r="I80" s="46">
        <v>29529</v>
      </c>
      <c r="J80" s="46">
        <v>1123063</v>
      </c>
      <c r="K80" s="46">
        <v>30956</v>
      </c>
      <c r="L80" s="46">
        <v>0</v>
      </c>
      <c r="M80" s="46">
        <v>568012</v>
      </c>
      <c r="N80" s="46">
        <f t="shared" si="15"/>
        <v>1922710</v>
      </c>
      <c r="O80" s="47">
        <f t="shared" si="13"/>
        <v>35.990977499906407</v>
      </c>
      <c r="P80" s="9"/>
    </row>
    <row r="81" spans="1:119" ht="15.75">
      <c r="A81" s="29" t="s">
        <v>52</v>
      </c>
      <c r="B81" s="30"/>
      <c r="C81" s="31"/>
      <c r="D81" s="32">
        <f t="shared" ref="D81:M81" si="16">SUM(D82:D83)</f>
        <v>2255050</v>
      </c>
      <c r="E81" s="32">
        <f t="shared" si="16"/>
        <v>34492</v>
      </c>
      <c r="F81" s="32">
        <f t="shared" si="16"/>
        <v>1549422</v>
      </c>
      <c r="G81" s="32">
        <f t="shared" si="16"/>
        <v>1476280</v>
      </c>
      <c r="H81" s="32">
        <f t="shared" si="16"/>
        <v>0</v>
      </c>
      <c r="I81" s="32">
        <f t="shared" si="16"/>
        <v>445128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7601504</v>
      </c>
      <c r="N81" s="32">
        <f>SUM(D81:M81)</f>
        <v>13361876</v>
      </c>
      <c r="O81" s="45">
        <f t="shared" si="13"/>
        <v>250.11935157800158</v>
      </c>
      <c r="P81" s="9"/>
    </row>
    <row r="82" spans="1:119">
      <c r="A82" s="12"/>
      <c r="B82" s="25">
        <v>381</v>
      </c>
      <c r="C82" s="20" t="s">
        <v>78</v>
      </c>
      <c r="D82" s="46">
        <v>2255050</v>
      </c>
      <c r="E82" s="46">
        <v>34492</v>
      </c>
      <c r="F82" s="46">
        <v>1549422</v>
      </c>
      <c r="G82" s="46">
        <v>1476280</v>
      </c>
      <c r="H82" s="46">
        <v>0</v>
      </c>
      <c r="I82" s="46">
        <v>35112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5350356</v>
      </c>
      <c r="O82" s="47">
        <f t="shared" si="13"/>
        <v>100.15267118415635</v>
      </c>
      <c r="P82" s="9"/>
    </row>
    <row r="83" spans="1:119" ht="15.75" thickBot="1">
      <c r="A83" s="12"/>
      <c r="B83" s="25">
        <v>389.8</v>
      </c>
      <c r="C83" s="20" t="s">
        <v>81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410016</v>
      </c>
      <c r="J83" s="46">
        <v>0</v>
      </c>
      <c r="K83" s="46">
        <v>0</v>
      </c>
      <c r="L83" s="46">
        <v>0</v>
      </c>
      <c r="M83" s="46">
        <v>7601504</v>
      </c>
      <c r="N83" s="46">
        <f>SUM(D83:M83)</f>
        <v>8011520</v>
      </c>
      <c r="O83" s="47">
        <f t="shared" si="13"/>
        <v>149.96668039384522</v>
      </c>
      <c r="P83" s="9"/>
    </row>
    <row r="84" spans="1:119" ht="16.5" thickBot="1">
      <c r="A84" s="14" t="s">
        <v>66</v>
      </c>
      <c r="B84" s="23"/>
      <c r="C84" s="22"/>
      <c r="D84" s="15">
        <f t="shared" ref="D84:M84" si="17">SUM(D5,D17,D27,D50,D65,D70,D81)</f>
        <v>38307365</v>
      </c>
      <c r="E84" s="15">
        <f t="shared" si="17"/>
        <v>6867022</v>
      </c>
      <c r="F84" s="15">
        <f t="shared" si="17"/>
        <v>1553110</v>
      </c>
      <c r="G84" s="15">
        <f t="shared" si="17"/>
        <v>3004848</v>
      </c>
      <c r="H84" s="15">
        <f t="shared" si="17"/>
        <v>0</v>
      </c>
      <c r="I84" s="15">
        <f t="shared" si="17"/>
        <v>32476122</v>
      </c>
      <c r="J84" s="15">
        <f t="shared" si="17"/>
        <v>5822344</v>
      </c>
      <c r="K84" s="15">
        <f t="shared" si="17"/>
        <v>3633048</v>
      </c>
      <c r="L84" s="15">
        <f t="shared" si="17"/>
        <v>0</v>
      </c>
      <c r="M84" s="15">
        <f t="shared" si="17"/>
        <v>19327654</v>
      </c>
      <c r="N84" s="15">
        <f>SUM(D84:M84)</f>
        <v>110991513</v>
      </c>
      <c r="O84" s="38">
        <f t="shared" si="13"/>
        <v>2077.6367975740332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51" t="s">
        <v>118</v>
      </c>
      <c r="M86" s="51"/>
      <c r="N86" s="51"/>
      <c r="O86" s="43">
        <v>53422</v>
      </c>
    </row>
    <row r="87" spans="1:119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  <row r="88" spans="1:119" ht="15.75" customHeight="1" thickBot="1">
      <c r="A88" s="55" t="s">
        <v>111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7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SUM(D6:D14)</f>
        <v>24297559</v>
      </c>
      <c r="E5" s="27">
        <f t="shared" ref="E5:M5" si="0">SUM(E6:E14)</f>
        <v>3032168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1795022</v>
      </c>
      <c r="N5" s="28">
        <f>SUM(D5:M5)</f>
        <v>29124749</v>
      </c>
      <c r="O5" s="33">
        <f t="shared" ref="O5:O36" si="1">(N5/O$85)</f>
        <v>543.67647937278332</v>
      </c>
      <c r="P5" s="6"/>
    </row>
    <row r="6" spans="1:133">
      <c r="A6" s="12"/>
      <c r="B6" s="25">
        <v>311</v>
      </c>
      <c r="C6" s="20" t="s">
        <v>3</v>
      </c>
      <c r="D6" s="46">
        <v>16387168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1795022</v>
      </c>
      <c r="N6" s="46">
        <f>SUM(D6:M6)</f>
        <v>18182190</v>
      </c>
      <c r="O6" s="47">
        <f t="shared" si="1"/>
        <v>339.40993093149149</v>
      </c>
      <c r="P6" s="9"/>
    </row>
    <row r="7" spans="1:133">
      <c r="A7" s="12"/>
      <c r="B7" s="25">
        <v>312.10000000000002</v>
      </c>
      <c r="C7" s="20" t="s">
        <v>93</v>
      </c>
      <c r="D7" s="46">
        <v>0</v>
      </c>
      <c r="E7" s="46">
        <v>3032168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3032168</v>
      </c>
      <c r="O7" s="47">
        <f t="shared" si="1"/>
        <v>56.601978719432516</v>
      </c>
      <c r="P7" s="9"/>
    </row>
    <row r="8" spans="1:133">
      <c r="A8" s="12"/>
      <c r="B8" s="25">
        <v>314.10000000000002</v>
      </c>
      <c r="C8" s="20" t="s">
        <v>14</v>
      </c>
      <c r="D8" s="46">
        <v>3576967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3576967</v>
      </c>
      <c r="O8" s="47">
        <f t="shared" si="1"/>
        <v>66.771831248833308</v>
      </c>
      <c r="P8" s="9"/>
    </row>
    <row r="9" spans="1:133">
      <c r="A9" s="12"/>
      <c r="B9" s="25">
        <v>314.3</v>
      </c>
      <c r="C9" s="20" t="s">
        <v>15</v>
      </c>
      <c r="D9" s="46">
        <v>510530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510530</v>
      </c>
      <c r="O9" s="47">
        <f t="shared" si="1"/>
        <v>9.530147470599216</v>
      </c>
      <c r="P9" s="9"/>
    </row>
    <row r="10" spans="1:133">
      <c r="A10" s="12"/>
      <c r="B10" s="25">
        <v>314.39999999999998</v>
      </c>
      <c r="C10" s="20" t="s">
        <v>16</v>
      </c>
      <c r="D10" s="46">
        <v>158708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158708</v>
      </c>
      <c r="O10" s="47">
        <f t="shared" si="1"/>
        <v>2.962628336755647</v>
      </c>
      <c r="P10" s="9"/>
    </row>
    <row r="11" spans="1:133">
      <c r="A11" s="12"/>
      <c r="B11" s="25">
        <v>314.8</v>
      </c>
      <c r="C11" s="20" t="s">
        <v>17</v>
      </c>
      <c r="D11" s="46">
        <v>57910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57910</v>
      </c>
      <c r="O11" s="47">
        <f t="shared" si="1"/>
        <v>1.0810154937465</v>
      </c>
      <c r="P11" s="9"/>
    </row>
    <row r="12" spans="1:133">
      <c r="A12" s="12"/>
      <c r="B12" s="25">
        <v>315</v>
      </c>
      <c r="C12" s="20" t="s">
        <v>18</v>
      </c>
      <c r="D12" s="46">
        <v>2942744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2942744</v>
      </c>
      <c r="O12" s="47">
        <f t="shared" si="1"/>
        <v>54.932686204965464</v>
      </c>
      <c r="P12" s="9"/>
    </row>
    <row r="13" spans="1:133">
      <c r="A13" s="12"/>
      <c r="B13" s="25">
        <v>316</v>
      </c>
      <c r="C13" s="20" t="s">
        <v>19</v>
      </c>
      <c r="D13" s="46">
        <v>623127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623127</v>
      </c>
      <c r="O13" s="47">
        <f t="shared" si="1"/>
        <v>11.632014187044987</v>
      </c>
      <c r="P13" s="9"/>
    </row>
    <row r="14" spans="1:133">
      <c r="A14" s="12"/>
      <c r="B14" s="25">
        <v>319</v>
      </c>
      <c r="C14" s="20" t="s">
        <v>20</v>
      </c>
      <c r="D14" s="46">
        <v>40405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40405</v>
      </c>
      <c r="O14" s="47">
        <f t="shared" si="1"/>
        <v>0.75424677991413103</v>
      </c>
      <c r="P14" s="9"/>
    </row>
    <row r="15" spans="1:133" ht="15.75">
      <c r="A15" s="29" t="s">
        <v>21</v>
      </c>
      <c r="B15" s="30"/>
      <c r="C15" s="31"/>
      <c r="D15" s="32">
        <f t="shared" ref="D15:M15" si="3">SUM(D16:D24)</f>
        <v>4694301</v>
      </c>
      <c r="E15" s="32">
        <f t="shared" si="3"/>
        <v>858124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721961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6274386</v>
      </c>
      <c r="O15" s="45">
        <f t="shared" si="1"/>
        <v>117.12499533320889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575419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575419</v>
      </c>
      <c r="O16" s="47">
        <f t="shared" si="1"/>
        <v>10.741441105096136</v>
      </c>
      <c r="P16" s="9"/>
    </row>
    <row r="17" spans="1:16">
      <c r="A17" s="12"/>
      <c r="B17" s="25">
        <v>323.10000000000002</v>
      </c>
      <c r="C17" s="20" t="s">
        <v>22</v>
      </c>
      <c r="D17" s="46">
        <v>3892899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3892899</v>
      </c>
      <c r="O17" s="47">
        <f t="shared" si="1"/>
        <v>72.669385850289345</v>
      </c>
      <c r="P17" s="9"/>
    </row>
    <row r="18" spans="1:16">
      <c r="A18" s="12"/>
      <c r="B18" s="25">
        <v>323.39999999999998</v>
      </c>
      <c r="C18" s="20" t="s">
        <v>94</v>
      </c>
      <c r="D18" s="46">
        <v>26196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26196</v>
      </c>
      <c r="O18" s="47">
        <f t="shared" si="1"/>
        <v>0.4890050401344036</v>
      </c>
      <c r="P18" s="9"/>
    </row>
    <row r="19" spans="1:16">
      <c r="A19" s="12"/>
      <c r="B19" s="25">
        <v>323.7</v>
      </c>
      <c r="C19" s="20" t="s">
        <v>95</v>
      </c>
      <c r="D19" s="46">
        <v>733456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733456</v>
      </c>
      <c r="O19" s="47">
        <f t="shared" si="1"/>
        <v>13.691543774500653</v>
      </c>
      <c r="P19" s="9"/>
    </row>
    <row r="20" spans="1:16">
      <c r="A20" s="12"/>
      <c r="B20" s="25">
        <v>324.11</v>
      </c>
      <c r="C20" s="20" t="s">
        <v>96</v>
      </c>
      <c r="D20" s="46">
        <v>0</v>
      </c>
      <c r="E20" s="46">
        <v>178317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178317</v>
      </c>
      <c r="O20" s="47">
        <f t="shared" si="1"/>
        <v>3.328672764607056</v>
      </c>
      <c r="P20" s="9"/>
    </row>
    <row r="21" spans="1:16">
      <c r="A21" s="12"/>
      <c r="B21" s="25">
        <v>324.20999999999998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547173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547173</v>
      </c>
      <c r="O21" s="47">
        <f t="shared" si="1"/>
        <v>10.214168377823409</v>
      </c>
      <c r="P21" s="9"/>
    </row>
    <row r="22" spans="1:16">
      <c r="A22" s="12"/>
      <c r="B22" s="25">
        <v>324.22000000000003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174788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174788</v>
      </c>
      <c r="O22" s="47">
        <f t="shared" si="1"/>
        <v>3.2627963412357661</v>
      </c>
      <c r="P22" s="9"/>
    </row>
    <row r="23" spans="1:16">
      <c r="A23" s="12"/>
      <c r="B23" s="25">
        <v>324.61</v>
      </c>
      <c r="C23" s="20" t="s">
        <v>26</v>
      </c>
      <c r="D23" s="46">
        <v>0</v>
      </c>
      <c r="E23" s="46">
        <v>83803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83803</v>
      </c>
      <c r="O23" s="47">
        <f t="shared" si="1"/>
        <v>1.5643643830502147</v>
      </c>
      <c r="P23" s="9"/>
    </row>
    <row r="24" spans="1:16">
      <c r="A24" s="12"/>
      <c r="B24" s="25">
        <v>329</v>
      </c>
      <c r="C24" s="20" t="s">
        <v>27</v>
      </c>
      <c r="D24" s="46">
        <v>41750</v>
      </c>
      <c r="E24" s="46">
        <v>20585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62335</v>
      </c>
      <c r="O24" s="47">
        <f t="shared" si="1"/>
        <v>1.1636176964719058</v>
      </c>
      <c r="P24" s="9"/>
    </row>
    <row r="25" spans="1:16" ht="15.75">
      <c r="A25" s="29" t="s">
        <v>29</v>
      </c>
      <c r="B25" s="30"/>
      <c r="C25" s="31"/>
      <c r="D25" s="32">
        <f t="shared" ref="D25:M25" si="5">SUM(D26:D47)</f>
        <v>4632047</v>
      </c>
      <c r="E25" s="32">
        <f t="shared" si="5"/>
        <v>1603707</v>
      </c>
      <c r="F25" s="32">
        <f t="shared" si="5"/>
        <v>0</v>
      </c>
      <c r="G25" s="32">
        <f t="shared" si="5"/>
        <v>112018</v>
      </c>
      <c r="H25" s="32">
        <f t="shared" si="5"/>
        <v>0</v>
      </c>
      <c r="I25" s="32">
        <f t="shared" si="5"/>
        <v>1884297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8232069</v>
      </c>
      <c r="O25" s="45">
        <f t="shared" si="1"/>
        <v>153.66938585028933</v>
      </c>
      <c r="P25" s="10"/>
    </row>
    <row r="26" spans="1:16">
      <c r="A26" s="12"/>
      <c r="B26" s="25">
        <v>331.1</v>
      </c>
      <c r="C26" s="20" t="s">
        <v>97</v>
      </c>
      <c r="D26" s="46">
        <v>0</v>
      </c>
      <c r="E26" s="46">
        <v>240188</v>
      </c>
      <c r="F26" s="46">
        <v>0</v>
      </c>
      <c r="G26" s="46">
        <v>112018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352206</v>
      </c>
      <c r="O26" s="47">
        <f t="shared" si="1"/>
        <v>6.5746873249953328</v>
      </c>
      <c r="P26" s="9"/>
    </row>
    <row r="27" spans="1:16">
      <c r="A27" s="12"/>
      <c r="B27" s="25">
        <v>331.2</v>
      </c>
      <c r="C27" s="20" t="s">
        <v>28</v>
      </c>
      <c r="D27" s="46">
        <v>28929</v>
      </c>
      <c r="E27" s="46">
        <v>1386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30315</v>
      </c>
      <c r="O27" s="47">
        <f t="shared" si="1"/>
        <v>0.5658950905357476</v>
      </c>
      <c r="P27" s="9"/>
    </row>
    <row r="28" spans="1:16">
      <c r="A28" s="12"/>
      <c r="B28" s="25">
        <v>331.35</v>
      </c>
      <c r="C28" s="20" t="s">
        <v>98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3000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3000</v>
      </c>
      <c r="O28" s="47">
        <f t="shared" si="1"/>
        <v>5.6001493373156616E-2</v>
      </c>
      <c r="P28" s="9"/>
    </row>
    <row r="29" spans="1:16">
      <c r="A29" s="12"/>
      <c r="B29" s="25">
        <v>331.39</v>
      </c>
      <c r="C29" s="20" t="s">
        <v>99</v>
      </c>
      <c r="D29" s="46">
        <v>18122</v>
      </c>
      <c r="E29" s="46">
        <v>0</v>
      </c>
      <c r="F29" s="46">
        <v>0</v>
      </c>
      <c r="G29" s="46">
        <v>0</v>
      </c>
      <c r="H29" s="46">
        <v>0</v>
      </c>
      <c r="I29" s="46">
        <v>26203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44325</v>
      </c>
      <c r="O29" s="47">
        <f t="shared" si="1"/>
        <v>0.82742206458838907</v>
      </c>
      <c r="P29" s="9"/>
    </row>
    <row r="30" spans="1:16">
      <c r="A30" s="12"/>
      <c r="B30" s="25">
        <v>331.5</v>
      </c>
      <c r="C30" s="20" t="s">
        <v>30</v>
      </c>
      <c r="D30" s="46">
        <v>9371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9371</v>
      </c>
      <c r="O30" s="47">
        <f t="shared" si="1"/>
        <v>0.17492999813328355</v>
      </c>
      <c r="P30" s="9"/>
    </row>
    <row r="31" spans="1:16">
      <c r="A31" s="12"/>
      <c r="B31" s="25">
        <v>331.62</v>
      </c>
      <c r="C31" s="20" t="s">
        <v>100</v>
      </c>
      <c r="D31" s="46">
        <v>0</v>
      </c>
      <c r="E31" s="46">
        <v>1036750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1036750</v>
      </c>
      <c r="O31" s="47">
        <f t="shared" si="1"/>
        <v>19.353182751540039</v>
      </c>
      <c r="P31" s="9"/>
    </row>
    <row r="32" spans="1:16">
      <c r="A32" s="12"/>
      <c r="B32" s="25">
        <v>331.69</v>
      </c>
      <c r="C32" s="20" t="s">
        <v>32</v>
      </c>
      <c r="D32" s="46">
        <v>38887</v>
      </c>
      <c r="E32" s="46">
        <v>165882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204769</v>
      </c>
      <c r="O32" s="47">
        <f t="shared" si="1"/>
        <v>3.8224565988426358</v>
      </c>
      <c r="P32" s="9"/>
    </row>
    <row r="33" spans="1:16">
      <c r="A33" s="12"/>
      <c r="B33" s="25">
        <v>333</v>
      </c>
      <c r="C33" s="20" t="s">
        <v>4</v>
      </c>
      <c r="D33" s="46">
        <v>4883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4883</v>
      </c>
      <c r="O33" s="47">
        <f t="shared" si="1"/>
        <v>9.1151764047041256E-2</v>
      </c>
      <c r="P33" s="9"/>
    </row>
    <row r="34" spans="1:16">
      <c r="A34" s="12"/>
      <c r="B34" s="25">
        <v>334.2</v>
      </c>
      <c r="C34" s="20" t="s">
        <v>31</v>
      </c>
      <c r="D34" s="46">
        <v>0</v>
      </c>
      <c r="E34" s="46">
        <v>159501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159501</v>
      </c>
      <c r="O34" s="47">
        <f t="shared" si="1"/>
        <v>2.977431398170618</v>
      </c>
      <c r="P34" s="9"/>
    </row>
    <row r="35" spans="1:16">
      <c r="A35" s="12"/>
      <c r="B35" s="25">
        <v>334.35</v>
      </c>
      <c r="C35" s="20" t="s">
        <v>34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1844013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1844013</v>
      </c>
      <c r="O35" s="47">
        <f t="shared" si="1"/>
        <v>34.422493933171552</v>
      </c>
      <c r="P35" s="9"/>
    </row>
    <row r="36" spans="1:16">
      <c r="A36" s="12"/>
      <c r="B36" s="25">
        <v>334.49</v>
      </c>
      <c r="C36" s="20" t="s">
        <v>101</v>
      </c>
      <c r="D36" s="46">
        <v>927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7">SUM(D36:M36)</f>
        <v>927</v>
      </c>
      <c r="O36" s="47">
        <f t="shared" si="1"/>
        <v>1.7304461452305395E-2</v>
      </c>
      <c r="P36" s="9"/>
    </row>
    <row r="37" spans="1:16">
      <c r="A37" s="12"/>
      <c r="B37" s="25">
        <v>334.69</v>
      </c>
      <c r="C37" s="20" t="s">
        <v>102</v>
      </c>
      <c r="D37" s="46">
        <v>80451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80451</v>
      </c>
      <c r="O37" s="47">
        <f t="shared" ref="O37:O68" si="8">(N37/O$85)</f>
        <v>1.501792047787941</v>
      </c>
      <c r="P37" s="9"/>
    </row>
    <row r="38" spans="1:16">
      <c r="A38" s="12"/>
      <c r="B38" s="25">
        <v>335.12</v>
      </c>
      <c r="C38" s="20" t="s">
        <v>36</v>
      </c>
      <c r="D38" s="46">
        <v>1306211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1306211</v>
      </c>
      <c r="O38" s="47">
        <f t="shared" si="8"/>
        <v>24.383255553481426</v>
      </c>
      <c r="P38" s="9"/>
    </row>
    <row r="39" spans="1:16">
      <c r="A39" s="12"/>
      <c r="B39" s="25">
        <v>335.14</v>
      </c>
      <c r="C39" s="20" t="s">
        <v>37</v>
      </c>
      <c r="D39" s="46">
        <v>14245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14245</v>
      </c>
      <c r="O39" s="47">
        <f t="shared" si="8"/>
        <v>0.26591375770020537</v>
      </c>
      <c r="P39" s="9"/>
    </row>
    <row r="40" spans="1:16">
      <c r="A40" s="12"/>
      <c r="B40" s="25">
        <v>335.15</v>
      </c>
      <c r="C40" s="20" t="s">
        <v>38</v>
      </c>
      <c r="D40" s="46">
        <v>38791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38791</v>
      </c>
      <c r="O40" s="47">
        <f t="shared" si="8"/>
        <v>0.72411797647937282</v>
      </c>
      <c r="P40" s="9"/>
    </row>
    <row r="41" spans="1:16">
      <c r="A41" s="12"/>
      <c r="B41" s="25">
        <v>335.18</v>
      </c>
      <c r="C41" s="20" t="s">
        <v>39</v>
      </c>
      <c r="D41" s="46">
        <v>2915832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2915832</v>
      </c>
      <c r="O41" s="47">
        <f t="shared" si="8"/>
        <v>54.430315475079333</v>
      </c>
      <c r="P41" s="9"/>
    </row>
    <row r="42" spans="1:16">
      <c r="A42" s="12"/>
      <c r="B42" s="25">
        <v>335.23</v>
      </c>
      <c r="C42" s="20" t="s">
        <v>103</v>
      </c>
      <c r="D42" s="46">
        <v>22406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22406</v>
      </c>
      <c r="O42" s="47">
        <f t="shared" si="8"/>
        <v>0.41825648683964906</v>
      </c>
      <c r="P42" s="9"/>
    </row>
    <row r="43" spans="1:16">
      <c r="A43" s="12"/>
      <c r="B43" s="25">
        <v>335.49</v>
      </c>
      <c r="C43" s="20" t="s">
        <v>41</v>
      </c>
      <c r="D43" s="46">
        <v>30637</v>
      </c>
      <c r="E43" s="46">
        <v>0</v>
      </c>
      <c r="F43" s="46">
        <v>0</v>
      </c>
      <c r="G43" s="46">
        <v>0</v>
      </c>
      <c r="H43" s="46">
        <v>0</v>
      </c>
      <c r="I43" s="46">
        <v>11081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41718</v>
      </c>
      <c r="O43" s="47">
        <f t="shared" si="8"/>
        <v>0.77875676684711592</v>
      </c>
      <c r="P43" s="9"/>
    </row>
    <row r="44" spans="1:16">
      <c r="A44" s="12"/>
      <c r="B44" s="25">
        <v>335.7</v>
      </c>
      <c r="C44" s="20" t="s">
        <v>42</v>
      </c>
      <c r="D44" s="46">
        <v>5709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5709</v>
      </c>
      <c r="O44" s="47">
        <f t="shared" si="8"/>
        <v>0.10657084188911704</v>
      </c>
      <c r="P44" s="9"/>
    </row>
    <row r="45" spans="1:16">
      <c r="A45" s="12"/>
      <c r="B45" s="25">
        <v>337.2</v>
      </c>
      <c r="C45" s="20" t="s">
        <v>104</v>
      </c>
      <c r="D45" s="46">
        <v>5746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5746</v>
      </c>
      <c r="O45" s="47">
        <f t="shared" si="8"/>
        <v>0.10726152697405264</v>
      </c>
      <c r="P45" s="9"/>
    </row>
    <row r="46" spans="1:16">
      <c r="A46" s="12"/>
      <c r="B46" s="25">
        <v>337.7</v>
      </c>
      <c r="C46" s="20" t="s">
        <v>105</v>
      </c>
      <c r="D46" s="46">
        <v>64891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64891</v>
      </c>
      <c r="O46" s="47">
        <f t="shared" si="8"/>
        <v>1.2113309688258354</v>
      </c>
      <c r="P46" s="9"/>
    </row>
    <row r="47" spans="1:16">
      <c r="A47" s="12"/>
      <c r="B47" s="25">
        <v>338</v>
      </c>
      <c r="C47" s="20" t="s">
        <v>45</v>
      </c>
      <c r="D47" s="46">
        <v>46009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46009</v>
      </c>
      <c r="O47" s="47">
        <f t="shared" si="8"/>
        <v>0.85885756953518766</v>
      </c>
      <c r="P47" s="9"/>
    </row>
    <row r="48" spans="1:16" ht="15.75">
      <c r="A48" s="29" t="s">
        <v>50</v>
      </c>
      <c r="B48" s="30"/>
      <c r="C48" s="31"/>
      <c r="D48" s="32">
        <f t="shared" ref="D48:M48" si="9">SUM(D49:D63)</f>
        <v>2356606</v>
      </c>
      <c r="E48" s="32">
        <f t="shared" si="9"/>
        <v>0</v>
      </c>
      <c r="F48" s="32">
        <f t="shared" si="9"/>
        <v>0</v>
      </c>
      <c r="G48" s="32">
        <f t="shared" si="9"/>
        <v>37</v>
      </c>
      <c r="H48" s="32">
        <f t="shared" si="9"/>
        <v>0</v>
      </c>
      <c r="I48" s="32">
        <f t="shared" si="9"/>
        <v>27974447</v>
      </c>
      <c r="J48" s="32">
        <f t="shared" si="9"/>
        <v>6008423</v>
      </c>
      <c r="K48" s="32">
        <f t="shared" si="9"/>
        <v>0</v>
      </c>
      <c r="L48" s="32">
        <f t="shared" si="9"/>
        <v>0</v>
      </c>
      <c r="M48" s="32">
        <f t="shared" si="9"/>
        <v>9334534</v>
      </c>
      <c r="N48" s="32">
        <f>SUM(D48:M48)</f>
        <v>45674047</v>
      </c>
      <c r="O48" s="45">
        <f t="shared" si="8"/>
        <v>852.6049467985813</v>
      </c>
      <c r="P48" s="10"/>
    </row>
    <row r="49" spans="1:16">
      <c r="A49" s="12"/>
      <c r="B49" s="25">
        <v>341.2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6008423</v>
      </c>
      <c r="K49" s="46">
        <v>0</v>
      </c>
      <c r="L49" s="46">
        <v>0</v>
      </c>
      <c r="M49" s="46">
        <v>0</v>
      </c>
      <c r="N49" s="46">
        <f t="shared" ref="N49:N63" si="10">SUM(D49:M49)</f>
        <v>6008423</v>
      </c>
      <c r="O49" s="47">
        <f t="shared" si="8"/>
        <v>112.1602202725406</v>
      </c>
      <c r="P49" s="9"/>
    </row>
    <row r="50" spans="1:16">
      <c r="A50" s="12"/>
      <c r="B50" s="25">
        <v>341.9</v>
      </c>
      <c r="C50" s="20" t="s">
        <v>54</v>
      </c>
      <c r="D50" s="46">
        <v>125645</v>
      </c>
      <c r="E50" s="46">
        <v>0</v>
      </c>
      <c r="F50" s="46">
        <v>0</v>
      </c>
      <c r="G50" s="46">
        <v>0</v>
      </c>
      <c r="H50" s="46">
        <v>0</v>
      </c>
      <c r="I50" s="46">
        <v>133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125778</v>
      </c>
      <c r="O50" s="47">
        <f t="shared" si="8"/>
        <v>2.3479186111629642</v>
      </c>
      <c r="P50" s="9"/>
    </row>
    <row r="51" spans="1:16">
      <c r="A51" s="12"/>
      <c r="B51" s="25">
        <v>342.1</v>
      </c>
      <c r="C51" s="20" t="s">
        <v>55</v>
      </c>
      <c r="D51" s="46">
        <v>689644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689644</v>
      </c>
      <c r="O51" s="47">
        <f t="shared" si="8"/>
        <v>12.873697965279074</v>
      </c>
      <c r="P51" s="9"/>
    </row>
    <row r="52" spans="1:16">
      <c r="A52" s="12"/>
      <c r="B52" s="25">
        <v>342.5</v>
      </c>
      <c r="C52" s="20" t="s">
        <v>56</v>
      </c>
      <c r="D52" s="46">
        <v>104548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104548</v>
      </c>
      <c r="O52" s="47">
        <f t="shared" si="8"/>
        <v>1.9516147097255927</v>
      </c>
      <c r="P52" s="9"/>
    </row>
    <row r="53" spans="1:16">
      <c r="A53" s="12"/>
      <c r="B53" s="25">
        <v>342.6</v>
      </c>
      <c r="C53" s="20" t="s">
        <v>57</v>
      </c>
      <c r="D53" s="46">
        <v>722813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722813</v>
      </c>
      <c r="O53" s="47">
        <f t="shared" si="8"/>
        <v>13.492869143177151</v>
      </c>
      <c r="P53" s="9"/>
    </row>
    <row r="54" spans="1:16">
      <c r="A54" s="12"/>
      <c r="B54" s="25">
        <v>343.4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4937537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4937537</v>
      </c>
      <c r="O54" s="47">
        <f t="shared" si="8"/>
        <v>92.169815195071862</v>
      </c>
      <c r="P54" s="9"/>
    </row>
    <row r="55" spans="1:16">
      <c r="A55" s="12"/>
      <c r="B55" s="25">
        <v>343.6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19000210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19000210</v>
      </c>
      <c r="O55" s="47">
        <f t="shared" si="8"/>
        <v>354.6800448011947</v>
      </c>
      <c r="P55" s="9"/>
    </row>
    <row r="56" spans="1:16">
      <c r="A56" s="12"/>
      <c r="B56" s="25">
        <v>343.7</v>
      </c>
      <c r="C56" s="20" t="s">
        <v>106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3746409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3746409</v>
      </c>
      <c r="O56" s="47">
        <f t="shared" si="8"/>
        <v>69.934832928878109</v>
      </c>
      <c r="P56" s="9"/>
    </row>
    <row r="57" spans="1:16">
      <c r="A57" s="12"/>
      <c r="B57" s="25">
        <v>343.8</v>
      </c>
      <c r="C57" s="20" t="s">
        <v>60</v>
      </c>
      <c r="D57" s="46">
        <v>34950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34950</v>
      </c>
      <c r="O57" s="47">
        <f t="shared" si="8"/>
        <v>0.65241739779727459</v>
      </c>
      <c r="P57" s="9"/>
    </row>
    <row r="58" spans="1:16">
      <c r="A58" s="12"/>
      <c r="B58" s="25">
        <v>343.9</v>
      </c>
      <c r="C58" s="20" t="s">
        <v>61</v>
      </c>
      <c r="D58" s="46">
        <v>211698</v>
      </c>
      <c r="E58" s="46">
        <v>0</v>
      </c>
      <c r="F58" s="46">
        <v>0</v>
      </c>
      <c r="G58" s="46">
        <v>0</v>
      </c>
      <c r="H58" s="46">
        <v>0</v>
      </c>
      <c r="I58" s="46">
        <v>1940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213638</v>
      </c>
      <c r="O58" s="47">
        <f t="shared" si="8"/>
        <v>3.9880156804181444</v>
      </c>
      <c r="P58" s="9"/>
    </row>
    <row r="59" spans="1:16">
      <c r="A59" s="12"/>
      <c r="B59" s="25">
        <v>344.1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8089470</v>
      </c>
      <c r="N59" s="46">
        <f t="shared" si="10"/>
        <v>8089470</v>
      </c>
      <c r="O59" s="47">
        <f t="shared" si="8"/>
        <v>151.0074668657831</v>
      </c>
      <c r="P59" s="9"/>
    </row>
    <row r="60" spans="1:16">
      <c r="A60" s="12"/>
      <c r="B60" s="25">
        <v>344.9</v>
      </c>
      <c r="C60" s="20" t="s">
        <v>63</v>
      </c>
      <c r="D60" s="46">
        <v>66103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1245064</v>
      </c>
      <c r="N60" s="46">
        <f t="shared" si="10"/>
        <v>1311167</v>
      </c>
      <c r="O60" s="47">
        <f t="shared" si="8"/>
        <v>24.475770020533879</v>
      </c>
      <c r="P60" s="9"/>
    </row>
    <row r="61" spans="1:16">
      <c r="A61" s="12"/>
      <c r="B61" s="25">
        <v>347.2</v>
      </c>
      <c r="C61" s="20" t="s">
        <v>64</v>
      </c>
      <c r="D61" s="46">
        <v>255505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255505</v>
      </c>
      <c r="O61" s="47">
        <f t="shared" si="8"/>
        <v>4.7695538547694607</v>
      </c>
      <c r="P61" s="9"/>
    </row>
    <row r="62" spans="1:16">
      <c r="A62" s="12"/>
      <c r="B62" s="25">
        <v>347.5</v>
      </c>
      <c r="C62" s="20" t="s">
        <v>65</v>
      </c>
      <c r="D62" s="46">
        <v>136061</v>
      </c>
      <c r="E62" s="46">
        <v>0</v>
      </c>
      <c r="F62" s="46">
        <v>0</v>
      </c>
      <c r="G62" s="46">
        <v>37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136098</v>
      </c>
      <c r="O62" s="47">
        <f t="shared" si="8"/>
        <v>2.540563748366623</v>
      </c>
      <c r="P62" s="9"/>
    </row>
    <row r="63" spans="1:16">
      <c r="A63" s="12"/>
      <c r="B63" s="25">
        <v>349</v>
      </c>
      <c r="C63" s="20" t="s">
        <v>1</v>
      </c>
      <c r="D63" s="46">
        <v>9639</v>
      </c>
      <c r="E63" s="46">
        <v>0</v>
      </c>
      <c r="F63" s="46">
        <v>0</v>
      </c>
      <c r="G63" s="46">
        <v>0</v>
      </c>
      <c r="H63" s="46">
        <v>0</v>
      </c>
      <c r="I63" s="46">
        <v>288218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297857</v>
      </c>
      <c r="O63" s="47">
        <f t="shared" si="8"/>
        <v>5.5601456038827699</v>
      </c>
      <c r="P63" s="9"/>
    </row>
    <row r="64" spans="1:16" ht="15.75">
      <c r="A64" s="29" t="s">
        <v>51</v>
      </c>
      <c r="B64" s="30"/>
      <c r="C64" s="31"/>
      <c r="D64" s="32">
        <f t="shared" ref="D64:M64" si="11">SUM(D65:D68)</f>
        <v>99883</v>
      </c>
      <c r="E64" s="32">
        <f t="shared" si="11"/>
        <v>145710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0" si="12">SUM(D64:M64)</f>
        <v>245593</v>
      </c>
      <c r="O64" s="45">
        <f t="shared" si="8"/>
        <v>4.5845249206645509</v>
      </c>
      <c r="P64" s="10"/>
    </row>
    <row r="65" spans="1:16">
      <c r="A65" s="13"/>
      <c r="B65" s="39">
        <v>351.1</v>
      </c>
      <c r="C65" s="21" t="s">
        <v>68</v>
      </c>
      <c r="D65" s="46">
        <v>67606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67606</v>
      </c>
      <c r="O65" s="47">
        <f t="shared" si="8"/>
        <v>1.262012320328542</v>
      </c>
      <c r="P65" s="9"/>
    </row>
    <row r="66" spans="1:16">
      <c r="A66" s="13"/>
      <c r="B66" s="39">
        <v>351.2</v>
      </c>
      <c r="C66" s="21" t="s">
        <v>107</v>
      </c>
      <c r="D66" s="46">
        <v>0</v>
      </c>
      <c r="E66" s="46">
        <v>137271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137271</v>
      </c>
      <c r="O66" s="47">
        <f t="shared" si="8"/>
        <v>2.5624603322755273</v>
      </c>
      <c r="P66" s="9"/>
    </row>
    <row r="67" spans="1:16">
      <c r="A67" s="13"/>
      <c r="B67" s="39">
        <v>351.3</v>
      </c>
      <c r="C67" s="21" t="s">
        <v>108</v>
      </c>
      <c r="D67" s="46">
        <v>0</v>
      </c>
      <c r="E67" s="46">
        <v>8439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8439</v>
      </c>
      <c r="O67" s="47">
        <f t="shared" si="8"/>
        <v>0.15753220085868958</v>
      </c>
      <c r="P67" s="9"/>
    </row>
    <row r="68" spans="1:16">
      <c r="A68" s="13"/>
      <c r="B68" s="39">
        <v>354</v>
      </c>
      <c r="C68" s="21" t="s">
        <v>69</v>
      </c>
      <c r="D68" s="46">
        <v>32277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32277</v>
      </c>
      <c r="O68" s="47">
        <f t="shared" si="8"/>
        <v>0.60252006720179208</v>
      </c>
      <c r="P68" s="9"/>
    </row>
    <row r="69" spans="1:16" ht="15.75">
      <c r="A69" s="29" t="s">
        <v>5</v>
      </c>
      <c r="B69" s="30"/>
      <c r="C69" s="31"/>
      <c r="D69" s="32">
        <f t="shared" ref="D69:M69" si="13">SUM(D70:D78)</f>
        <v>692675</v>
      </c>
      <c r="E69" s="32">
        <f t="shared" si="13"/>
        <v>157773</v>
      </c>
      <c r="F69" s="32">
        <f t="shared" si="13"/>
        <v>0</v>
      </c>
      <c r="G69" s="32">
        <f t="shared" si="13"/>
        <v>36513</v>
      </c>
      <c r="H69" s="32">
        <f t="shared" si="13"/>
        <v>0</v>
      </c>
      <c r="I69" s="32">
        <f t="shared" si="13"/>
        <v>436110</v>
      </c>
      <c r="J69" s="32">
        <f t="shared" si="13"/>
        <v>559365</v>
      </c>
      <c r="K69" s="32">
        <f t="shared" si="13"/>
        <v>7150352</v>
      </c>
      <c r="L69" s="32">
        <f t="shared" si="13"/>
        <v>0</v>
      </c>
      <c r="M69" s="32">
        <f t="shared" si="13"/>
        <v>611251</v>
      </c>
      <c r="N69" s="32">
        <f t="shared" si="12"/>
        <v>9644039</v>
      </c>
      <c r="O69" s="45">
        <f t="shared" ref="O69:O83" si="14">(N69/O$85)</f>
        <v>180.02686204965465</v>
      </c>
      <c r="P69" s="10"/>
    </row>
    <row r="70" spans="1:16">
      <c r="A70" s="12"/>
      <c r="B70" s="25">
        <v>361.1</v>
      </c>
      <c r="C70" s="20" t="s">
        <v>70</v>
      </c>
      <c r="D70" s="46">
        <v>263519</v>
      </c>
      <c r="E70" s="46">
        <v>77298</v>
      </c>
      <c r="F70" s="46">
        <v>0</v>
      </c>
      <c r="G70" s="46">
        <v>64416</v>
      </c>
      <c r="H70" s="46">
        <v>0</v>
      </c>
      <c r="I70" s="46">
        <v>193773</v>
      </c>
      <c r="J70" s="46">
        <v>113875</v>
      </c>
      <c r="K70" s="46">
        <v>298464</v>
      </c>
      <c r="L70" s="46">
        <v>0</v>
      </c>
      <c r="M70" s="46">
        <v>41268</v>
      </c>
      <c r="N70" s="46">
        <f t="shared" si="12"/>
        <v>1052613</v>
      </c>
      <c r="O70" s="47">
        <f t="shared" si="14"/>
        <v>19.649299981332835</v>
      </c>
      <c r="P70" s="9"/>
    </row>
    <row r="71" spans="1:16">
      <c r="A71" s="12"/>
      <c r="B71" s="25">
        <v>361.3</v>
      </c>
      <c r="C71" s="20" t="s">
        <v>71</v>
      </c>
      <c r="D71" s="46">
        <v>18535</v>
      </c>
      <c r="E71" s="46">
        <v>2089</v>
      </c>
      <c r="F71" s="46">
        <v>0</v>
      </c>
      <c r="G71" s="46">
        <v>-3691</v>
      </c>
      <c r="H71" s="46">
        <v>0</v>
      </c>
      <c r="I71" s="46">
        <v>23787</v>
      </c>
      <c r="J71" s="46">
        <v>20016</v>
      </c>
      <c r="K71" s="46">
        <v>3080566</v>
      </c>
      <c r="L71" s="46">
        <v>0</v>
      </c>
      <c r="M71" s="46">
        <v>-137</v>
      </c>
      <c r="N71" s="46">
        <f t="shared" ref="N71:N78" si="15">SUM(D71:M71)</f>
        <v>3141165</v>
      </c>
      <c r="O71" s="47">
        <f t="shared" si="14"/>
        <v>58.636643643830503</v>
      </c>
      <c r="P71" s="9"/>
    </row>
    <row r="72" spans="1:16">
      <c r="A72" s="12"/>
      <c r="B72" s="25">
        <v>361.4</v>
      </c>
      <c r="C72" s="20" t="s">
        <v>72</v>
      </c>
      <c r="D72" s="46">
        <v>-74713</v>
      </c>
      <c r="E72" s="46">
        <v>-9936</v>
      </c>
      <c r="F72" s="46">
        <v>0</v>
      </c>
      <c r="G72" s="46">
        <v>-24212</v>
      </c>
      <c r="H72" s="46">
        <v>0</v>
      </c>
      <c r="I72" s="46">
        <v>-60577</v>
      </c>
      <c r="J72" s="46">
        <v>-34429</v>
      </c>
      <c r="K72" s="46">
        <v>303416</v>
      </c>
      <c r="L72" s="46">
        <v>0</v>
      </c>
      <c r="M72" s="46">
        <v>-8203</v>
      </c>
      <c r="N72" s="46">
        <f t="shared" si="15"/>
        <v>91346</v>
      </c>
      <c r="O72" s="47">
        <f t="shared" si="14"/>
        <v>1.7051708045547882</v>
      </c>
      <c r="P72" s="9"/>
    </row>
    <row r="73" spans="1:16">
      <c r="A73" s="12"/>
      <c r="B73" s="25">
        <v>362</v>
      </c>
      <c r="C73" s="20" t="s">
        <v>73</v>
      </c>
      <c r="D73" s="46">
        <v>198775</v>
      </c>
      <c r="E73" s="46">
        <v>0</v>
      </c>
      <c r="F73" s="46">
        <v>0</v>
      </c>
      <c r="G73" s="46">
        <v>0</v>
      </c>
      <c r="H73" s="46">
        <v>0</v>
      </c>
      <c r="I73" s="46">
        <v>95955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294730</v>
      </c>
      <c r="O73" s="47">
        <f t="shared" si="14"/>
        <v>5.501773380623483</v>
      </c>
      <c r="P73" s="9"/>
    </row>
    <row r="74" spans="1:16">
      <c r="A74" s="12"/>
      <c r="B74" s="25">
        <v>364</v>
      </c>
      <c r="C74" s="20" t="s">
        <v>74</v>
      </c>
      <c r="D74" s="46">
        <v>7373</v>
      </c>
      <c r="E74" s="46">
        <v>71600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78973</v>
      </c>
      <c r="O74" s="47">
        <f t="shared" si="14"/>
        <v>1.4742019787194325</v>
      </c>
      <c r="P74" s="9"/>
    </row>
    <row r="75" spans="1:16">
      <c r="A75" s="12"/>
      <c r="B75" s="25">
        <v>365</v>
      </c>
      <c r="C75" s="20" t="s">
        <v>109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4941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4941</v>
      </c>
      <c r="O75" s="47">
        <f t="shared" si="14"/>
        <v>9.2234459585588943E-2</v>
      </c>
      <c r="P75" s="9"/>
    </row>
    <row r="76" spans="1:16">
      <c r="A76" s="12"/>
      <c r="B76" s="25">
        <v>366</v>
      </c>
      <c r="C76" s="20" t="s">
        <v>75</v>
      </c>
      <c r="D76" s="46">
        <v>63310</v>
      </c>
      <c r="E76" s="46">
        <v>3810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67120</v>
      </c>
      <c r="O76" s="47">
        <f t="shared" si="14"/>
        <v>1.2529400784020908</v>
      </c>
      <c r="P76" s="9"/>
    </row>
    <row r="77" spans="1:16">
      <c r="A77" s="12"/>
      <c r="B77" s="25">
        <v>368</v>
      </c>
      <c r="C77" s="20" t="s">
        <v>76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3437367</v>
      </c>
      <c r="L77" s="46">
        <v>0</v>
      </c>
      <c r="M77" s="46">
        <v>0</v>
      </c>
      <c r="N77" s="46">
        <f t="shared" si="15"/>
        <v>3437367</v>
      </c>
      <c r="O77" s="47">
        <f t="shared" si="14"/>
        <v>64.165895090535741</v>
      </c>
      <c r="P77" s="9"/>
    </row>
    <row r="78" spans="1:16">
      <c r="A78" s="12"/>
      <c r="B78" s="25">
        <v>369.9</v>
      </c>
      <c r="C78" s="20" t="s">
        <v>77</v>
      </c>
      <c r="D78" s="46">
        <v>215876</v>
      </c>
      <c r="E78" s="46">
        <v>12912</v>
      </c>
      <c r="F78" s="46">
        <v>0</v>
      </c>
      <c r="G78" s="46">
        <v>0</v>
      </c>
      <c r="H78" s="46">
        <v>0</v>
      </c>
      <c r="I78" s="46">
        <v>178231</v>
      </c>
      <c r="J78" s="46">
        <v>459903</v>
      </c>
      <c r="K78" s="46">
        <v>30539</v>
      </c>
      <c r="L78" s="46">
        <v>0</v>
      </c>
      <c r="M78" s="46">
        <v>578323</v>
      </c>
      <c r="N78" s="46">
        <f t="shared" si="15"/>
        <v>1475784</v>
      </c>
      <c r="O78" s="47">
        <f t="shared" si="14"/>
        <v>27.548702632070189</v>
      </c>
      <c r="P78" s="9"/>
    </row>
    <row r="79" spans="1:16" ht="15.75">
      <c r="A79" s="29" t="s">
        <v>52</v>
      </c>
      <c r="B79" s="30"/>
      <c r="C79" s="31"/>
      <c r="D79" s="32">
        <f t="shared" ref="D79:M79" si="16">SUM(D80:D82)</f>
        <v>642750</v>
      </c>
      <c r="E79" s="32">
        <f t="shared" si="16"/>
        <v>0</v>
      </c>
      <c r="F79" s="32">
        <f t="shared" si="16"/>
        <v>1457701</v>
      </c>
      <c r="G79" s="32">
        <f t="shared" si="16"/>
        <v>1327982</v>
      </c>
      <c r="H79" s="32">
        <f t="shared" si="16"/>
        <v>0</v>
      </c>
      <c r="I79" s="32">
        <f t="shared" si="16"/>
        <v>396404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8605585</v>
      </c>
      <c r="N79" s="32">
        <f>SUM(D79:M79)</f>
        <v>12430422</v>
      </c>
      <c r="O79" s="45">
        <f t="shared" si="14"/>
        <v>232.04073175284674</v>
      </c>
      <c r="P79" s="9"/>
    </row>
    <row r="80" spans="1:16">
      <c r="A80" s="12"/>
      <c r="B80" s="25">
        <v>381</v>
      </c>
      <c r="C80" s="20" t="s">
        <v>78</v>
      </c>
      <c r="D80" s="46">
        <v>642750</v>
      </c>
      <c r="E80" s="46">
        <v>0</v>
      </c>
      <c r="F80" s="46">
        <v>1457701</v>
      </c>
      <c r="G80" s="46">
        <v>745500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2845951</v>
      </c>
      <c r="O80" s="47">
        <f t="shared" si="14"/>
        <v>53.125835355609482</v>
      </c>
      <c r="P80" s="9"/>
    </row>
    <row r="81" spans="1:119">
      <c r="A81" s="12"/>
      <c r="B81" s="25">
        <v>384</v>
      </c>
      <c r="C81" s="20" t="s">
        <v>80</v>
      </c>
      <c r="D81" s="46">
        <v>0</v>
      </c>
      <c r="E81" s="46">
        <v>0</v>
      </c>
      <c r="F81" s="46">
        <v>0</v>
      </c>
      <c r="G81" s="46">
        <v>582482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582482</v>
      </c>
      <c r="O81" s="47">
        <f t="shared" si="14"/>
        <v>10.873287287661004</v>
      </c>
      <c r="P81" s="9"/>
    </row>
    <row r="82" spans="1:119" ht="15.75" thickBot="1">
      <c r="A82" s="12"/>
      <c r="B82" s="25">
        <v>389.8</v>
      </c>
      <c r="C82" s="20" t="s">
        <v>81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396404</v>
      </c>
      <c r="J82" s="46">
        <v>0</v>
      </c>
      <c r="K82" s="46">
        <v>0</v>
      </c>
      <c r="L82" s="46">
        <v>0</v>
      </c>
      <c r="M82" s="46">
        <v>8605585</v>
      </c>
      <c r="N82" s="46">
        <f>SUM(D82:M82)</f>
        <v>9001989</v>
      </c>
      <c r="O82" s="47">
        <f t="shared" si="14"/>
        <v>168.04160910957626</v>
      </c>
      <c r="P82" s="9"/>
    </row>
    <row r="83" spans="1:119" ht="16.5" thickBot="1">
      <c r="A83" s="14" t="s">
        <v>66</v>
      </c>
      <c r="B83" s="23"/>
      <c r="C83" s="22"/>
      <c r="D83" s="15">
        <f t="shared" ref="D83:M83" si="17">SUM(D5,D15,D25,D48,D64,D69,D79)</f>
        <v>37415821</v>
      </c>
      <c r="E83" s="15">
        <f t="shared" si="17"/>
        <v>5797482</v>
      </c>
      <c r="F83" s="15">
        <f t="shared" si="17"/>
        <v>1457701</v>
      </c>
      <c r="G83" s="15">
        <f t="shared" si="17"/>
        <v>1476550</v>
      </c>
      <c r="H83" s="15">
        <f t="shared" si="17"/>
        <v>0</v>
      </c>
      <c r="I83" s="15">
        <f t="shared" si="17"/>
        <v>31413219</v>
      </c>
      <c r="J83" s="15">
        <f t="shared" si="17"/>
        <v>6567788</v>
      </c>
      <c r="K83" s="15">
        <f t="shared" si="17"/>
        <v>7150352</v>
      </c>
      <c r="L83" s="15">
        <f t="shared" si="17"/>
        <v>0</v>
      </c>
      <c r="M83" s="15">
        <f t="shared" si="17"/>
        <v>20346392</v>
      </c>
      <c r="N83" s="15">
        <f>SUM(D83:M83)</f>
        <v>111625305</v>
      </c>
      <c r="O83" s="38">
        <f t="shared" si="14"/>
        <v>2083.7279260780288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51" t="s">
        <v>110</v>
      </c>
      <c r="M85" s="51"/>
      <c r="N85" s="51"/>
      <c r="O85" s="43">
        <v>53570</v>
      </c>
    </row>
    <row r="86" spans="1:119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  <row r="87" spans="1:119" ht="15.75" customHeight="1" thickBot="1">
      <c r="A87" s="55" t="s">
        <v>111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7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SUM(D6:D17)</f>
        <v>26621420</v>
      </c>
      <c r="E5" s="27">
        <f t="shared" ref="E5:M5" si="0">SUM(E6:E17)</f>
        <v>3036548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135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2077504</v>
      </c>
      <c r="N5" s="28">
        <f>SUM(D5:M5)</f>
        <v>31735607</v>
      </c>
      <c r="O5" s="33">
        <f t="shared" ref="O5:O36" si="1">(N5/O$79)</f>
        <v>589.70579381596554</v>
      </c>
      <c r="P5" s="6"/>
    </row>
    <row r="6" spans="1:133">
      <c r="A6" s="12"/>
      <c r="B6" s="25">
        <v>311</v>
      </c>
      <c r="C6" s="20" t="s">
        <v>3</v>
      </c>
      <c r="D6" s="46">
        <v>18643452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2077504</v>
      </c>
      <c r="N6" s="46">
        <f>SUM(D6:M6)</f>
        <v>20720956</v>
      </c>
      <c r="O6" s="47">
        <f t="shared" si="1"/>
        <v>385.03337297458006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955836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955836</v>
      </c>
      <c r="O7" s="47">
        <f t="shared" si="1"/>
        <v>17.761186264308012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282504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282504</v>
      </c>
      <c r="O8" s="47">
        <f t="shared" si="1"/>
        <v>5.2494425449680389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317481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317481</v>
      </c>
      <c r="O9" s="47">
        <f t="shared" si="1"/>
        <v>5.8993793667310834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1480727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1480727</v>
      </c>
      <c r="O10" s="47">
        <f t="shared" si="1"/>
        <v>27.514623903671769</v>
      </c>
      <c r="P10" s="9"/>
    </row>
    <row r="11" spans="1:133">
      <c r="A11" s="12"/>
      <c r="B11" s="25">
        <v>314.10000000000002</v>
      </c>
      <c r="C11" s="20" t="s">
        <v>14</v>
      </c>
      <c r="D11" s="46">
        <v>3324399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3324399</v>
      </c>
      <c r="O11" s="47">
        <f t="shared" si="1"/>
        <v>61.773431693176754</v>
      </c>
      <c r="P11" s="9"/>
    </row>
    <row r="12" spans="1:133">
      <c r="A12" s="12"/>
      <c r="B12" s="25">
        <v>314.3</v>
      </c>
      <c r="C12" s="20" t="s">
        <v>15</v>
      </c>
      <c r="D12" s="46">
        <v>457744</v>
      </c>
      <c r="E12" s="46">
        <v>0</v>
      </c>
      <c r="F12" s="46">
        <v>0</v>
      </c>
      <c r="G12" s="46">
        <v>0</v>
      </c>
      <c r="H12" s="46">
        <v>0</v>
      </c>
      <c r="I12" s="46">
        <v>135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457879</v>
      </c>
      <c r="O12" s="47">
        <f t="shared" si="1"/>
        <v>8.5082317526386202</v>
      </c>
      <c r="P12" s="9"/>
    </row>
    <row r="13" spans="1:133">
      <c r="A13" s="12"/>
      <c r="B13" s="25">
        <v>314.39999999999998</v>
      </c>
      <c r="C13" s="20" t="s">
        <v>16</v>
      </c>
      <c r="D13" s="46">
        <v>175230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175230</v>
      </c>
      <c r="O13" s="47">
        <f t="shared" si="1"/>
        <v>3.2560948416827711</v>
      </c>
      <c r="P13" s="9"/>
    </row>
    <row r="14" spans="1:133">
      <c r="A14" s="12"/>
      <c r="B14" s="25">
        <v>314.8</v>
      </c>
      <c r="C14" s="20" t="s">
        <v>17</v>
      </c>
      <c r="D14" s="46">
        <v>47693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47693</v>
      </c>
      <c r="O14" s="47">
        <f t="shared" si="1"/>
        <v>0.88622342797680986</v>
      </c>
      <c r="P14" s="9"/>
    </row>
    <row r="15" spans="1:133">
      <c r="A15" s="12"/>
      <c r="B15" s="25">
        <v>315</v>
      </c>
      <c r="C15" s="20" t="s">
        <v>18</v>
      </c>
      <c r="D15" s="46">
        <v>3322865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3322865</v>
      </c>
      <c r="O15" s="47">
        <f t="shared" si="1"/>
        <v>61.744927159209155</v>
      </c>
      <c r="P15" s="9"/>
    </row>
    <row r="16" spans="1:133">
      <c r="A16" s="12"/>
      <c r="B16" s="25">
        <v>316</v>
      </c>
      <c r="C16" s="20" t="s">
        <v>19</v>
      </c>
      <c r="D16" s="46">
        <v>602291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602291</v>
      </c>
      <c r="O16" s="47">
        <f t="shared" si="1"/>
        <v>11.191671621822506</v>
      </c>
      <c r="P16" s="9"/>
    </row>
    <row r="17" spans="1:16">
      <c r="A17" s="12"/>
      <c r="B17" s="25">
        <v>319</v>
      </c>
      <c r="C17" s="20" t="s">
        <v>20</v>
      </c>
      <c r="D17" s="46">
        <v>47746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47746</v>
      </c>
      <c r="O17" s="47">
        <f t="shared" si="1"/>
        <v>0.88720826519994056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SUM(D19:D25)</f>
        <v>4287216</v>
      </c>
      <c r="E18" s="32">
        <f t="shared" si="3"/>
        <v>1137050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982794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6407060</v>
      </c>
      <c r="O18" s="45">
        <f t="shared" si="1"/>
        <v>119.05492790248253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741340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741340</v>
      </c>
      <c r="O19" s="47">
        <f t="shared" si="1"/>
        <v>13.775457113126208</v>
      </c>
      <c r="P19" s="9"/>
    </row>
    <row r="20" spans="1:16">
      <c r="A20" s="12"/>
      <c r="B20" s="25">
        <v>323.10000000000002</v>
      </c>
      <c r="C20" s="20" t="s">
        <v>22</v>
      </c>
      <c r="D20" s="46">
        <v>4270266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4270266</v>
      </c>
      <c r="O20" s="47">
        <f t="shared" si="1"/>
        <v>79.349375650364209</v>
      </c>
      <c r="P20" s="9"/>
    </row>
    <row r="21" spans="1:16">
      <c r="A21" s="12"/>
      <c r="B21" s="25">
        <v>324.02100000000002</v>
      </c>
      <c r="C21" s="20" t="s">
        <v>23</v>
      </c>
      <c r="D21" s="46">
        <v>0</v>
      </c>
      <c r="E21" s="46">
        <v>280739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280739</v>
      </c>
      <c r="O21" s="47">
        <f t="shared" si="1"/>
        <v>5.2166456072543479</v>
      </c>
      <c r="P21" s="9"/>
    </row>
    <row r="22" spans="1:16">
      <c r="A22" s="12"/>
      <c r="B22" s="25">
        <v>324.02999999999997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504648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504648</v>
      </c>
      <c r="O22" s="47">
        <f t="shared" si="1"/>
        <v>9.3772855656310394</v>
      </c>
      <c r="P22" s="9"/>
    </row>
    <row r="23" spans="1:16">
      <c r="A23" s="12"/>
      <c r="B23" s="25">
        <v>324.07</v>
      </c>
      <c r="C23" s="20" t="s">
        <v>26</v>
      </c>
      <c r="D23" s="46">
        <v>0</v>
      </c>
      <c r="E23" s="46">
        <v>95667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95667</v>
      </c>
      <c r="O23" s="47">
        <f t="shared" si="1"/>
        <v>1.7776683514196521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478146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478146</v>
      </c>
      <c r="O24" s="47">
        <f t="shared" si="1"/>
        <v>8.8848297903969087</v>
      </c>
      <c r="P24" s="9"/>
    </row>
    <row r="25" spans="1:16">
      <c r="A25" s="12"/>
      <c r="B25" s="25">
        <v>329</v>
      </c>
      <c r="C25" s="20" t="s">
        <v>27</v>
      </c>
      <c r="D25" s="46">
        <v>16950</v>
      </c>
      <c r="E25" s="46">
        <v>19304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36254</v>
      </c>
      <c r="O25" s="47">
        <f t="shared" si="1"/>
        <v>0.67366582429017396</v>
      </c>
      <c r="P25" s="9"/>
    </row>
    <row r="26" spans="1:16" ht="15.75">
      <c r="A26" s="29" t="s">
        <v>29</v>
      </c>
      <c r="B26" s="30"/>
      <c r="C26" s="31"/>
      <c r="D26" s="32">
        <f t="shared" ref="D26:M26" si="5">SUM(D27:D44)</f>
        <v>4887533</v>
      </c>
      <c r="E26" s="32">
        <f t="shared" si="5"/>
        <v>1038623</v>
      </c>
      <c r="F26" s="32">
        <f t="shared" si="5"/>
        <v>0</v>
      </c>
      <c r="G26" s="32">
        <f t="shared" si="5"/>
        <v>1013656</v>
      </c>
      <c r="H26" s="32">
        <f t="shared" si="5"/>
        <v>0</v>
      </c>
      <c r="I26" s="32">
        <f t="shared" si="5"/>
        <v>1594365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8534177</v>
      </c>
      <c r="O26" s="45">
        <f t="shared" si="1"/>
        <v>158.58066374312472</v>
      </c>
      <c r="P26" s="10"/>
    </row>
    <row r="27" spans="1:16">
      <c r="A27" s="12"/>
      <c r="B27" s="25">
        <v>331.2</v>
      </c>
      <c r="C27" s="20" t="s">
        <v>28</v>
      </c>
      <c r="D27" s="46">
        <v>255095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2" si="6">SUM(D27:M27)</f>
        <v>255095</v>
      </c>
      <c r="O27" s="47">
        <f t="shared" si="1"/>
        <v>4.7401330459342947</v>
      </c>
      <c r="P27" s="9"/>
    </row>
    <row r="28" spans="1:16">
      <c r="A28" s="12"/>
      <c r="B28" s="25">
        <v>331.5</v>
      </c>
      <c r="C28" s="20" t="s">
        <v>30</v>
      </c>
      <c r="D28" s="46">
        <v>0</v>
      </c>
      <c r="E28" s="46">
        <v>1019520</v>
      </c>
      <c r="F28" s="46">
        <v>0</v>
      </c>
      <c r="G28" s="46">
        <v>319006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1338526</v>
      </c>
      <c r="O28" s="47">
        <f t="shared" si="1"/>
        <v>24.872268470343393</v>
      </c>
      <c r="P28" s="9"/>
    </row>
    <row r="29" spans="1:16">
      <c r="A29" s="12"/>
      <c r="B29" s="25">
        <v>331.69</v>
      </c>
      <c r="C29" s="20" t="s">
        <v>32</v>
      </c>
      <c r="D29" s="46">
        <v>88984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88984</v>
      </c>
      <c r="O29" s="47">
        <f t="shared" si="1"/>
        <v>1.6534859521331946</v>
      </c>
      <c r="P29" s="9"/>
    </row>
    <row r="30" spans="1:16">
      <c r="A30" s="12"/>
      <c r="B30" s="25">
        <v>333</v>
      </c>
      <c r="C30" s="20" t="s">
        <v>4</v>
      </c>
      <c r="D30" s="46">
        <v>35606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35606</v>
      </c>
      <c r="O30" s="47">
        <f t="shared" si="1"/>
        <v>0.66162479559982157</v>
      </c>
      <c r="P30" s="9"/>
    </row>
    <row r="31" spans="1:16">
      <c r="A31" s="12"/>
      <c r="B31" s="25">
        <v>334.2</v>
      </c>
      <c r="C31" s="20" t="s">
        <v>31</v>
      </c>
      <c r="D31" s="46">
        <v>54239</v>
      </c>
      <c r="E31" s="46">
        <v>19103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73342</v>
      </c>
      <c r="O31" s="47">
        <f t="shared" si="1"/>
        <v>1.3628288984688568</v>
      </c>
      <c r="P31" s="9"/>
    </row>
    <row r="32" spans="1:16">
      <c r="A32" s="12"/>
      <c r="B32" s="25">
        <v>334.31</v>
      </c>
      <c r="C32" s="20" t="s">
        <v>33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375102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375102</v>
      </c>
      <c r="O32" s="47">
        <f t="shared" si="1"/>
        <v>6.9700832466181062</v>
      </c>
      <c r="P32" s="9"/>
    </row>
    <row r="33" spans="1:16">
      <c r="A33" s="12"/>
      <c r="B33" s="25">
        <v>334.35</v>
      </c>
      <c r="C33" s="20" t="s">
        <v>34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614735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614735</v>
      </c>
      <c r="O33" s="47">
        <f t="shared" si="1"/>
        <v>11.422903969079828</v>
      </c>
      <c r="P33" s="9"/>
    </row>
    <row r="34" spans="1:16">
      <c r="A34" s="12"/>
      <c r="B34" s="25">
        <v>334.7</v>
      </c>
      <c r="C34" s="20" t="s">
        <v>35</v>
      </c>
      <c r="D34" s="46">
        <v>0</v>
      </c>
      <c r="E34" s="46">
        <v>0</v>
      </c>
      <c r="F34" s="46">
        <v>0</v>
      </c>
      <c r="G34" s="46">
        <v>570000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570000</v>
      </c>
      <c r="O34" s="47">
        <f t="shared" si="1"/>
        <v>10.591645607254348</v>
      </c>
      <c r="P34" s="9"/>
    </row>
    <row r="35" spans="1:16">
      <c r="A35" s="12"/>
      <c r="B35" s="25">
        <v>335.12</v>
      </c>
      <c r="C35" s="20" t="s">
        <v>36</v>
      </c>
      <c r="D35" s="46">
        <v>1321376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1321376</v>
      </c>
      <c r="O35" s="47">
        <f t="shared" si="1"/>
        <v>24.553590010405827</v>
      </c>
      <c r="P35" s="9"/>
    </row>
    <row r="36" spans="1:16">
      <c r="A36" s="12"/>
      <c r="B36" s="25">
        <v>335.14</v>
      </c>
      <c r="C36" s="20" t="s">
        <v>37</v>
      </c>
      <c r="D36" s="46">
        <v>13186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13186</v>
      </c>
      <c r="O36" s="47">
        <f t="shared" si="1"/>
        <v>0.24502006838115059</v>
      </c>
      <c r="P36" s="9"/>
    </row>
    <row r="37" spans="1:16">
      <c r="A37" s="12"/>
      <c r="B37" s="25">
        <v>335.15</v>
      </c>
      <c r="C37" s="20" t="s">
        <v>38</v>
      </c>
      <c r="D37" s="46">
        <v>12343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12343</v>
      </c>
      <c r="O37" s="47">
        <f t="shared" ref="O37:O68" si="7">(N37/O$79)</f>
        <v>0.22935558198305336</v>
      </c>
      <c r="P37" s="9"/>
    </row>
    <row r="38" spans="1:16">
      <c r="A38" s="12"/>
      <c r="B38" s="25">
        <v>335.18</v>
      </c>
      <c r="C38" s="20" t="s">
        <v>39</v>
      </c>
      <c r="D38" s="46">
        <v>2975011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2975011</v>
      </c>
      <c r="O38" s="47">
        <f t="shared" si="7"/>
        <v>55.281161736286606</v>
      </c>
      <c r="P38" s="9"/>
    </row>
    <row r="39" spans="1:16">
      <c r="A39" s="12"/>
      <c r="B39" s="25">
        <v>335.21</v>
      </c>
      <c r="C39" s="20" t="s">
        <v>40</v>
      </c>
      <c r="D39" s="46">
        <v>21100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21100</v>
      </c>
      <c r="O39" s="47">
        <f t="shared" si="7"/>
        <v>0.39207670581239779</v>
      </c>
      <c r="P39" s="9"/>
    </row>
    <row r="40" spans="1:16">
      <c r="A40" s="12"/>
      <c r="B40" s="25">
        <v>335.49</v>
      </c>
      <c r="C40" s="20" t="s">
        <v>41</v>
      </c>
      <c r="D40" s="46">
        <v>30380</v>
      </c>
      <c r="E40" s="46">
        <v>0</v>
      </c>
      <c r="F40" s="46">
        <v>0</v>
      </c>
      <c r="G40" s="46">
        <v>0</v>
      </c>
      <c r="H40" s="46">
        <v>0</v>
      </c>
      <c r="I40" s="46">
        <v>14767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45147</v>
      </c>
      <c r="O40" s="47">
        <f t="shared" si="7"/>
        <v>0.8389140775977405</v>
      </c>
      <c r="P40" s="9"/>
    </row>
    <row r="41" spans="1:16">
      <c r="A41" s="12"/>
      <c r="B41" s="25">
        <v>335.7</v>
      </c>
      <c r="C41" s="20" t="s">
        <v>42</v>
      </c>
      <c r="D41" s="46">
        <v>40000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40000</v>
      </c>
      <c r="O41" s="47">
        <f t="shared" si="7"/>
        <v>0.74327337594767351</v>
      </c>
      <c r="P41" s="9"/>
    </row>
    <row r="42" spans="1:16">
      <c r="A42" s="12"/>
      <c r="B42" s="25">
        <v>335.9</v>
      </c>
      <c r="C42" s="20" t="s">
        <v>43</v>
      </c>
      <c r="D42" s="46">
        <v>4376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4376</v>
      </c>
      <c r="O42" s="47">
        <f t="shared" si="7"/>
        <v>8.1314107328675486E-2</v>
      </c>
      <c r="P42" s="9"/>
    </row>
    <row r="43" spans="1:16">
      <c r="A43" s="12"/>
      <c r="B43" s="25">
        <v>337.3</v>
      </c>
      <c r="C43" s="20" t="s">
        <v>44</v>
      </c>
      <c r="D43" s="46">
        <v>0</v>
      </c>
      <c r="E43" s="46">
        <v>0</v>
      </c>
      <c r="F43" s="46">
        <v>0</v>
      </c>
      <c r="G43" s="46">
        <v>124650</v>
      </c>
      <c r="H43" s="46">
        <v>0</v>
      </c>
      <c r="I43" s="46">
        <v>589761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714411</v>
      </c>
      <c r="O43" s="47">
        <f t="shared" si="7"/>
        <v>13.275066894603835</v>
      </c>
      <c r="P43" s="9"/>
    </row>
    <row r="44" spans="1:16">
      <c r="A44" s="12"/>
      <c r="B44" s="25">
        <v>338</v>
      </c>
      <c r="C44" s="20" t="s">
        <v>45</v>
      </c>
      <c r="D44" s="46">
        <v>35837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35837</v>
      </c>
      <c r="O44" s="47">
        <f t="shared" si="7"/>
        <v>0.66591719934591942</v>
      </c>
      <c r="P44" s="9"/>
    </row>
    <row r="45" spans="1:16" ht="15.75">
      <c r="A45" s="29" t="s">
        <v>50</v>
      </c>
      <c r="B45" s="30"/>
      <c r="C45" s="31"/>
      <c r="D45" s="32">
        <f t="shared" ref="D45:M45" si="8">SUM(D46:D59)</f>
        <v>2277405</v>
      </c>
      <c r="E45" s="32">
        <f t="shared" si="8"/>
        <v>0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25946879</v>
      </c>
      <c r="J45" s="32">
        <f t="shared" si="8"/>
        <v>3112804</v>
      </c>
      <c r="K45" s="32">
        <f t="shared" si="8"/>
        <v>0</v>
      </c>
      <c r="L45" s="32">
        <f t="shared" si="8"/>
        <v>0</v>
      </c>
      <c r="M45" s="32">
        <f t="shared" si="8"/>
        <v>10210928</v>
      </c>
      <c r="N45" s="32">
        <f>SUM(D45:M45)</f>
        <v>41548016</v>
      </c>
      <c r="O45" s="45">
        <f t="shared" si="7"/>
        <v>772.03835290619895</v>
      </c>
      <c r="P45" s="10"/>
    </row>
    <row r="46" spans="1:16">
      <c r="A46" s="12"/>
      <c r="B46" s="25">
        <v>341.2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3112804</v>
      </c>
      <c r="K46" s="46">
        <v>0</v>
      </c>
      <c r="L46" s="46">
        <v>0</v>
      </c>
      <c r="M46" s="46">
        <v>0</v>
      </c>
      <c r="N46" s="46">
        <f>SUM(D46:M46)</f>
        <v>3112804</v>
      </c>
      <c r="O46" s="47">
        <f t="shared" si="7"/>
        <v>57.84160844358555</v>
      </c>
      <c r="P46" s="9"/>
    </row>
    <row r="47" spans="1:16">
      <c r="A47" s="12"/>
      <c r="B47" s="25">
        <v>341.9</v>
      </c>
      <c r="C47" s="20" t="s">
        <v>54</v>
      </c>
      <c r="D47" s="46">
        <v>214574</v>
      </c>
      <c r="E47" s="46">
        <v>0</v>
      </c>
      <c r="F47" s="46">
        <v>0</v>
      </c>
      <c r="G47" s="46">
        <v>0</v>
      </c>
      <c r="H47" s="46">
        <v>0</v>
      </c>
      <c r="I47" s="46">
        <v>129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8" si="9">SUM(D47:M47)</f>
        <v>214703</v>
      </c>
      <c r="O47" s="47">
        <f t="shared" si="7"/>
        <v>3.989575590902334</v>
      </c>
      <c r="P47" s="9"/>
    </row>
    <row r="48" spans="1:16">
      <c r="A48" s="12"/>
      <c r="B48" s="25">
        <v>342.1</v>
      </c>
      <c r="C48" s="20" t="s">
        <v>55</v>
      </c>
      <c r="D48" s="46">
        <v>561152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561152</v>
      </c>
      <c r="O48" s="47">
        <f t="shared" si="7"/>
        <v>10.427233536494724</v>
      </c>
      <c r="P48" s="9"/>
    </row>
    <row r="49" spans="1:16">
      <c r="A49" s="12"/>
      <c r="B49" s="25">
        <v>342.5</v>
      </c>
      <c r="C49" s="20" t="s">
        <v>56</v>
      </c>
      <c r="D49" s="46">
        <v>117463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117463</v>
      </c>
      <c r="O49" s="47">
        <f t="shared" si="7"/>
        <v>2.1826780139735393</v>
      </c>
      <c r="P49" s="9"/>
    </row>
    <row r="50" spans="1:16">
      <c r="A50" s="12"/>
      <c r="B50" s="25">
        <v>342.6</v>
      </c>
      <c r="C50" s="20" t="s">
        <v>57</v>
      </c>
      <c r="D50" s="46">
        <v>765540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765540</v>
      </c>
      <c r="O50" s="47">
        <f t="shared" si="7"/>
        <v>14.225137505574549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5496357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5496357</v>
      </c>
      <c r="O51" s="47">
        <f t="shared" si="7"/>
        <v>102.13239557009068</v>
      </c>
      <c r="P51" s="9"/>
    </row>
    <row r="52" spans="1:16">
      <c r="A52" s="12"/>
      <c r="B52" s="25">
        <v>343.6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17261677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17261677</v>
      </c>
      <c r="O52" s="47">
        <f t="shared" si="7"/>
        <v>320.75362345770776</v>
      </c>
      <c r="P52" s="9"/>
    </row>
    <row r="53" spans="1:16">
      <c r="A53" s="12"/>
      <c r="B53" s="25">
        <v>343.8</v>
      </c>
      <c r="C53" s="20" t="s">
        <v>60</v>
      </c>
      <c r="D53" s="46">
        <v>35250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35250</v>
      </c>
      <c r="O53" s="47">
        <f t="shared" si="7"/>
        <v>0.65500966255388737</v>
      </c>
      <c r="P53" s="9"/>
    </row>
    <row r="54" spans="1:16">
      <c r="A54" s="12"/>
      <c r="B54" s="25">
        <v>343.9</v>
      </c>
      <c r="C54" s="20" t="s">
        <v>61</v>
      </c>
      <c r="D54" s="46">
        <v>137617</v>
      </c>
      <c r="E54" s="46">
        <v>0</v>
      </c>
      <c r="F54" s="46">
        <v>0</v>
      </c>
      <c r="G54" s="46">
        <v>0</v>
      </c>
      <c r="H54" s="46">
        <v>0</v>
      </c>
      <c r="I54" s="46">
        <v>3188716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3326333</v>
      </c>
      <c r="O54" s="47">
        <f t="shared" si="7"/>
        <v>61.809368960903818</v>
      </c>
      <c r="P54" s="9"/>
    </row>
    <row r="55" spans="1:16">
      <c r="A55" s="12"/>
      <c r="B55" s="25">
        <v>344.1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8444181</v>
      </c>
      <c r="N55" s="46">
        <f t="shared" si="9"/>
        <v>8444181</v>
      </c>
      <c r="O55" s="47">
        <f t="shared" si="7"/>
        <v>156.90837297458006</v>
      </c>
      <c r="P55" s="9"/>
    </row>
    <row r="56" spans="1:16">
      <c r="A56" s="12"/>
      <c r="B56" s="25">
        <v>344.9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1766747</v>
      </c>
      <c r="N56" s="46">
        <f t="shared" si="9"/>
        <v>1766747</v>
      </c>
      <c r="O56" s="47">
        <f t="shared" si="7"/>
        <v>32.829400178385612</v>
      </c>
      <c r="P56" s="9"/>
    </row>
    <row r="57" spans="1:16">
      <c r="A57" s="12"/>
      <c r="B57" s="25">
        <v>347.2</v>
      </c>
      <c r="C57" s="20" t="s">
        <v>64</v>
      </c>
      <c r="D57" s="46">
        <v>326774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326774</v>
      </c>
      <c r="O57" s="47">
        <f t="shared" si="7"/>
        <v>6.0720603537981273</v>
      </c>
      <c r="P57" s="9"/>
    </row>
    <row r="58" spans="1:16">
      <c r="A58" s="12"/>
      <c r="B58" s="25">
        <v>347.5</v>
      </c>
      <c r="C58" s="20" t="s">
        <v>65</v>
      </c>
      <c r="D58" s="46">
        <v>117431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117431</v>
      </c>
      <c r="O58" s="47">
        <f t="shared" si="7"/>
        <v>2.1820833952727812</v>
      </c>
      <c r="P58" s="9"/>
    </row>
    <row r="59" spans="1:16">
      <c r="A59" s="12"/>
      <c r="B59" s="25">
        <v>349</v>
      </c>
      <c r="C59" s="20" t="s">
        <v>1</v>
      </c>
      <c r="D59" s="46">
        <v>1604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0">SUM(D59:M59)</f>
        <v>1604</v>
      </c>
      <c r="O59" s="47">
        <f t="shared" si="7"/>
        <v>2.9805262375501709E-2</v>
      </c>
      <c r="P59" s="9"/>
    </row>
    <row r="60" spans="1:16" ht="15.75">
      <c r="A60" s="29" t="s">
        <v>51</v>
      </c>
      <c r="B60" s="30"/>
      <c r="C60" s="31"/>
      <c r="D60" s="32">
        <f t="shared" ref="D60:M60" si="11">SUM(D61:D62)</f>
        <v>162996</v>
      </c>
      <c r="E60" s="32">
        <f t="shared" si="11"/>
        <v>127559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0"/>
        <v>290555</v>
      </c>
      <c r="O60" s="45">
        <f t="shared" si="7"/>
        <v>5.3990448937119071</v>
      </c>
      <c r="P60" s="10"/>
    </row>
    <row r="61" spans="1:16">
      <c r="A61" s="13"/>
      <c r="B61" s="39">
        <v>351.1</v>
      </c>
      <c r="C61" s="21" t="s">
        <v>68</v>
      </c>
      <c r="D61" s="46">
        <v>96241</v>
      </c>
      <c r="E61" s="46">
        <v>127559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223800</v>
      </c>
      <c r="O61" s="47">
        <f t="shared" si="7"/>
        <v>4.1586145384272335</v>
      </c>
      <c r="P61" s="9"/>
    </row>
    <row r="62" spans="1:16">
      <c r="A62" s="13"/>
      <c r="B62" s="39">
        <v>354</v>
      </c>
      <c r="C62" s="21" t="s">
        <v>69</v>
      </c>
      <c r="D62" s="46">
        <v>66755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66755</v>
      </c>
      <c r="O62" s="47">
        <f t="shared" si="7"/>
        <v>1.2404303552846736</v>
      </c>
      <c r="P62" s="9"/>
    </row>
    <row r="63" spans="1:16" ht="15.75">
      <c r="A63" s="29" t="s">
        <v>5</v>
      </c>
      <c r="B63" s="30"/>
      <c r="C63" s="31"/>
      <c r="D63" s="32">
        <f t="shared" ref="D63:M63" si="12">SUM(D64:D71)</f>
        <v>613753</v>
      </c>
      <c r="E63" s="32">
        <f t="shared" si="12"/>
        <v>605262</v>
      </c>
      <c r="F63" s="32">
        <f t="shared" si="12"/>
        <v>9547</v>
      </c>
      <c r="G63" s="32">
        <f t="shared" si="12"/>
        <v>571371</v>
      </c>
      <c r="H63" s="32">
        <f t="shared" si="12"/>
        <v>0</v>
      </c>
      <c r="I63" s="32">
        <f t="shared" si="12"/>
        <v>289650</v>
      </c>
      <c r="J63" s="32">
        <f t="shared" si="12"/>
        <v>143120</v>
      </c>
      <c r="K63" s="32">
        <f t="shared" si="12"/>
        <v>3316481</v>
      </c>
      <c r="L63" s="32">
        <f t="shared" si="12"/>
        <v>0</v>
      </c>
      <c r="M63" s="32">
        <f t="shared" si="12"/>
        <v>863532</v>
      </c>
      <c r="N63" s="32">
        <f t="shared" si="10"/>
        <v>6412716</v>
      </c>
      <c r="O63" s="45">
        <f t="shared" si="7"/>
        <v>119.16002675784154</v>
      </c>
      <c r="P63" s="10"/>
    </row>
    <row r="64" spans="1:16">
      <c r="A64" s="12"/>
      <c r="B64" s="25">
        <v>361.1</v>
      </c>
      <c r="C64" s="20" t="s">
        <v>70</v>
      </c>
      <c r="D64" s="46">
        <v>201459</v>
      </c>
      <c r="E64" s="46">
        <v>564482</v>
      </c>
      <c r="F64" s="46">
        <v>10134</v>
      </c>
      <c r="G64" s="46">
        <v>123132</v>
      </c>
      <c r="H64" s="46">
        <v>0</v>
      </c>
      <c r="I64" s="46">
        <v>159723</v>
      </c>
      <c r="J64" s="46">
        <v>104313</v>
      </c>
      <c r="K64" s="46">
        <v>318424</v>
      </c>
      <c r="L64" s="46">
        <v>0</v>
      </c>
      <c r="M64" s="46">
        <v>71357</v>
      </c>
      <c r="N64" s="46">
        <f t="shared" si="10"/>
        <v>1553024</v>
      </c>
      <c r="O64" s="47">
        <f t="shared" si="7"/>
        <v>28.858034785193993</v>
      </c>
      <c r="P64" s="9"/>
    </row>
    <row r="65" spans="1:119">
      <c r="A65" s="12"/>
      <c r="B65" s="25">
        <v>361.3</v>
      </c>
      <c r="C65" s="20" t="s">
        <v>71</v>
      </c>
      <c r="D65" s="46">
        <v>12653</v>
      </c>
      <c r="E65" s="46">
        <v>776</v>
      </c>
      <c r="F65" s="46">
        <v>-373</v>
      </c>
      <c r="G65" s="46">
        <v>24915</v>
      </c>
      <c r="H65" s="46">
        <v>0</v>
      </c>
      <c r="I65" s="46">
        <v>699</v>
      </c>
      <c r="J65" s="46">
        <v>-4963</v>
      </c>
      <c r="K65" s="46">
        <v>-615057</v>
      </c>
      <c r="L65" s="46">
        <v>0</v>
      </c>
      <c r="M65" s="46">
        <v>0</v>
      </c>
      <c r="N65" s="46">
        <f t="shared" ref="N65:N71" si="13">SUM(D65:M65)</f>
        <v>-581350</v>
      </c>
      <c r="O65" s="47">
        <f t="shared" si="7"/>
        <v>-10.8025494276795</v>
      </c>
      <c r="P65" s="9"/>
    </row>
    <row r="66" spans="1:119">
      <c r="A66" s="12"/>
      <c r="B66" s="25">
        <v>361.4</v>
      </c>
      <c r="C66" s="20" t="s">
        <v>72</v>
      </c>
      <c r="D66" s="46">
        <v>-8173</v>
      </c>
      <c r="E66" s="46">
        <v>-666</v>
      </c>
      <c r="F66" s="46">
        <v>-214</v>
      </c>
      <c r="G66" s="46">
        <v>-1676</v>
      </c>
      <c r="H66" s="46">
        <v>0</v>
      </c>
      <c r="I66" s="46">
        <v>-5605</v>
      </c>
      <c r="J66" s="46">
        <v>-3950</v>
      </c>
      <c r="K66" s="46">
        <v>310802</v>
      </c>
      <c r="L66" s="46">
        <v>0</v>
      </c>
      <c r="M66" s="46">
        <v>0</v>
      </c>
      <c r="N66" s="46">
        <f t="shared" si="13"/>
        <v>290518</v>
      </c>
      <c r="O66" s="47">
        <f t="shared" si="7"/>
        <v>5.3983573658391553</v>
      </c>
      <c r="P66" s="9"/>
    </row>
    <row r="67" spans="1:119">
      <c r="A67" s="12"/>
      <c r="B67" s="25">
        <v>362</v>
      </c>
      <c r="C67" s="20" t="s">
        <v>73</v>
      </c>
      <c r="D67" s="46">
        <v>171574</v>
      </c>
      <c r="E67" s="46">
        <v>0</v>
      </c>
      <c r="F67" s="46">
        <v>0</v>
      </c>
      <c r="G67" s="46">
        <v>0</v>
      </c>
      <c r="H67" s="46">
        <v>0</v>
      </c>
      <c r="I67" s="46">
        <v>80266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251840</v>
      </c>
      <c r="O67" s="47">
        <f t="shared" si="7"/>
        <v>4.6796491749665527</v>
      </c>
      <c r="P67" s="9"/>
    </row>
    <row r="68" spans="1:119">
      <c r="A68" s="12"/>
      <c r="B68" s="25">
        <v>364</v>
      </c>
      <c r="C68" s="20" t="s">
        <v>74</v>
      </c>
      <c r="D68" s="46">
        <v>15987</v>
      </c>
      <c r="E68" s="46">
        <v>4163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20150</v>
      </c>
      <c r="O68" s="47">
        <f t="shared" si="7"/>
        <v>0.37442396313364057</v>
      </c>
      <c r="P68" s="9"/>
    </row>
    <row r="69" spans="1:119">
      <c r="A69" s="12"/>
      <c r="B69" s="25">
        <v>366</v>
      </c>
      <c r="C69" s="20" t="s">
        <v>75</v>
      </c>
      <c r="D69" s="46">
        <v>54053</v>
      </c>
      <c r="E69" s="46">
        <v>0</v>
      </c>
      <c r="F69" s="46">
        <v>0</v>
      </c>
      <c r="G69" s="46">
        <v>425000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479053</v>
      </c>
      <c r="O69" s="47">
        <f t="shared" ref="O69:O77" si="14">(N69/O$79)</f>
        <v>8.901683514196522</v>
      </c>
      <c r="P69" s="9"/>
    </row>
    <row r="70" spans="1:119">
      <c r="A70" s="12"/>
      <c r="B70" s="25">
        <v>368</v>
      </c>
      <c r="C70" s="20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3273029</v>
      </c>
      <c r="L70" s="46">
        <v>0</v>
      </c>
      <c r="M70" s="46">
        <v>0</v>
      </c>
      <c r="N70" s="46">
        <f t="shared" si="13"/>
        <v>3273029</v>
      </c>
      <c r="O70" s="47">
        <f t="shared" si="14"/>
        <v>60.818882860115949</v>
      </c>
      <c r="P70" s="9"/>
    </row>
    <row r="71" spans="1:119">
      <c r="A71" s="12"/>
      <c r="B71" s="25">
        <v>369.9</v>
      </c>
      <c r="C71" s="20" t="s">
        <v>77</v>
      </c>
      <c r="D71" s="46">
        <v>166200</v>
      </c>
      <c r="E71" s="46">
        <v>36507</v>
      </c>
      <c r="F71" s="46">
        <v>0</v>
      </c>
      <c r="G71" s="46">
        <v>0</v>
      </c>
      <c r="H71" s="46">
        <v>0</v>
      </c>
      <c r="I71" s="46">
        <v>54567</v>
      </c>
      <c r="J71" s="46">
        <v>47720</v>
      </c>
      <c r="K71" s="46">
        <v>29283</v>
      </c>
      <c r="L71" s="46">
        <v>0</v>
      </c>
      <c r="M71" s="46">
        <v>792175</v>
      </c>
      <c r="N71" s="46">
        <f t="shared" si="13"/>
        <v>1126452</v>
      </c>
      <c r="O71" s="47">
        <f t="shared" si="14"/>
        <v>20.931544522075221</v>
      </c>
      <c r="P71" s="9"/>
    </row>
    <row r="72" spans="1:119" ht="15.75">
      <c r="A72" s="29" t="s">
        <v>52</v>
      </c>
      <c r="B72" s="30"/>
      <c r="C72" s="31"/>
      <c r="D72" s="32">
        <f t="shared" ref="D72:M72" si="15">SUM(D73:D76)</f>
        <v>0</v>
      </c>
      <c r="E72" s="32">
        <f t="shared" si="15"/>
        <v>0</v>
      </c>
      <c r="F72" s="32">
        <f t="shared" si="15"/>
        <v>5234138</v>
      </c>
      <c r="G72" s="32">
        <f t="shared" si="15"/>
        <v>2020236</v>
      </c>
      <c r="H72" s="32">
        <f t="shared" si="15"/>
        <v>0</v>
      </c>
      <c r="I72" s="32">
        <f t="shared" si="15"/>
        <v>188648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13924696</v>
      </c>
      <c r="N72" s="32">
        <f t="shared" ref="N72:N77" si="16">SUM(D72:M72)</f>
        <v>21367718</v>
      </c>
      <c r="O72" s="45">
        <f t="shared" si="14"/>
        <v>397.05139735394675</v>
      </c>
      <c r="P72" s="9"/>
    </row>
    <row r="73" spans="1:119">
      <c r="A73" s="12"/>
      <c r="B73" s="25">
        <v>381</v>
      </c>
      <c r="C73" s="20" t="s">
        <v>78</v>
      </c>
      <c r="D73" s="46">
        <v>0</v>
      </c>
      <c r="E73" s="46">
        <v>0</v>
      </c>
      <c r="F73" s="46">
        <v>2498540</v>
      </c>
      <c r="G73" s="46">
        <v>2020236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4518776</v>
      </c>
      <c r="O73" s="47">
        <f t="shared" si="14"/>
        <v>83.967147316783112</v>
      </c>
      <c r="P73" s="9"/>
    </row>
    <row r="74" spans="1:119">
      <c r="A74" s="12"/>
      <c r="B74" s="25">
        <v>383</v>
      </c>
      <c r="C74" s="20" t="s">
        <v>79</v>
      </c>
      <c r="D74" s="46">
        <v>0</v>
      </c>
      <c r="E74" s="46">
        <v>0</v>
      </c>
      <c r="F74" s="46">
        <v>35598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35598</v>
      </c>
      <c r="O74" s="47">
        <f t="shared" si="14"/>
        <v>0.66147614092463203</v>
      </c>
      <c r="P74" s="9"/>
    </row>
    <row r="75" spans="1:119">
      <c r="A75" s="12"/>
      <c r="B75" s="25">
        <v>384</v>
      </c>
      <c r="C75" s="20" t="s">
        <v>80</v>
      </c>
      <c r="D75" s="46">
        <v>0</v>
      </c>
      <c r="E75" s="46">
        <v>0</v>
      </c>
      <c r="F75" s="46">
        <v>2700000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2700000</v>
      </c>
      <c r="O75" s="47">
        <f t="shared" si="14"/>
        <v>50.170952876467965</v>
      </c>
      <c r="P75" s="9"/>
    </row>
    <row r="76" spans="1:119" ht="15.75" thickBot="1">
      <c r="A76" s="12"/>
      <c r="B76" s="25">
        <v>389.8</v>
      </c>
      <c r="C76" s="20" t="s">
        <v>81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188648</v>
      </c>
      <c r="J76" s="46">
        <v>0</v>
      </c>
      <c r="K76" s="46">
        <v>0</v>
      </c>
      <c r="L76" s="46">
        <v>0</v>
      </c>
      <c r="M76" s="46">
        <v>13924696</v>
      </c>
      <c r="N76" s="46">
        <f t="shared" si="16"/>
        <v>14113344</v>
      </c>
      <c r="O76" s="47">
        <f t="shared" si="14"/>
        <v>262.25182101977106</v>
      </c>
      <c r="P76" s="9"/>
    </row>
    <row r="77" spans="1:119" ht="16.5" thickBot="1">
      <c r="A77" s="14" t="s">
        <v>66</v>
      </c>
      <c r="B77" s="23"/>
      <c r="C77" s="22"/>
      <c r="D77" s="15">
        <f t="shared" ref="D77:M77" si="17">SUM(D5,D18,D26,D45,D60,D63,D72)</f>
        <v>38850323</v>
      </c>
      <c r="E77" s="15">
        <f t="shared" si="17"/>
        <v>5945042</v>
      </c>
      <c r="F77" s="15">
        <f t="shared" si="17"/>
        <v>5243685</v>
      </c>
      <c r="G77" s="15">
        <f t="shared" si="17"/>
        <v>3605263</v>
      </c>
      <c r="H77" s="15">
        <f t="shared" si="17"/>
        <v>0</v>
      </c>
      <c r="I77" s="15">
        <f t="shared" si="17"/>
        <v>29002471</v>
      </c>
      <c r="J77" s="15">
        <f t="shared" si="17"/>
        <v>3255924</v>
      </c>
      <c r="K77" s="15">
        <f t="shared" si="17"/>
        <v>3316481</v>
      </c>
      <c r="L77" s="15">
        <f t="shared" si="17"/>
        <v>0</v>
      </c>
      <c r="M77" s="15">
        <f t="shared" si="17"/>
        <v>27076660</v>
      </c>
      <c r="N77" s="15">
        <f t="shared" si="16"/>
        <v>116295849</v>
      </c>
      <c r="O77" s="38">
        <f t="shared" si="14"/>
        <v>2160.9902073732719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51" t="s">
        <v>88</v>
      </c>
      <c r="M79" s="51"/>
      <c r="N79" s="51"/>
      <c r="O79" s="43">
        <v>53816</v>
      </c>
    </row>
    <row r="80" spans="1:119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  <row r="81" spans="1:15" ht="15.75" customHeight="1" thickBot="1">
      <c r="A81" s="55" t="s">
        <v>111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7"/>
    </row>
  </sheetData>
  <mergeCells count="10">
    <mergeCell ref="A81:O81"/>
    <mergeCell ref="A80:O80"/>
    <mergeCell ref="L79:N7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26483707</v>
      </c>
      <c r="E5" s="27">
        <f t="shared" si="0"/>
        <v>4410268</v>
      </c>
      <c r="F5" s="27">
        <f t="shared" si="0"/>
        <v>0</v>
      </c>
      <c r="G5" s="27">
        <f t="shared" si="0"/>
        <v>736069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1880291</v>
      </c>
      <c r="N5" s="28">
        <f>SUM(D5:M5)</f>
        <v>33510335</v>
      </c>
      <c r="O5" s="33">
        <f t="shared" ref="O5:O36" si="1">(N5/O$84)</f>
        <v>617.06505726807347</v>
      </c>
      <c r="P5" s="6"/>
    </row>
    <row r="6" spans="1:133">
      <c r="A6" s="12"/>
      <c r="B6" s="25">
        <v>311</v>
      </c>
      <c r="C6" s="20" t="s">
        <v>3</v>
      </c>
      <c r="D6" s="46">
        <v>19324531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1880291</v>
      </c>
      <c r="N6" s="46">
        <f>SUM(D6:M6)</f>
        <v>21204822</v>
      </c>
      <c r="O6" s="47">
        <f t="shared" si="1"/>
        <v>390.46922991934593</v>
      </c>
      <c r="P6" s="9"/>
    </row>
    <row r="7" spans="1:133">
      <c r="A7" s="12"/>
      <c r="B7" s="25">
        <v>312.10000000000002</v>
      </c>
      <c r="C7" s="20" t="s">
        <v>93</v>
      </c>
      <c r="D7" s="46">
        <v>0</v>
      </c>
      <c r="E7" s="46">
        <v>1031852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1031852</v>
      </c>
      <c r="O7" s="47">
        <f t="shared" si="1"/>
        <v>19.000699738518765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308705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308705</v>
      </c>
      <c r="O8" s="47">
        <f t="shared" si="1"/>
        <v>5.6845468272382425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314318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314318</v>
      </c>
      <c r="O9" s="47">
        <f t="shared" si="1"/>
        <v>5.7879055721283104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2755393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2755393</v>
      </c>
      <c r="O10" s="47">
        <f t="shared" si="1"/>
        <v>50.738279379810699</v>
      </c>
      <c r="P10" s="9"/>
    </row>
    <row r="11" spans="1:133">
      <c r="A11" s="12"/>
      <c r="B11" s="25">
        <v>314.10000000000002</v>
      </c>
      <c r="C11" s="20" t="s">
        <v>14</v>
      </c>
      <c r="D11" s="46">
        <v>3200167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3200167</v>
      </c>
      <c r="O11" s="47">
        <f t="shared" si="1"/>
        <v>58.928424115199057</v>
      </c>
      <c r="P11" s="9"/>
    </row>
    <row r="12" spans="1:133">
      <c r="A12" s="12"/>
      <c r="B12" s="25">
        <v>314.3</v>
      </c>
      <c r="C12" s="20" t="s">
        <v>15</v>
      </c>
      <c r="D12" s="46">
        <v>416379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416379</v>
      </c>
      <c r="O12" s="47">
        <f t="shared" si="1"/>
        <v>7.6672743343276988</v>
      </c>
      <c r="P12" s="9"/>
    </row>
    <row r="13" spans="1:133">
      <c r="A13" s="12"/>
      <c r="B13" s="25">
        <v>314.39999999999998</v>
      </c>
      <c r="C13" s="20" t="s">
        <v>16</v>
      </c>
      <c r="D13" s="46">
        <v>203180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203180</v>
      </c>
      <c r="O13" s="47">
        <f t="shared" si="1"/>
        <v>3.7413913748020478</v>
      </c>
      <c r="P13" s="9"/>
    </row>
    <row r="14" spans="1:133">
      <c r="A14" s="12"/>
      <c r="B14" s="25">
        <v>314.8</v>
      </c>
      <c r="C14" s="20" t="s">
        <v>17</v>
      </c>
      <c r="D14" s="46">
        <v>58920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58920</v>
      </c>
      <c r="O14" s="47">
        <f t="shared" si="1"/>
        <v>1.0849629875151916</v>
      </c>
      <c r="P14" s="9"/>
    </row>
    <row r="15" spans="1:133">
      <c r="A15" s="12"/>
      <c r="B15" s="25">
        <v>315</v>
      </c>
      <c r="C15" s="20" t="s">
        <v>18</v>
      </c>
      <c r="D15" s="46">
        <v>2705538</v>
      </c>
      <c r="E15" s="46">
        <v>0</v>
      </c>
      <c r="F15" s="46">
        <v>0</v>
      </c>
      <c r="G15" s="46">
        <v>736069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3441607</v>
      </c>
      <c r="O15" s="47">
        <f t="shared" si="1"/>
        <v>63.374341693367214</v>
      </c>
      <c r="P15" s="9"/>
    </row>
    <row r="16" spans="1:133">
      <c r="A16" s="12"/>
      <c r="B16" s="25">
        <v>316</v>
      </c>
      <c r="C16" s="20" t="s">
        <v>19</v>
      </c>
      <c r="D16" s="46">
        <v>560013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560013</v>
      </c>
      <c r="O16" s="47">
        <f t="shared" si="1"/>
        <v>10.312175450226494</v>
      </c>
      <c r="P16" s="9"/>
    </row>
    <row r="17" spans="1:16">
      <c r="A17" s="12"/>
      <c r="B17" s="25">
        <v>319</v>
      </c>
      <c r="C17" s="20" t="s">
        <v>20</v>
      </c>
      <c r="D17" s="46">
        <v>14979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14979</v>
      </c>
      <c r="O17" s="47">
        <f t="shared" si="1"/>
        <v>0.27582587559385702</v>
      </c>
      <c r="P17" s="9"/>
    </row>
    <row r="18" spans="1:16" ht="15.75">
      <c r="A18" s="29" t="s">
        <v>156</v>
      </c>
      <c r="B18" s="30"/>
      <c r="C18" s="31"/>
      <c r="D18" s="32">
        <f t="shared" ref="D18:M18" si="3">SUM(D19:D23)</f>
        <v>3848086</v>
      </c>
      <c r="E18" s="32">
        <f t="shared" si="3"/>
        <v>613305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4" si="4">SUM(D18:M18)</f>
        <v>4461391</v>
      </c>
      <c r="O18" s="45">
        <f t="shared" si="1"/>
        <v>82.152819209663761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595845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595845</v>
      </c>
      <c r="O19" s="47">
        <f t="shared" si="1"/>
        <v>10.971992045077892</v>
      </c>
      <c r="P19" s="9"/>
    </row>
    <row r="20" spans="1:16">
      <c r="A20" s="12"/>
      <c r="B20" s="25">
        <v>323.10000000000002</v>
      </c>
      <c r="C20" s="20" t="s">
        <v>22</v>
      </c>
      <c r="D20" s="46">
        <v>3421078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3421078</v>
      </c>
      <c r="O20" s="47">
        <f t="shared" si="1"/>
        <v>62.996317165690712</v>
      </c>
      <c r="P20" s="9"/>
    </row>
    <row r="21" spans="1:16">
      <c r="A21" s="12"/>
      <c r="B21" s="25">
        <v>323.39999999999998</v>
      </c>
      <c r="C21" s="20" t="s">
        <v>94</v>
      </c>
      <c r="D21" s="46">
        <v>31790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31790</v>
      </c>
      <c r="O21" s="47">
        <f t="shared" si="1"/>
        <v>0.58538651346075943</v>
      </c>
      <c r="P21" s="9"/>
    </row>
    <row r="22" spans="1:16">
      <c r="A22" s="12"/>
      <c r="B22" s="25">
        <v>323.7</v>
      </c>
      <c r="C22" s="20" t="s">
        <v>95</v>
      </c>
      <c r="D22" s="46">
        <v>395218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395218</v>
      </c>
      <c r="O22" s="47">
        <f t="shared" si="1"/>
        <v>7.2776120502338602</v>
      </c>
      <c r="P22" s="9"/>
    </row>
    <row r="23" spans="1:16">
      <c r="A23" s="12"/>
      <c r="B23" s="25">
        <v>329</v>
      </c>
      <c r="C23" s="20" t="s">
        <v>157</v>
      </c>
      <c r="D23" s="46">
        <v>0</v>
      </c>
      <c r="E23" s="46">
        <v>17460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17460</v>
      </c>
      <c r="O23" s="47">
        <f t="shared" si="1"/>
        <v>0.32151143520053033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SUM(D25:D44)</f>
        <v>5363661</v>
      </c>
      <c r="E24" s="32">
        <f t="shared" si="5"/>
        <v>381394</v>
      </c>
      <c r="F24" s="32">
        <f t="shared" si="5"/>
        <v>0</v>
      </c>
      <c r="G24" s="32">
        <f t="shared" si="5"/>
        <v>934513</v>
      </c>
      <c r="H24" s="32">
        <f t="shared" si="5"/>
        <v>0</v>
      </c>
      <c r="I24" s="32">
        <f t="shared" si="5"/>
        <v>1107566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7787134</v>
      </c>
      <c r="O24" s="45">
        <f t="shared" si="1"/>
        <v>143.39362133097632</v>
      </c>
      <c r="P24" s="10"/>
    </row>
    <row r="25" spans="1:16">
      <c r="A25" s="12"/>
      <c r="B25" s="25">
        <v>331.2</v>
      </c>
      <c r="C25" s="20" t="s">
        <v>28</v>
      </c>
      <c r="D25" s="46">
        <v>50843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2" si="6">SUM(D25:M25)</f>
        <v>50843</v>
      </c>
      <c r="O25" s="47">
        <f t="shared" si="1"/>
        <v>0.93623172393474019</v>
      </c>
      <c r="P25" s="9"/>
    </row>
    <row r="26" spans="1:16">
      <c r="A26" s="12"/>
      <c r="B26" s="25">
        <v>331.5</v>
      </c>
      <c r="C26" s="20" t="s">
        <v>30</v>
      </c>
      <c r="D26" s="46">
        <v>0</v>
      </c>
      <c r="E26" s="46">
        <v>381394</v>
      </c>
      <c r="F26" s="46">
        <v>0</v>
      </c>
      <c r="G26" s="46">
        <v>680995</v>
      </c>
      <c r="H26" s="46">
        <v>0</v>
      </c>
      <c r="I26" s="46">
        <v>92798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1155187</v>
      </c>
      <c r="O26" s="47">
        <f t="shared" si="1"/>
        <v>21.271811586196737</v>
      </c>
      <c r="P26" s="9"/>
    </row>
    <row r="27" spans="1:16">
      <c r="A27" s="12"/>
      <c r="B27" s="25">
        <v>331.9</v>
      </c>
      <c r="C27" s="20" t="s">
        <v>114</v>
      </c>
      <c r="D27" s="46">
        <v>157401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157401</v>
      </c>
      <c r="O27" s="47">
        <f t="shared" si="1"/>
        <v>2.8984090155783893</v>
      </c>
      <c r="P27" s="9"/>
    </row>
    <row r="28" spans="1:16">
      <c r="A28" s="12"/>
      <c r="B28" s="25">
        <v>333</v>
      </c>
      <c r="C28" s="20" t="s">
        <v>4</v>
      </c>
      <c r="D28" s="46">
        <v>51087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51087</v>
      </c>
      <c r="O28" s="47">
        <f t="shared" si="1"/>
        <v>0.9407247817920672</v>
      </c>
      <c r="P28" s="9"/>
    </row>
    <row r="29" spans="1:16">
      <c r="A29" s="12"/>
      <c r="B29" s="25">
        <v>334.2</v>
      </c>
      <c r="C29" s="20" t="s">
        <v>31</v>
      </c>
      <c r="D29" s="46">
        <v>25000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25000</v>
      </c>
      <c r="O29" s="47">
        <f t="shared" si="1"/>
        <v>0.46035428866055317</v>
      </c>
      <c r="P29" s="9"/>
    </row>
    <row r="30" spans="1:16">
      <c r="A30" s="12"/>
      <c r="B30" s="25">
        <v>334.35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981332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981332</v>
      </c>
      <c r="O30" s="47">
        <f t="shared" si="1"/>
        <v>18.070415791993518</v>
      </c>
      <c r="P30" s="9"/>
    </row>
    <row r="31" spans="1:16">
      <c r="A31" s="12"/>
      <c r="B31" s="25">
        <v>334.36</v>
      </c>
      <c r="C31" s="20" t="s">
        <v>158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15811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15811</v>
      </c>
      <c r="O31" s="47">
        <f t="shared" si="1"/>
        <v>0.29114646632048025</v>
      </c>
      <c r="P31" s="9"/>
    </row>
    <row r="32" spans="1:16">
      <c r="A32" s="12"/>
      <c r="B32" s="25">
        <v>334.39</v>
      </c>
      <c r="C32" s="20" t="s">
        <v>159</v>
      </c>
      <c r="D32" s="46">
        <v>0</v>
      </c>
      <c r="E32" s="46">
        <v>0</v>
      </c>
      <c r="F32" s="46">
        <v>0</v>
      </c>
      <c r="G32" s="46">
        <v>7999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7999</v>
      </c>
      <c r="O32" s="47">
        <f t="shared" si="1"/>
        <v>0.1472949581998306</v>
      </c>
      <c r="P32" s="9"/>
    </row>
    <row r="33" spans="1:16">
      <c r="A33" s="12"/>
      <c r="B33" s="25">
        <v>334.49</v>
      </c>
      <c r="C33" s="20" t="s">
        <v>101</v>
      </c>
      <c r="D33" s="46">
        <v>0</v>
      </c>
      <c r="E33" s="46">
        <v>0</v>
      </c>
      <c r="F33" s="46">
        <v>0</v>
      </c>
      <c r="G33" s="46">
        <v>3200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3200</v>
      </c>
      <c r="O33" s="47">
        <f t="shared" si="1"/>
        <v>5.8925348948550803E-2</v>
      </c>
      <c r="P33" s="9"/>
    </row>
    <row r="34" spans="1:16">
      <c r="A34" s="12"/>
      <c r="B34" s="25">
        <v>334.7</v>
      </c>
      <c r="C34" s="20" t="s">
        <v>35</v>
      </c>
      <c r="D34" s="46">
        <v>0</v>
      </c>
      <c r="E34" s="46">
        <v>0</v>
      </c>
      <c r="F34" s="46">
        <v>0</v>
      </c>
      <c r="G34" s="46">
        <v>242319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242319</v>
      </c>
      <c r="O34" s="47">
        <f t="shared" si="1"/>
        <v>4.4621036349574634</v>
      </c>
      <c r="P34" s="9"/>
    </row>
    <row r="35" spans="1:16">
      <c r="A35" s="12"/>
      <c r="B35" s="25">
        <v>334.9</v>
      </c>
      <c r="C35" s="20" t="s">
        <v>115</v>
      </c>
      <c r="D35" s="46">
        <v>5025</v>
      </c>
      <c r="E35" s="46">
        <v>0</v>
      </c>
      <c r="F35" s="46">
        <v>0</v>
      </c>
      <c r="G35" s="46">
        <v>0</v>
      </c>
      <c r="H35" s="46">
        <v>0</v>
      </c>
      <c r="I35" s="46">
        <v>5041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10066</v>
      </c>
      <c r="O35" s="47">
        <f t="shared" si="1"/>
        <v>0.18535705078628512</v>
      </c>
      <c r="P35" s="9"/>
    </row>
    <row r="36" spans="1:16">
      <c r="A36" s="12"/>
      <c r="B36" s="25">
        <v>335.12</v>
      </c>
      <c r="C36" s="20" t="s">
        <v>36</v>
      </c>
      <c r="D36" s="46">
        <v>1489599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1489599</v>
      </c>
      <c r="O36" s="47">
        <f t="shared" si="1"/>
        <v>27.429731521378852</v>
      </c>
      <c r="P36" s="9"/>
    </row>
    <row r="37" spans="1:16">
      <c r="A37" s="12"/>
      <c r="B37" s="25">
        <v>335.14</v>
      </c>
      <c r="C37" s="20" t="s">
        <v>37</v>
      </c>
      <c r="D37" s="46">
        <v>10793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10793</v>
      </c>
      <c r="O37" s="47">
        <f t="shared" ref="O37:O68" si="7">(N37/O$84)</f>
        <v>0.19874415350053401</v>
      </c>
      <c r="P37" s="9"/>
    </row>
    <row r="38" spans="1:16">
      <c r="A38" s="12"/>
      <c r="B38" s="25">
        <v>335.15</v>
      </c>
      <c r="C38" s="20" t="s">
        <v>38</v>
      </c>
      <c r="D38" s="46">
        <v>34365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34365</v>
      </c>
      <c r="O38" s="47">
        <f t="shared" si="7"/>
        <v>0.63280300519279642</v>
      </c>
      <c r="P38" s="9"/>
    </row>
    <row r="39" spans="1:16">
      <c r="A39" s="12"/>
      <c r="B39" s="25">
        <v>335.18</v>
      </c>
      <c r="C39" s="20" t="s">
        <v>39</v>
      </c>
      <c r="D39" s="46">
        <v>3371680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3371680</v>
      </c>
      <c r="O39" s="47">
        <f t="shared" si="7"/>
        <v>62.086693919640553</v>
      </c>
      <c r="P39" s="9"/>
    </row>
    <row r="40" spans="1:16">
      <c r="A40" s="12"/>
      <c r="B40" s="25">
        <v>335.21</v>
      </c>
      <c r="C40" s="20" t="s">
        <v>40</v>
      </c>
      <c r="D40" s="46">
        <v>18911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18911</v>
      </c>
      <c r="O40" s="47">
        <f t="shared" si="7"/>
        <v>0.34823039811438883</v>
      </c>
      <c r="P40" s="9"/>
    </row>
    <row r="41" spans="1:16">
      <c r="A41" s="12"/>
      <c r="B41" s="25">
        <v>335.49</v>
      </c>
      <c r="C41" s="20" t="s">
        <v>41</v>
      </c>
      <c r="D41" s="46">
        <v>30542</v>
      </c>
      <c r="E41" s="46">
        <v>0</v>
      </c>
      <c r="F41" s="46">
        <v>0</v>
      </c>
      <c r="G41" s="46">
        <v>0</v>
      </c>
      <c r="H41" s="46">
        <v>0</v>
      </c>
      <c r="I41" s="46">
        <v>12584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43126</v>
      </c>
      <c r="O41" s="47">
        <f t="shared" si="7"/>
        <v>0.79412956211100061</v>
      </c>
      <c r="P41" s="9"/>
    </row>
    <row r="42" spans="1:16">
      <c r="A42" s="12"/>
      <c r="B42" s="25">
        <v>335.7</v>
      </c>
      <c r="C42" s="20" t="s">
        <v>42</v>
      </c>
      <c r="D42" s="46">
        <v>5076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5076</v>
      </c>
      <c r="O42" s="47">
        <f t="shared" si="7"/>
        <v>9.3470334769638716E-2</v>
      </c>
      <c r="P42" s="9"/>
    </row>
    <row r="43" spans="1:16">
      <c r="A43" s="12"/>
      <c r="B43" s="25">
        <v>337.7</v>
      </c>
      <c r="C43" s="20" t="s">
        <v>105</v>
      </c>
      <c r="D43" s="46">
        <v>77500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77500</v>
      </c>
      <c r="O43" s="47">
        <f t="shared" si="7"/>
        <v>1.4270982948477149</v>
      </c>
      <c r="P43" s="9"/>
    </row>
    <row r="44" spans="1:16">
      <c r="A44" s="12"/>
      <c r="B44" s="25">
        <v>338</v>
      </c>
      <c r="C44" s="20" t="s">
        <v>45</v>
      </c>
      <c r="D44" s="46">
        <v>35839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35839</v>
      </c>
      <c r="O44" s="47">
        <f t="shared" si="7"/>
        <v>0.65994549405222258</v>
      </c>
      <c r="P44" s="9"/>
    </row>
    <row r="45" spans="1:16" ht="15.75">
      <c r="A45" s="29" t="s">
        <v>50</v>
      </c>
      <c r="B45" s="30"/>
      <c r="C45" s="31"/>
      <c r="D45" s="32">
        <f t="shared" ref="D45:M45" si="8">SUM(D46:D58)</f>
        <v>2228654</v>
      </c>
      <c r="E45" s="32">
        <f t="shared" si="8"/>
        <v>0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25156571</v>
      </c>
      <c r="J45" s="32">
        <f t="shared" si="8"/>
        <v>6321497</v>
      </c>
      <c r="K45" s="32">
        <f t="shared" si="8"/>
        <v>0</v>
      </c>
      <c r="L45" s="32">
        <f t="shared" si="8"/>
        <v>0</v>
      </c>
      <c r="M45" s="32">
        <f t="shared" si="8"/>
        <v>10985126</v>
      </c>
      <c r="N45" s="32">
        <f>SUM(D45:M45)</f>
        <v>44691848</v>
      </c>
      <c r="O45" s="45">
        <f t="shared" si="7"/>
        <v>822.96335579862262</v>
      </c>
      <c r="P45" s="10"/>
    </row>
    <row r="46" spans="1:16">
      <c r="A46" s="12"/>
      <c r="B46" s="25">
        <v>341.2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6321497</v>
      </c>
      <c r="K46" s="46">
        <v>0</v>
      </c>
      <c r="L46" s="46">
        <v>0</v>
      </c>
      <c r="M46" s="46">
        <v>0</v>
      </c>
      <c r="N46" s="46">
        <f>SUM(D46:M46)</f>
        <v>6321497</v>
      </c>
      <c r="O46" s="47">
        <f t="shared" si="7"/>
        <v>116.40513018819283</v>
      </c>
      <c r="P46" s="9"/>
    </row>
    <row r="47" spans="1:16">
      <c r="A47" s="12"/>
      <c r="B47" s="25">
        <v>341.9</v>
      </c>
      <c r="C47" s="20" t="s">
        <v>54</v>
      </c>
      <c r="D47" s="46">
        <v>313928</v>
      </c>
      <c r="E47" s="46">
        <v>0</v>
      </c>
      <c r="F47" s="46">
        <v>0</v>
      </c>
      <c r="G47" s="46">
        <v>0</v>
      </c>
      <c r="H47" s="46">
        <v>0</v>
      </c>
      <c r="I47" s="46">
        <v>127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9" si="9">SUM(D47:M47)</f>
        <v>314055</v>
      </c>
      <c r="O47" s="47">
        <f t="shared" si="7"/>
        <v>5.7830626450116007</v>
      </c>
      <c r="P47" s="9"/>
    </row>
    <row r="48" spans="1:16">
      <c r="A48" s="12"/>
      <c r="B48" s="25">
        <v>342.1</v>
      </c>
      <c r="C48" s="20" t="s">
        <v>55</v>
      </c>
      <c r="D48" s="46">
        <v>393430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393430</v>
      </c>
      <c r="O48" s="47">
        <f t="shared" si="7"/>
        <v>7.2446875115088574</v>
      </c>
      <c r="P48" s="9"/>
    </row>
    <row r="49" spans="1:16">
      <c r="A49" s="12"/>
      <c r="B49" s="25">
        <v>342.5</v>
      </c>
      <c r="C49" s="20" t="s">
        <v>56</v>
      </c>
      <c r="D49" s="46">
        <v>180200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180200</v>
      </c>
      <c r="O49" s="47">
        <f t="shared" si="7"/>
        <v>3.318233712665267</v>
      </c>
      <c r="P49" s="9"/>
    </row>
    <row r="50" spans="1:16">
      <c r="A50" s="12"/>
      <c r="B50" s="25">
        <v>342.6</v>
      </c>
      <c r="C50" s="20" t="s">
        <v>57</v>
      </c>
      <c r="D50" s="46">
        <v>768850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768850</v>
      </c>
      <c r="O50" s="47">
        <f t="shared" si="7"/>
        <v>14.157735793466651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5668050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5668050</v>
      </c>
      <c r="O51" s="47">
        <f t="shared" si="7"/>
        <v>104.37244503369793</v>
      </c>
      <c r="P51" s="9"/>
    </row>
    <row r="52" spans="1:16">
      <c r="A52" s="12"/>
      <c r="B52" s="25">
        <v>343.6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16586036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16586036</v>
      </c>
      <c r="O52" s="47">
        <f t="shared" si="7"/>
        <v>305.41811217913306</v>
      </c>
      <c r="P52" s="9"/>
    </row>
    <row r="53" spans="1:16">
      <c r="A53" s="12"/>
      <c r="B53" s="25">
        <v>343.8</v>
      </c>
      <c r="C53" s="20" t="s">
        <v>60</v>
      </c>
      <c r="D53" s="46">
        <v>32400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32400</v>
      </c>
      <c r="O53" s="47">
        <f t="shared" si="7"/>
        <v>0.59661915810407695</v>
      </c>
      <c r="P53" s="9"/>
    </row>
    <row r="54" spans="1:16">
      <c r="A54" s="12"/>
      <c r="B54" s="25">
        <v>343.9</v>
      </c>
      <c r="C54" s="20" t="s">
        <v>61</v>
      </c>
      <c r="D54" s="46">
        <v>95636</v>
      </c>
      <c r="E54" s="46">
        <v>0</v>
      </c>
      <c r="F54" s="46">
        <v>0</v>
      </c>
      <c r="G54" s="46">
        <v>0</v>
      </c>
      <c r="H54" s="46">
        <v>0</v>
      </c>
      <c r="I54" s="46">
        <v>2902358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2997994</v>
      </c>
      <c r="O54" s="47">
        <f t="shared" si="7"/>
        <v>55.205575811144257</v>
      </c>
      <c r="P54" s="9"/>
    </row>
    <row r="55" spans="1:16">
      <c r="A55" s="12"/>
      <c r="B55" s="25">
        <v>344.1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9078048</v>
      </c>
      <c r="N55" s="46">
        <f t="shared" si="9"/>
        <v>9078048</v>
      </c>
      <c r="O55" s="47">
        <f t="shared" si="7"/>
        <v>167.1647331786543</v>
      </c>
      <c r="P55" s="9"/>
    </row>
    <row r="56" spans="1:16">
      <c r="A56" s="12"/>
      <c r="B56" s="25">
        <v>344.9</v>
      </c>
      <c r="C56" s="20" t="s">
        <v>63</v>
      </c>
      <c r="D56" s="46">
        <v>74699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1907078</v>
      </c>
      <c r="N56" s="46">
        <f t="shared" si="9"/>
        <v>1981777</v>
      </c>
      <c r="O56" s="47">
        <f t="shared" si="7"/>
        <v>36.492781644753805</v>
      </c>
      <c r="P56" s="9"/>
    </row>
    <row r="57" spans="1:16">
      <c r="A57" s="12"/>
      <c r="B57" s="25">
        <v>347.2</v>
      </c>
      <c r="C57" s="20" t="s">
        <v>64</v>
      </c>
      <c r="D57" s="46">
        <v>298570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298570</v>
      </c>
      <c r="O57" s="47">
        <f t="shared" si="7"/>
        <v>5.4979191986152545</v>
      </c>
      <c r="P57" s="9"/>
    </row>
    <row r="58" spans="1:16">
      <c r="A58" s="12"/>
      <c r="B58" s="25">
        <v>347.5</v>
      </c>
      <c r="C58" s="20" t="s">
        <v>65</v>
      </c>
      <c r="D58" s="46">
        <v>70941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70941</v>
      </c>
      <c r="O58" s="47">
        <f t="shared" si="7"/>
        <v>1.306319743674732</v>
      </c>
      <c r="P58" s="9"/>
    </row>
    <row r="59" spans="1:16" ht="15.75">
      <c r="A59" s="29" t="s">
        <v>51</v>
      </c>
      <c r="B59" s="30"/>
      <c r="C59" s="31"/>
      <c r="D59" s="32">
        <f t="shared" ref="D59:M59" si="10">SUM(D60:D61)</f>
        <v>229904</v>
      </c>
      <c r="E59" s="32">
        <f t="shared" si="10"/>
        <v>170206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si="9"/>
        <v>400110</v>
      </c>
      <c r="O59" s="45">
        <f t="shared" si="7"/>
        <v>7.367694177438957</v>
      </c>
      <c r="P59" s="10"/>
    </row>
    <row r="60" spans="1:16">
      <c r="A60" s="13"/>
      <c r="B60" s="39">
        <v>354</v>
      </c>
      <c r="C60" s="21" t="s">
        <v>69</v>
      </c>
      <c r="D60" s="46">
        <v>84172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84172</v>
      </c>
      <c r="O60" s="47">
        <f t="shared" si="7"/>
        <v>1.5499576474054433</v>
      </c>
      <c r="P60" s="9"/>
    </row>
    <row r="61" spans="1:16">
      <c r="A61" s="13"/>
      <c r="B61" s="39">
        <v>359</v>
      </c>
      <c r="C61" s="21" t="s">
        <v>160</v>
      </c>
      <c r="D61" s="46">
        <v>145732</v>
      </c>
      <c r="E61" s="46">
        <v>170206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315938</v>
      </c>
      <c r="O61" s="47">
        <f t="shared" si="7"/>
        <v>5.817736530033514</v>
      </c>
      <c r="P61" s="9"/>
    </row>
    <row r="62" spans="1:16" ht="15.75">
      <c r="A62" s="29" t="s">
        <v>5</v>
      </c>
      <c r="B62" s="30"/>
      <c r="C62" s="31"/>
      <c r="D62" s="32">
        <f t="shared" ref="D62:M62" si="11">SUM(D63:D74)</f>
        <v>1132943</v>
      </c>
      <c r="E62" s="32">
        <f t="shared" si="11"/>
        <v>885913</v>
      </c>
      <c r="F62" s="32">
        <f t="shared" si="11"/>
        <v>32590</v>
      </c>
      <c r="G62" s="32">
        <f t="shared" si="11"/>
        <v>336562</v>
      </c>
      <c r="H62" s="32">
        <f t="shared" si="11"/>
        <v>0</v>
      </c>
      <c r="I62" s="32">
        <f t="shared" si="11"/>
        <v>2326212</v>
      </c>
      <c r="J62" s="32">
        <f t="shared" si="11"/>
        <v>221314</v>
      </c>
      <c r="K62" s="32">
        <f t="shared" si="11"/>
        <v>-3500201</v>
      </c>
      <c r="L62" s="32">
        <f t="shared" si="11"/>
        <v>0</v>
      </c>
      <c r="M62" s="32">
        <f t="shared" si="11"/>
        <v>3785329</v>
      </c>
      <c r="N62" s="32">
        <f>SUM(D62:M62)</f>
        <v>5220662</v>
      </c>
      <c r="O62" s="45">
        <f t="shared" si="7"/>
        <v>96.134165653887237</v>
      </c>
      <c r="P62" s="10"/>
    </row>
    <row r="63" spans="1:16">
      <c r="A63" s="12"/>
      <c r="B63" s="25">
        <v>361.1</v>
      </c>
      <c r="C63" s="20" t="s">
        <v>70</v>
      </c>
      <c r="D63" s="46">
        <v>599573</v>
      </c>
      <c r="E63" s="46">
        <v>104354</v>
      </c>
      <c r="F63" s="46">
        <v>32590</v>
      </c>
      <c r="G63" s="46">
        <v>236562</v>
      </c>
      <c r="H63" s="46">
        <v>0</v>
      </c>
      <c r="I63" s="46">
        <v>480988</v>
      </c>
      <c r="J63" s="46">
        <v>211331</v>
      </c>
      <c r="K63" s="46">
        <v>358150</v>
      </c>
      <c r="L63" s="46">
        <v>0</v>
      </c>
      <c r="M63" s="46">
        <v>199372</v>
      </c>
      <c r="N63" s="46">
        <f>SUM(D63:M63)</f>
        <v>2222920</v>
      </c>
      <c r="O63" s="47">
        <f t="shared" si="7"/>
        <v>40.933230213972671</v>
      </c>
      <c r="P63" s="9"/>
    </row>
    <row r="64" spans="1:16">
      <c r="A64" s="12"/>
      <c r="B64" s="25">
        <v>361.2</v>
      </c>
      <c r="C64" s="20" t="s">
        <v>117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378342</v>
      </c>
      <c r="L64" s="46">
        <v>0</v>
      </c>
      <c r="M64" s="46">
        <v>0</v>
      </c>
      <c r="N64" s="46">
        <f t="shared" ref="N64:N74" si="12">SUM(D64:M64)</f>
        <v>378342</v>
      </c>
      <c r="O64" s="47">
        <f t="shared" si="7"/>
        <v>6.9668544912164405</v>
      </c>
      <c r="P64" s="9"/>
    </row>
    <row r="65" spans="1:16">
      <c r="A65" s="12"/>
      <c r="B65" s="25">
        <v>361.4</v>
      </c>
      <c r="C65" s="20" t="s">
        <v>72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-6743987</v>
      </c>
      <c r="L65" s="46">
        <v>0</v>
      </c>
      <c r="M65" s="46">
        <v>0</v>
      </c>
      <c r="N65" s="46">
        <f t="shared" si="12"/>
        <v>-6743987</v>
      </c>
      <c r="O65" s="47">
        <f t="shared" si="7"/>
        <v>-124.18493352484072</v>
      </c>
      <c r="P65" s="9"/>
    </row>
    <row r="66" spans="1:16">
      <c r="A66" s="12"/>
      <c r="B66" s="25">
        <v>362</v>
      </c>
      <c r="C66" s="20" t="s">
        <v>73</v>
      </c>
      <c r="D66" s="46">
        <v>115279</v>
      </c>
      <c r="E66" s="46">
        <v>0</v>
      </c>
      <c r="F66" s="46">
        <v>0</v>
      </c>
      <c r="G66" s="46">
        <v>0</v>
      </c>
      <c r="H66" s="46">
        <v>0</v>
      </c>
      <c r="I66" s="46">
        <v>74008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189287</v>
      </c>
      <c r="O66" s="47">
        <f t="shared" si="7"/>
        <v>3.485563289507605</v>
      </c>
      <c r="P66" s="9"/>
    </row>
    <row r="67" spans="1:16">
      <c r="A67" s="12"/>
      <c r="B67" s="25">
        <v>363.22</v>
      </c>
      <c r="C67" s="20" t="s">
        <v>161</v>
      </c>
      <c r="D67" s="46">
        <v>0</v>
      </c>
      <c r="E67" s="46">
        <v>505793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505793</v>
      </c>
      <c r="O67" s="47">
        <f t="shared" si="7"/>
        <v>9.3137590689794862</v>
      </c>
      <c r="P67" s="9"/>
    </row>
    <row r="68" spans="1:16">
      <c r="A68" s="12"/>
      <c r="B68" s="25">
        <v>363.23</v>
      </c>
      <c r="C68" s="20" t="s">
        <v>162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1671762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1671762</v>
      </c>
      <c r="O68" s="47">
        <f t="shared" si="7"/>
        <v>30.784112252789747</v>
      </c>
      <c r="P68" s="9"/>
    </row>
    <row r="69" spans="1:16">
      <c r="A69" s="12"/>
      <c r="B69" s="25">
        <v>363.27</v>
      </c>
      <c r="C69" s="20" t="s">
        <v>163</v>
      </c>
      <c r="D69" s="46">
        <v>0</v>
      </c>
      <c r="E69" s="46">
        <v>172473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172473</v>
      </c>
      <c r="O69" s="47">
        <f t="shared" ref="O69:O82" si="13">(N69/O$84)</f>
        <v>3.1759474091260635</v>
      </c>
      <c r="P69" s="9"/>
    </row>
    <row r="70" spans="1:16">
      <c r="A70" s="12"/>
      <c r="B70" s="25">
        <v>364</v>
      </c>
      <c r="C70" s="20" t="s">
        <v>74</v>
      </c>
      <c r="D70" s="46">
        <v>48247</v>
      </c>
      <c r="E70" s="46">
        <v>77241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125488</v>
      </c>
      <c r="O70" s="47">
        <f t="shared" si="13"/>
        <v>2.3107575590174196</v>
      </c>
      <c r="P70" s="9"/>
    </row>
    <row r="71" spans="1:16">
      <c r="A71" s="12"/>
      <c r="B71" s="25">
        <v>366</v>
      </c>
      <c r="C71" s="20" t="s">
        <v>75</v>
      </c>
      <c r="D71" s="46">
        <v>108533</v>
      </c>
      <c r="E71" s="46">
        <v>5427</v>
      </c>
      <c r="F71" s="46">
        <v>0</v>
      </c>
      <c r="G71" s="46">
        <v>100000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213960</v>
      </c>
      <c r="O71" s="47">
        <f t="shared" si="13"/>
        <v>3.939896144072478</v>
      </c>
      <c r="P71" s="9"/>
    </row>
    <row r="72" spans="1:16">
      <c r="A72" s="12"/>
      <c r="B72" s="25">
        <v>368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2492598</v>
      </c>
      <c r="L72" s="46">
        <v>0</v>
      </c>
      <c r="M72" s="46">
        <v>0</v>
      </c>
      <c r="N72" s="46">
        <f t="shared" si="12"/>
        <v>2492598</v>
      </c>
      <c r="O72" s="47">
        <f t="shared" si="13"/>
        <v>45.899127168268699</v>
      </c>
      <c r="P72" s="9"/>
    </row>
    <row r="73" spans="1:16">
      <c r="A73" s="12"/>
      <c r="B73" s="25">
        <v>369.3</v>
      </c>
      <c r="C73" s="20" t="s">
        <v>164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1522844</v>
      </c>
      <c r="N73" s="46">
        <f t="shared" si="12"/>
        <v>1522844</v>
      </c>
      <c r="O73" s="47">
        <f t="shared" si="13"/>
        <v>28.041910654439658</v>
      </c>
      <c r="P73" s="9"/>
    </row>
    <row r="74" spans="1:16">
      <c r="A74" s="12"/>
      <c r="B74" s="25">
        <v>369.9</v>
      </c>
      <c r="C74" s="20" t="s">
        <v>77</v>
      </c>
      <c r="D74" s="46">
        <v>261311</v>
      </c>
      <c r="E74" s="46">
        <v>20625</v>
      </c>
      <c r="F74" s="46">
        <v>0</v>
      </c>
      <c r="G74" s="46">
        <v>0</v>
      </c>
      <c r="H74" s="46">
        <v>0</v>
      </c>
      <c r="I74" s="46">
        <v>99454</v>
      </c>
      <c r="J74" s="46">
        <v>9983</v>
      </c>
      <c r="K74" s="46">
        <v>14696</v>
      </c>
      <c r="L74" s="46">
        <v>0</v>
      </c>
      <c r="M74" s="46">
        <v>2063113</v>
      </c>
      <c r="N74" s="46">
        <f t="shared" si="12"/>
        <v>2469182</v>
      </c>
      <c r="O74" s="47">
        <f t="shared" si="13"/>
        <v>45.467940927337679</v>
      </c>
      <c r="P74" s="9"/>
    </row>
    <row r="75" spans="1:16" ht="15.75">
      <c r="A75" s="29" t="s">
        <v>52</v>
      </c>
      <c r="B75" s="30"/>
      <c r="C75" s="31"/>
      <c r="D75" s="32">
        <f t="shared" ref="D75:M75" si="14">SUM(D76:D81)</f>
        <v>18898</v>
      </c>
      <c r="E75" s="32">
        <f t="shared" si="14"/>
        <v>282199</v>
      </c>
      <c r="F75" s="32">
        <f t="shared" si="14"/>
        <v>474779</v>
      </c>
      <c r="G75" s="32">
        <f t="shared" si="14"/>
        <v>30145933</v>
      </c>
      <c r="H75" s="32">
        <f t="shared" si="14"/>
        <v>0</v>
      </c>
      <c r="I75" s="32">
        <f t="shared" si="14"/>
        <v>626343</v>
      </c>
      <c r="J75" s="32">
        <f t="shared" si="14"/>
        <v>0</v>
      </c>
      <c r="K75" s="32">
        <f t="shared" si="14"/>
        <v>0</v>
      </c>
      <c r="L75" s="32">
        <f t="shared" si="14"/>
        <v>0</v>
      </c>
      <c r="M75" s="32">
        <f t="shared" si="14"/>
        <v>11155633</v>
      </c>
      <c r="N75" s="32">
        <f t="shared" ref="N75:N82" si="15">SUM(D75:M75)</f>
        <v>42703785</v>
      </c>
      <c r="O75" s="45">
        <f t="shared" si="13"/>
        <v>786.35482267152804</v>
      </c>
      <c r="P75" s="9"/>
    </row>
    <row r="76" spans="1:16">
      <c r="A76" s="12"/>
      <c r="B76" s="25">
        <v>381</v>
      </c>
      <c r="C76" s="20" t="s">
        <v>78</v>
      </c>
      <c r="D76" s="46">
        <v>0</v>
      </c>
      <c r="E76" s="46">
        <v>282199</v>
      </c>
      <c r="F76" s="46">
        <v>474779</v>
      </c>
      <c r="G76" s="46">
        <v>11845933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12602911</v>
      </c>
      <c r="O76" s="47">
        <f t="shared" si="13"/>
        <v>232.07216513829042</v>
      </c>
      <c r="P76" s="9"/>
    </row>
    <row r="77" spans="1:16">
      <c r="A77" s="12"/>
      <c r="B77" s="25">
        <v>383</v>
      </c>
      <c r="C77" s="20" t="s">
        <v>79</v>
      </c>
      <c r="D77" s="46">
        <v>0</v>
      </c>
      <c r="E77" s="46">
        <v>0</v>
      </c>
      <c r="F77" s="46">
        <v>0</v>
      </c>
      <c r="G77" s="46">
        <v>300000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300000</v>
      </c>
      <c r="O77" s="47">
        <f t="shared" si="13"/>
        <v>5.524251463926638</v>
      </c>
      <c r="P77" s="9"/>
    </row>
    <row r="78" spans="1:16">
      <c r="A78" s="12"/>
      <c r="B78" s="25">
        <v>384</v>
      </c>
      <c r="C78" s="20" t="s">
        <v>80</v>
      </c>
      <c r="D78" s="46">
        <v>0</v>
      </c>
      <c r="E78" s="46">
        <v>0</v>
      </c>
      <c r="F78" s="46">
        <v>0</v>
      </c>
      <c r="G78" s="46">
        <v>18000000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18000000</v>
      </c>
      <c r="O78" s="47">
        <f t="shared" si="13"/>
        <v>331.45508783559825</v>
      </c>
      <c r="P78" s="9"/>
    </row>
    <row r="79" spans="1:16">
      <c r="A79" s="12"/>
      <c r="B79" s="25">
        <v>389.4</v>
      </c>
      <c r="C79" s="20" t="s">
        <v>165</v>
      </c>
      <c r="D79" s="46">
        <v>18898</v>
      </c>
      <c r="E79" s="46">
        <v>0</v>
      </c>
      <c r="F79" s="46">
        <v>0</v>
      </c>
      <c r="G79" s="46">
        <v>0</v>
      </c>
      <c r="H79" s="46">
        <v>0</v>
      </c>
      <c r="I79" s="46">
        <v>20972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39870</v>
      </c>
      <c r="O79" s="47">
        <f t="shared" si="13"/>
        <v>0.73417301955585024</v>
      </c>
      <c r="P79" s="9"/>
    </row>
    <row r="80" spans="1:16">
      <c r="A80" s="12"/>
      <c r="B80" s="25">
        <v>389.6</v>
      </c>
      <c r="C80" s="20" t="s">
        <v>166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11155633</v>
      </c>
      <c r="N80" s="46">
        <f t="shared" si="15"/>
        <v>11155633</v>
      </c>
      <c r="O80" s="47">
        <f t="shared" si="13"/>
        <v>205.4217397709277</v>
      </c>
      <c r="P80" s="9"/>
    </row>
    <row r="81" spans="1:119" ht="15.75" thickBot="1">
      <c r="A81" s="12"/>
      <c r="B81" s="25">
        <v>389.7</v>
      </c>
      <c r="C81" s="20" t="s">
        <v>167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605371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605371</v>
      </c>
      <c r="O81" s="47">
        <f t="shared" si="13"/>
        <v>11.147405443229109</v>
      </c>
      <c r="P81" s="9"/>
    </row>
    <row r="82" spans="1:119" ht="16.5" thickBot="1">
      <c r="A82" s="14" t="s">
        <v>66</v>
      </c>
      <c r="B82" s="23"/>
      <c r="C82" s="22"/>
      <c r="D82" s="15">
        <f t="shared" ref="D82:M82" si="16">SUM(D5,D18,D24,D45,D59,D62,D75)</f>
        <v>39305853</v>
      </c>
      <c r="E82" s="15">
        <f t="shared" si="16"/>
        <v>6743285</v>
      </c>
      <c r="F82" s="15">
        <f t="shared" si="16"/>
        <v>507369</v>
      </c>
      <c r="G82" s="15">
        <f t="shared" si="16"/>
        <v>32153077</v>
      </c>
      <c r="H82" s="15">
        <f t="shared" si="16"/>
        <v>0</v>
      </c>
      <c r="I82" s="15">
        <f t="shared" si="16"/>
        <v>29216692</v>
      </c>
      <c r="J82" s="15">
        <f t="shared" si="16"/>
        <v>6542811</v>
      </c>
      <c r="K82" s="15">
        <f t="shared" si="16"/>
        <v>-3500201</v>
      </c>
      <c r="L82" s="15">
        <f t="shared" si="16"/>
        <v>0</v>
      </c>
      <c r="M82" s="15">
        <f t="shared" si="16"/>
        <v>27806379</v>
      </c>
      <c r="N82" s="15">
        <f t="shared" si="15"/>
        <v>138775265</v>
      </c>
      <c r="O82" s="38">
        <f t="shared" si="13"/>
        <v>2555.4315361101903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51" t="s">
        <v>168</v>
      </c>
      <c r="M84" s="51"/>
      <c r="N84" s="51"/>
      <c r="O84" s="43">
        <v>54306</v>
      </c>
    </row>
    <row r="85" spans="1:119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  <row r="86" spans="1:119" ht="15.75" customHeight="1" thickBot="1">
      <c r="A86" s="55" t="s">
        <v>111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7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1"/>
      <c r="M3" s="72"/>
      <c r="N3" s="36"/>
      <c r="O3" s="37"/>
      <c r="P3" s="73" t="s">
        <v>186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187</v>
      </c>
      <c r="N4" s="35" t="s">
        <v>11</v>
      </c>
      <c r="O4" s="35" t="s">
        <v>188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189</v>
      </c>
      <c r="B5" s="26"/>
      <c r="C5" s="26"/>
      <c r="D5" s="27">
        <f t="shared" ref="D5:N5" si="0">SUM(D6:D17)</f>
        <v>37122360</v>
      </c>
      <c r="E5" s="27">
        <f t="shared" si="0"/>
        <v>6794932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43917292</v>
      </c>
      <c r="P5" s="33">
        <f t="shared" ref="P5:P36" si="1">(O5/P$84)</f>
        <v>695.20186158424622</v>
      </c>
      <c r="Q5" s="6"/>
    </row>
    <row r="6" spans="1:134">
      <c r="A6" s="12"/>
      <c r="B6" s="25">
        <v>311</v>
      </c>
      <c r="C6" s="20" t="s">
        <v>3</v>
      </c>
      <c r="D6" s="46">
        <v>27674831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27674831</v>
      </c>
      <c r="P6" s="47">
        <f t="shared" si="1"/>
        <v>438.08698474007474</v>
      </c>
      <c r="Q6" s="9"/>
    </row>
    <row r="7" spans="1:134">
      <c r="A7" s="12"/>
      <c r="B7" s="25">
        <v>312.41000000000003</v>
      </c>
      <c r="C7" s="20" t="s">
        <v>190</v>
      </c>
      <c r="D7" s="46">
        <v>0</v>
      </c>
      <c r="E7" s="46">
        <v>1109942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1109942</v>
      </c>
      <c r="P7" s="47">
        <f t="shared" si="1"/>
        <v>17.570157664788198</v>
      </c>
      <c r="Q7" s="9"/>
    </row>
    <row r="8" spans="1:134">
      <c r="A8" s="12"/>
      <c r="B8" s="25">
        <v>312.51</v>
      </c>
      <c r="C8" s="20" t="s">
        <v>89</v>
      </c>
      <c r="D8" s="46">
        <v>0</v>
      </c>
      <c r="E8" s="46">
        <v>392048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392048</v>
      </c>
      <c r="P8" s="47">
        <f t="shared" si="1"/>
        <v>6.2060406509212944</v>
      </c>
      <c r="Q8" s="9"/>
    </row>
    <row r="9" spans="1:134">
      <c r="A9" s="12"/>
      <c r="B9" s="25">
        <v>312.52</v>
      </c>
      <c r="C9" s="20" t="s">
        <v>130</v>
      </c>
      <c r="D9" s="46">
        <v>0</v>
      </c>
      <c r="E9" s="46">
        <v>565122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565122</v>
      </c>
      <c r="P9" s="47">
        <f t="shared" si="1"/>
        <v>8.9457671120116515</v>
      </c>
      <c r="Q9" s="9"/>
    </row>
    <row r="10" spans="1:134">
      <c r="A10" s="12"/>
      <c r="B10" s="25">
        <v>312.63</v>
      </c>
      <c r="C10" s="20" t="s">
        <v>192</v>
      </c>
      <c r="D10" s="46">
        <v>0</v>
      </c>
      <c r="E10" s="46">
        <v>4727820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4727820</v>
      </c>
      <c r="P10" s="47">
        <f t="shared" si="1"/>
        <v>74.840435636041278</v>
      </c>
      <c r="Q10" s="9"/>
    </row>
    <row r="11" spans="1:134">
      <c r="A11" s="12"/>
      <c r="B11" s="25">
        <v>314.10000000000002</v>
      </c>
      <c r="C11" s="20" t="s">
        <v>14</v>
      </c>
      <c r="D11" s="46">
        <v>5236341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5236341</v>
      </c>
      <c r="P11" s="47">
        <f t="shared" si="1"/>
        <v>82.890220350788326</v>
      </c>
      <c r="Q11" s="9"/>
    </row>
    <row r="12" spans="1:134">
      <c r="A12" s="12"/>
      <c r="B12" s="25">
        <v>314.3</v>
      </c>
      <c r="C12" s="20" t="s">
        <v>15</v>
      </c>
      <c r="D12" s="46">
        <v>869319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869319</v>
      </c>
      <c r="P12" s="47">
        <f t="shared" si="1"/>
        <v>13.761144177800292</v>
      </c>
      <c r="Q12" s="9"/>
    </row>
    <row r="13" spans="1:134">
      <c r="A13" s="12"/>
      <c r="B13" s="25">
        <v>314.39999999999998</v>
      </c>
      <c r="C13" s="20" t="s">
        <v>16</v>
      </c>
      <c r="D13" s="46">
        <v>179095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179095</v>
      </c>
      <c r="P13" s="47">
        <f t="shared" si="1"/>
        <v>2.8350376749192678</v>
      </c>
      <c r="Q13" s="9"/>
    </row>
    <row r="14" spans="1:134">
      <c r="A14" s="12"/>
      <c r="B14" s="25">
        <v>314.8</v>
      </c>
      <c r="C14" s="20" t="s">
        <v>17</v>
      </c>
      <c r="D14" s="46">
        <v>87097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87097</v>
      </c>
      <c r="P14" s="47">
        <f t="shared" si="1"/>
        <v>1.3787279174317735</v>
      </c>
      <c r="Q14" s="9"/>
    </row>
    <row r="15" spans="1:134">
      <c r="A15" s="12"/>
      <c r="B15" s="25">
        <v>315.10000000000002</v>
      </c>
      <c r="C15" s="20" t="s">
        <v>193</v>
      </c>
      <c r="D15" s="46">
        <v>2329079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2329079</v>
      </c>
      <c r="P15" s="47">
        <f t="shared" si="1"/>
        <v>36.868850123472427</v>
      </c>
      <c r="Q15" s="9"/>
    </row>
    <row r="16" spans="1:134">
      <c r="A16" s="12"/>
      <c r="B16" s="25">
        <v>316</v>
      </c>
      <c r="C16" s="20" t="s">
        <v>132</v>
      </c>
      <c r="D16" s="46">
        <v>721187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721187</v>
      </c>
      <c r="P16" s="47">
        <f t="shared" si="1"/>
        <v>11.416244538719686</v>
      </c>
      <c r="Q16" s="9"/>
    </row>
    <row r="17" spans="1:17">
      <c r="A17" s="12"/>
      <c r="B17" s="25">
        <v>319.10000000000002</v>
      </c>
      <c r="C17" s="20" t="s">
        <v>205</v>
      </c>
      <c r="D17" s="46">
        <v>25411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25411</v>
      </c>
      <c r="P17" s="47">
        <f t="shared" si="1"/>
        <v>0.40225099727727476</v>
      </c>
      <c r="Q17" s="9"/>
    </row>
    <row r="18" spans="1:17" ht="15.75">
      <c r="A18" s="29" t="s">
        <v>21</v>
      </c>
      <c r="B18" s="30"/>
      <c r="C18" s="31"/>
      <c r="D18" s="32">
        <f t="shared" ref="D18:N18" si="3">SUM(D19:D27)</f>
        <v>5923180</v>
      </c>
      <c r="E18" s="32">
        <f t="shared" si="3"/>
        <v>3810890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5358518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4">
        <f>SUM(D18:N18)</f>
        <v>15092588</v>
      </c>
      <c r="P18" s="45">
        <f t="shared" si="1"/>
        <v>238.91261951497498</v>
      </c>
      <c r="Q18" s="10"/>
    </row>
    <row r="19" spans="1:17">
      <c r="A19" s="12"/>
      <c r="B19" s="25">
        <v>322</v>
      </c>
      <c r="C19" s="20" t="s">
        <v>194</v>
      </c>
      <c r="D19" s="46">
        <v>0</v>
      </c>
      <c r="E19" s="46">
        <v>2615622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2615622</v>
      </c>
      <c r="P19" s="47">
        <f t="shared" si="1"/>
        <v>41.404767935161146</v>
      </c>
      <c r="Q19" s="9"/>
    </row>
    <row r="20" spans="1:17">
      <c r="A20" s="12"/>
      <c r="B20" s="25">
        <v>323.10000000000002</v>
      </c>
      <c r="C20" s="20" t="s">
        <v>22</v>
      </c>
      <c r="D20" s="46">
        <v>4635326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7" si="4">SUM(D20:N20)</f>
        <v>4635326</v>
      </c>
      <c r="P20" s="47">
        <f t="shared" si="1"/>
        <v>73.376274298739943</v>
      </c>
      <c r="Q20" s="9"/>
    </row>
    <row r="21" spans="1:17">
      <c r="A21" s="12"/>
      <c r="B21" s="25">
        <v>323.7</v>
      </c>
      <c r="C21" s="20" t="s">
        <v>95</v>
      </c>
      <c r="D21" s="46">
        <v>1263769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1263769</v>
      </c>
      <c r="P21" s="47">
        <f t="shared" si="1"/>
        <v>20.005208003545874</v>
      </c>
      <c r="Q21" s="9"/>
    </row>
    <row r="22" spans="1:17">
      <c r="A22" s="12"/>
      <c r="B22" s="25">
        <v>324.11</v>
      </c>
      <c r="C22" s="20" t="s">
        <v>96</v>
      </c>
      <c r="D22" s="46">
        <v>0</v>
      </c>
      <c r="E22" s="46">
        <v>562261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562261</v>
      </c>
      <c r="P22" s="47">
        <f t="shared" si="1"/>
        <v>8.9004780598999549</v>
      </c>
      <c r="Q22" s="9"/>
    </row>
    <row r="23" spans="1:17">
      <c r="A23" s="12"/>
      <c r="B23" s="25">
        <v>324.12</v>
      </c>
      <c r="C23" s="20" t="s">
        <v>23</v>
      </c>
      <c r="D23" s="46">
        <v>0</v>
      </c>
      <c r="E23" s="46">
        <v>254430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254430</v>
      </c>
      <c r="P23" s="47">
        <f t="shared" si="1"/>
        <v>4.0275755081365165</v>
      </c>
      <c r="Q23" s="9"/>
    </row>
    <row r="24" spans="1:17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5078870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5078870</v>
      </c>
      <c r="P24" s="47">
        <f t="shared" si="1"/>
        <v>80.397486228075735</v>
      </c>
      <c r="Q24" s="9"/>
    </row>
    <row r="25" spans="1:17">
      <c r="A25" s="12"/>
      <c r="B25" s="25">
        <v>324.22000000000003</v>
      </c>
      <c r="C25" s="20" t="s">
        <v>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279648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279648</v>
      </c>
      <c r="P25" s="47">
        <f t="shared" si="1"/>
        <v>4.426771354397518</v>
      </c>
      <c r="Q25" s="9"/>
    </row>
    <row r="26" spans="1:17">
      <c r="A26" s="12"/>
      <c r="B26" s="25">
        <v>324.61</v>
      </c>
      <c r="C26" s="20" t="s">
        <v>26</v>
      </c>
      <c r="D26" s="46">
        <v>0</v>
      </c>
      <c r="E26" s="46">
        <v>355495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355495</v>
      </c>
      <c r="P26" s="47">
        <f t="shared" si="1"/>
        <v>5.6274140441967964</v>
      </c>
      <c r="Q26" s="9"/>
    </row>
    <row r="27" spans="1:17">
      <c r="A27" s="12"/>
      <c r="B27" s="25">
        <v>329.1</v>
      </c>
      <c r="C27" s="20" t="s">
        <v>206</v>
      </c>
      <c r="D27" s="46">
        <v>24085</v>
      </c>
      <c r="E27" s="46">
        <v>23082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47167</v>
      </c>
      <c r="P27" s="47">
        <f t="shared" si="1"/>
        <v>0.74664408282150319</v>
      </c>
      <c r="Q27" s="9"/>
    </row>
    <row r="28" spans="1:17" ht="15.75">
      <c r="A28" s="29" t="s">
        <v>196</v>
      </c>
      <c r="B28" s="30"/>
      <c r="C28" s="31"/>
      <c r="D28" s="32">
        <f t="shared" ref="D28:N28" si="5">SUM(D29:D45)</f>
        <v>8404150</v>
      </c>
      <c r="E28" s="32">
        <f t="shared" si="5"/>
        <v>4218622</v>
      </c>
      <c r="F28" s="32">
        <f t="shared" si="5"/>
        <v>0</v>
      </c>
      <c r="G28" s="32">
        <f t="shared" si="5"/>
        <v>153175</v>
      </c>
      <c r="H28" s="32">
        <f t="shared" si="5"/>
        <v>0</v>
      </c>
      <c r="I28" s="32">
        <f t="shared" si="5"/>
        <v>424302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13200249</v>
      </c>
      <c r="P28" s="45">
        <f t="shared" si="1"/>
        <v>208.9572753751662</v>
      </c>
      <c r="Q28" s="10"/>
    </row>
    <row r="29" spans="1:17">
      <c r="A29" s="12"/>
      <c r="B29" s="25">
        <v>331.1</v>
      </c>
      <c r="C29" s="20" t="s">
        <v>97</v>
      </c>
      <c r="D29" s="46">
        <v>86939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86939</v>
      </c>
      <c r="P29" s="47">
        <f t="shared" si="1"/>
        <v>1.3762268093459127</v>
      </c>
      <c r="Q29" s="9"/>
    </row>
    <row r="30" spans="1:17">
      <c r="A30" s="12"/>
      <c r="B30" s="25">
        <v>331.2</v>
      </c>
      <c r="C30" s="20" t="s">
        <v>28</v>
      </c>
      <c r="D30" s="46">
        <v>19564</v>
      </c>
      <c r="E30" s="46">
        <v>0</v>
      </c>
      <c r="F30" s="46">
        <v>0</v>
      </c>
      <c r="G30" s="46">
        <v>13755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33319</v>
      </c>
      <c r="P30" s="47">
        <f t="shared" si="1"/>
        <v>0.52743303995441015</v>
      </c>
      <c r="Q30" s="9"/>
    </row>
    <row r="31" spans="1:17">
      <c r="A31" s="12"/>
      <c r="B31" s="25">
        <v>331.5</v>
      </c>
      <c r="C31" s="20" t="s">
        <v>30</v>
      </c>
      <c r="D31" s="46">
        <v>0</v>
      </c>
      <c r="E31" s="46">
        <v>3000712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1" si="6">SUM(D31:N31)</f>
        <v>3000712</v>
      </c>
      <c r="P31" s="47">
        <f t="shared" si="1"/>
        <v>47.500664851516497</v>
      </c>
      <c r="Q31" s="9"/>
    </row>
    <row r="32" spans="1:17">
      <c r="A32" s="12"/>
      <c r="B32" s="25">
        <v>331.62</v>
      </c>
      <c r="C32" s="20" t="s">
        <v>100</v>
      </c>
      <c r="D32" s="46">
        <v>0</v>
      </c>
      <c r="E32" s="46">
        <v>1558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1558</v>
      </c>
      <c r="P32" s="47">
        <f t="shared" si="1"/>
        <v>2.4662825302349142E-2</v>
      </c>
      <c r="Q32" s="9"/>
    </row>
    <row r="33" spans="1:17">
      <c r="A33" s="12"/>
      <c r="B33" s="25">
        <v>333</v>
      </c>
      <c r="C33" s="20" t="s">
        <v>4</v>
      </c>
      <c r="D33" s="46">
        <v>5623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5623</v>
      </c>
      <c r="P33" s="47">
        <f t="shared" si="1"/>
        <v>8.9010954220224148E-2</v>
      </c>
      <c r="Q33" s="9"/>
    </row>
    <row r="34" spans="1:17">
      <c r="A34" s="12"/>
      <c r="B34" s="25">
        <v>334.1</v>
      </c>
      <c r="C34" s="20" t="s">
        <v>197</v>
      </c>
      <c r="D34" s="46">
        <v>5878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5878</v>
      </c>
      <c r="P34" s="47">
        <f t="shared" si="1"/>
        <v>9.3047552713227386E-2</v>
      </c>
      <c r="Q34" s="9"/>
    </row>
    <row r="35" spans="1:17">
      <c r="A35" s="12"/>
      <c r="B35" s="25">
        <v>334.2</v>
      </c>
      <c r="C35" s="20" t="s">
        <v>31</v>
      </c>
      <c r="D35" s="46">
        <v>3172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3172</v>
      </c>
      <c r="P35" s="47">
        <f t="shared" si="1"/>
        <v>5.0212119293357817E-2</v>
      </c>
      <c r="Q35" s="9"/>
    </row>
    <row r="36" spans="1:17">
      <c r="A36" s="12"/>
      <c r="B36" s="25">
        <v>334.7</v>
      </c>
      <c r="C36" s="20" t="s">
        <v>35</v>
      </c>
      <c r="D36" s="46">
        <v>0</v>
      </c>
      <c r="E36" s="46">
        <v>1216352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1216352</v>
      </c>
      <c r="P36" s="47">
        <f t="shared" si="1"/>
        <v>19.254606471221429</v>
      </c>
      <c r="Q36" s="9"/>
    </row>
    <row r="37" spans="1:17">
      <c r="A37" s="12"/>
      <c r="B37" s="25">
        <v>335.125</v>
      </c>
      <c r="C37" s="20" t="s">
        <v>198</v>
      </c>
      <c r="D37" s="46">
        <v>3135450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3135450</v>
      </c>
      <c r="P37" s="47">
        <f t="shared" ref="P37:P68" si="7">(O37/P$84)</f>
        <v>49.633540176027353</v>
      </c>
      <c r="Q37" s="9"/>
    </row>
    <row r="38" spans="1:17">
      <c r="A38" s="12"/>
      <c r="B38" s="25">
        <v>335.14</v>
      </c>
      <c r="C38" s="20" t="s">
        <v>136</v>
      </c>
      <c r="D38" s="46">
        <v>10487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10487</v>
      </c>
      <c r="P38" s="47">
        <f t="shared" si="7"/>
        <v>0.16600709174950928</v>
      </c>
      <c r="Q38" s="9"/>
    </row>
    <row r="39" spans="1:17">
      <c r="A39" s="12"/>
      <c r="B39" s="25">
        <v>335.15</v>
      </c>
      <c r="C39" s="20" t="s">
        <v>137</v>
      </c>
      <c r="D39" s="46">
        <v>63856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63856</v>
      </c>
      <c r="P39" s="47">
        <f t="shared" si="7"/>
        <v>1.0108275818400556</v>
      </c>
      <c r="Q39" s="9"/>
    </row>
    <row r="40" spans="1:17">
      <c r="A40" s="12"/>
      <c r="B40" s="25">
        <v>335.18</v>
      </c>
      <c r="C40" s="20" t="s">
        <v>199</v>
      </c>
      <c r="D40" s="46">
        <v>4949079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4949079</v>
      </c>
      <c r="P40" s="47">
        <f t="shared" si="7"/>
        <v>78.342920914329127</v>
      </c>
      <c r="Q40" s="9"/>
    </row>
    <row r="41" spans="1:17">
      <c r="A41" s="12"/>
      <c r="B41" s="25">
        <v>335.23</v>
      </c>
      <c r="C41" s="20" t="s">
        <v>103</v>
      </c>
      <c r="D41" s="46">
        <v>31164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31164</v>
      </c>
      <c r="P41" s="47">
        <f t="shared" si="7"/>
        <v>0.49331982523902995</v>
      </c>
      <c r="Q41" s="9"/>
    </row>
    <row r="42" spans="1:17">
      <c r="A42" s="12"/>
      <c r="B42" s="25">
        <v>335.45</v>
      </c>
      <c r="C42" s="20" t="s">
        <v>200</v>
      </c>
      <c r="D42" s="46">
        <v>35693</v>
      </c>
      <c r="E42" s="46">
        <v>0</v>
      </c>
      <c r="F42" s="46">
        <v>0</v>
      </c>
      <c r="G42" s="46">
        <v>0</v>
      </c>
      <c r="H42" s="46">
        <v>0</v>
      </c>
      <c r="I42" s="46">
        <v>13436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4" si="8">SUM(D42:N42)</f>
        <v>49129</v>
      </c>
      <c r="P42" s="47">
        <f t="shared" si="7"/>
        <v>0.77770214652061043</v>
      </c>
      <c r="Q42" s="9"/>
    </row>
    <row r="43" spans="1:17">
      <c r="A43" s="12"/>
      <c r="B43" s="25">
        <v>337.2</v>
      </c>
      <c r="C43" s="20" t="s">
        <v>104</v>
      </c>
      <c r="D43" s="46">
        <v>14413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14413</v>
      </c>
      <c r="P43" s="47">
        <f t="shared" si="7"/>
        <v>0.22815487874374724</v>
      </c>
      <c r="Q43" s="9"/>
    </row>
    <row r="44" spans="1:17">
      <c r="A44" s="12"/>
      <c r="B44" s="25">
        <v>337.3</v>
      </c>
      <c r="C44" s="20" t="s">
        <v>44</v>
      </c>
      <c r="D44" s="46">
        <v>0</v>
      </c>
      <c r="E44" s="46">
        <v>0</v>
      </c>
      <c r="F44" s="46">
        <v>0</v>
      </c>
      <c r="G44" s="46">
        <v>139420</v>
      </c>
      <c r="H44" s="46">
        <v>0</v>
      </c>
      <c r="I44" s="46">
        <v>410866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550286</v>
      </c>
      <c r="P44" s="47">
        <f t="shared" si="7"/>
        <v>8.7109162287089212</v>
      </c>
      <c r="Q44" s="9"/>
    </row>
    <row r="45" spans="1:17">
      <c r="A45" s="12"/>
      <c r="B45" s="25">
        <v>338</v>
      </c>
      <c r="C45" s="20" t="s">
        <v>45</v>
      </c>
      <c r="D45" s="46">
        <v>42832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42832</v>
      </c>
      <c r="P45" s="47">
        <f t="shared" si="7"/>
        <v>0.6780219084404483</v>
      </c>
      <c r="Q45" s="9"/>
    </row>
    <row r="46" spans="1:17" ht="15.75">
      <c r="A46" s="29" t="s">
        <v>50</v>
      </c>
      <c r="B46" s="30"/>
      <c r="C46" s="31"/>
      <c r="D46" s="32">
        <f t="shared" ref="D46:N46" si="9">SUM(D47:D60)</f>
        <v>6591373</v>
      </c>
      <c r="E46" s="32">
        <f t="shared" si="9"/>
        <v>138441</v>
      </c>
      <c r="F46" s="32">
        <f t="shared" si="9"/>
        <v>0</v>
      </c>
      <c r="G46" s="32">
        <f t="shared" si="9"/>
        <v>8077</v>
      </c>
      <c r="H46" s="32">
        <f t="shared" si="9"/>
        <v>0</v>
      </c>
      <c r="I46" s="32">
        <f t="shared" si="9"/>
        <v>42037305</v>
      </c>
      <c r="J46" s="32">
        <f t="shared" si="9"/>
        <v>11046313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>SUM(D46:N46)</f>
        <v>59821509</v>
      </c>
      <c r="P46" s="45">
        <f t="shared" si="7"/>
        <v>946.96240422972198</v>
      </c>
      <c r="Q46" s="10"/>
    </row>
    <row r="47" spans="1:17">
      <c r="A47" s="12"/>
      <c r="B47" s="25">
        <v>341.2</v>
      </c>
      <c r="C47" s="20" t="s">
        <v>139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11046313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9" si="10">SUM(D47:N47)</f>
        <v>11046313</v>
      </c>
      <c r="P47" s="47">
        <f t="shared" si="7"/>
        <v>174.86090356487051</v>
      </c>
      <c r="Q47" s="9"/>
    </row>
    <row r="48" spans="1:17">
      <c r="A48" s="12"/>
      <c r="B48" s="25">
        <v>341.3</v>
      </c>
      <c r="C48" s="20" t="s">
        <v>140</v>
      </c>
      <c r="D48" s="46">
        <v>8800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8800</v>
      </c>
      <c r="P48" s="47">
        <f t="shared" si="7"/>
        <v>0.13930222250364085</v>
      </c>
      <c r="Q48" s="9"/>
    </row>
    <row r="49" spans="1:17">
      <c r="A49" s="12"/>
      <c r="B49" s="25">
        <v>341.9</v>
      </c>
      <c r="C49" s="20" t="s">
        <v>141</v>
      </c>
      <c r="D49" s="46">
        <v>1333458</v>
      </c>
      <c r="E49" s="46">
        <v>0</v>
      </c>
      <c r="F49" s="46">
        <v>0</v>
      </c>
      <c r="G49" s="46">
        <v>0</v>
      </c>
      <c r="H49" s="46">
        <v>0</v>
      </c>
      <c r="I49" s="46">
        <v>377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1333835</v>
      </c>
      <c r="P49" s="47">
        <f t="shared" si="7"/>
        <v>21.114338631039068</v>
      </c>
      <c r="Q49" s="9"/>
    </row>
    <row r="50" spans="1:17">
      <c r="A50" s="12"/>
      <c r="B50" s="25">
        <v>342.1</v>
      </c>
      <c r="C50" s="20" t="s">
        <v>55</v>
      </c>
      <c r="D50" s="46">
        <v>1415082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1415082</v>
      </c>
      <c r="P50" s="47">
        <f t="shared" si="7"/>
        <v>22.400462230101944</v>
      </c>
      <c r="Q50" s="9"/>
    </row>
    <row r="51" spans="1:17">
      <c r="A51" s="12"/>
      <c r="B51" s="25">
        <v>342.5</v>
      </c>
      <c r="C51" s="20" t="s">
        <v>56</v>
      </c>
      <c r="D51" s="46">
        <v>292701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292701</v>
      </c>
      <c r="P51" s="47">
        <f t="shared" si="7"/>
        <v>4.6333977078452477</v>
      </c>
      <c r="Q51" s="9"/>
    </row>
    <row r="52" spans="1:17">
      <c r="A52" s="12"/>
      <c r="B52" s="25">
        <v>342.6</v>
      </c>
      <c r="C52" s="20" t="s">
        <v>57</v>
      </c>
      <c r="D52" s="46">
        <v>1833425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1833425</v>
      </c>
      <c r="P52" s="47">
        <f t="shared" si="7"/>
        <v>29.022747419742924</v>
      </c>
      <c r="Q52" s="9"/>
    </row>
    <row r="53" spans="1:17">
      <c r="A53" s="12"/>
      <c r="B53" s="25">
        <v>343.4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7050304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7050304</v>
      </c>
      <c r="P53" s="47">
        <f t="shared" si="7"/>
        <v>111.60488824162604</v>
      </c>
      <c r="Q53" s="9"/>
    </row>
    <row r="54" spans="1:17">
      <c r="A54" s="12"/>
      <c r="B54" s="25">
        <v>343.6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27236602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27236602</v>
      </c>
      <c r="P54" s="47">
        <f t="shared" si="7"/>
        <v>431.14990818717155</v>
      </c>
      <c r="Q54" s="9"/>
    </row>
    <row r="55" spans="1:17">
      <c r="A55" s="12"/>
      <c r="B55" s="25">
        <v>343.8</v>
      </c>
      <c r="C55" s="20" t="s">
        <v>60</v>
      </c>
      <c r="D55" s="46">
        <v>0</v>
      </c>
      <c r="E55" s="46">
        <v>21550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21550</v>
      </c>
      <c r="P55" s="47">
        <f t="shared" si="7"/>
        <v>0.3411321471538023</v>
      </c>
      <c r="Q55" s="9"/>
    </row>
    <row r="56" spans="1:17">
      <c r="A56" s="12"/>
      <c r="B56" s="25">
        <v>343.9</v>
      </c>
      <c r="C56" s="20" t="s">
        <v>61</v>
      </c>
      <c r="D56" s="46">
        <v>1242524</v>
      </c>
      <c r="E56" s="46">
        <v>7006</v>
      </c>
      <c r="F56" s="46">
        <v>0</v>
      </c>
      <c r="G56" s="46">
        <v>0</v>
      </c>
      <c r="H56" s="46">
        <v>0</v>
      </c>
      <c r="I56" s="46">
        <v>5803658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7053188</v>
      </c>
      <c r="P56" s="47">
        <f t="shared" si="7"/>
        <v>111.650541379092</v>
      </c>
      <c r="Q56" s="9"/>
    </row>
    <row r="57" spans="1:17">
      <c r="A57" s="12"/>
      <c r="B57" s="25">
        <v>344.9</v>
      </c>
      <c r="C57" s="20" t="s">
        <v>143</v>
      </c>
      <c r="D57" s="46">
        <v>0</v>
      </c>
      <c r="E57" s="46">
        <v>109885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109885</v>
      </c>
      <c r="P57" s="47">
        <f t="shared" si="7"/>
        <v>1.7394573545241563</v>
      </c>
      <c r="Q57" s="9"/>
    </row>
    <row r="58" spans="1:17">
      <c r="A58" s="12"/>
      <c r="B58" s="25">
        <v>347.2</v>
      </c>
      <c r="C58" s="20" t="s">
        <v>64</v>
      </c>
      <c r="D58" s="46">
        <v>424475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424475</v>
      </c>
      <c r="P58" s="47">
        <f t="shared" si="7"/>
        <v>6.7193535110491993</v>
      </c>
      <c r="Q58" s="9"/>
    </row>
    <row r="59" spans="1:17">
      <c r="A59" s="12"/>
      <c r="B59" s="25">
        <v>347.5</v>
      </c>
      <c r="C59" s="20" t="s">
        <v>65</v>
      </c>
      <c r="D59" s="46">
        <v>0</v>
      </c>
      <c r="E59" s="46">
        <v>0</v>
      </c>
      <c r="F59" s="46">
        <v>0</v>
      </c>
      <c r="G59" s="46">
        <v>8077</v>
      </c>
      <c r="H59" s="46">
        <v>0</v>
      </c>
      <c r="I59" s="46">
        <v>1573250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1581327</v>
      </c>
      <c r="P59" s="47">
        <f t="shared" si="7"/>
        <v>25.032087000569874</v>
      </c>
      <c r="Q59" s="9"/>
    </row>
    <row r="60" spans="1:17">
      <c r="A60" s="12"/>
      <c r="B60" s="25">
        <v>349</v>
      </c>
      <c r="C60" s="20" t="s">
        <v>202</v>
      </c>
      <c r="D60" s="46">
        <v>40908</v>
      </c>
      <c r="E60" s="46">
        <v>0</v>
      </c>
      <c r="F60" s="46">
        <v>0</v>
      </c>
      <c r="G60" s="46">
        <v>0</v>
      </c>
      <c r="H60" s="46">
        <v>0</v>
      </c>
      <c r="I60" s="46">
        <v>373114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414022</v>
      </c>
      <c r="P60" s="47">
        <f t="shared" si="7"/>
        <v>6.5538846324320899</v>
      </c>
      <c r="Q60" s="9"/>
    </row>
    <row r="61" spans="1:17" ht="15.75">
      <c r="A61" s="29" t="s">
        <v>51</v>
      </c>
      <c r="B61" s="30"/>
      <c r="C61" s="31"/>
      <c r="D61" s="32">
        <f t="shared" ref="D61:N61" si="11">SUM(D62:D65)</f>
        <v>203070</v>
      </c>
      <c r="E61" s="32">
        <f t="shared" si="11"/>
        <v>101562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1"/>
        <v>0</v>
      </c>
      <c r="O61" s="32">
        <f>SUM(D61:N61)</f>
        <v>304632</v>
      </c>
      <c r="P61" s="45">
        <f t="shared" si="7"/>
        <v>4.8222630279237633</v>
      </c>
      <c r="Q61" s="10"/>
    </row>
    <row r="62" spans="1:17">
      <c r="A62" s="13"/>
      <c r="B62" s="39">
        <v>351.1</v>
      </c>
      <c r="C62" s="21" t="s">
        <v>68</v>
      </c>
      <c r="D62" s="46">
        <v>94617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94617</v>
      </c>
      <c r="P62" s="47">
        <f t="shared" si="7"/>
        <v>1.4977679984803394</v>
      </c>
      <c r="Q62" s="9"/>
    </row>
    <row r="63" spans="1:17">
      <c r="A63" s="13"/>
      <c r="B63" s="39">
        <v>351.2</v>
      </c>
      <c r="C63" s="21" t="s">
        <v>107</v>
      </c>
      <c r="D63" s="46">
        <v>0</v>
      </c>
      <c r="E63" s="46">
        <v>91428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65" si="12">SUM(D63:N63)</f>
        <v>91428</v>
      </c>
      <c r="P63" s="47">
        <f t="shared" si="7"/>
        <v>1.4472867726207814</v>
      </c>
      <c r="Q63" s="9"/>
    </row>
    <row r="64" spans="1:17">
      <c r="A64" s="13"/>
      <c r="B64" s="39">
        <v>351.3</v>
      </c>
      <c r="C64" s="21" t="s">
        <v>108</v>
      </c>
      <c r="D64" s="46">
        <v>0</v>
      </c>
      <c r="E64" s="46">
        <v>10134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10134</v>
      </c>
      <c r="P64" s="47">
        <f t="shared" si="7"/>
        <v>0.16041917305135187</v>
      </c>
      <c r="Q64" s="9"/>
    </row>
    <row r="65" spans="1:17">
      <c r="A65" s="13"/>
      <c r="B65" s="39">
        <v>354</v>
      </c>
      <c r="C65" s="21" t="s">
        <v>69</v>
      </c>
      <c r="D65" s="46">
        <v>108453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108453</v>
      </c>
      <c r="P65" s="47">
        <f t="shared" si="7"/>
        <v>1.7167890837712911</v>
      </c>
      <c r="Q65" s="9"/>
    </row>
    <row r="66" spans="1:17" ht="15.75">
      <c r="A66" s="29" t="s">
        <v>5</v>
      </c>
      <c r="B66" s="30"/>
      <c r="C66" s="31"/>
      <c r="D66" s="32">
        <f t="shared" ref="D66:N66" si="13">SUM(D67:D76)</f>
        <v>-876729</v>
      </c>
      <c r="E66" s="32">
        <f t="shared" si="13"/>
        <v>-511305</v>
      </c>
      <c r="F66" s="32">
        <f t="shared" si="13"/>
        <v>-31297</v>
      </c>
      <c r="G66" s="32">
        <f t="shared" si="13"/>
        <v>372304</v>
      </c>
      <c r="H66" s="32">
        <f t="shared" si="13"/>
        <v>0</v>
      </c>
      <c r="I66" s="32">
        <f t="shared" si="13"/>
        <v>-1561716</v>
      </c>
      <c r="J66" s="32">
        <f t="shared" si="13"/>
        <v>61581</v>
      </c>
      <c r="K66" s="32">
        <f t="shared" si="13"/>
        <v>-9935091</v>
      </c>
      <c r="L66" s="32">
        <f t="shared" si="13"/>
        <v>0</v>
      </c>
      <c r="M66" s="32">
        <f t="shared" si="13"/>
        <v>0</v>
      </c>
      <c r="N66" s="32">
        <f t="shared" si="13"/>
        <v>0</v>
      </c>
      <c r="O66" s="32">
        <f>SUM(D66:N66)</f>
        <v>-12482253</v>
      </c>
      <c r="P66" s="45">
        <f t="shared" si="7"/>
        <v>-197.5915437219021</v>
      </c>
      <c r="Q66" s="10"/>
    </row>
    <row r="67" spans="1:17">
      <c r="A67" s="12"/>
      <c r="B67" s="25">
        <v>361.1</v>
      </c>
      <c r="C67" s="20" t="s">
        <v>70</v>
      </c>
      <c r="D67" s="46">
        <v>613812</v>
      </c>
      <c r="E67" s="46">
        <v>376651</v>
      </c>
      <c r="F67" s="46">
        <v>17988</v>
      </c>
      <c r="G67" s="46">
        <v>114736</v>
      </c>
      <c r="H67" s="46">
        <v>0</v>
      </c>
      <c r="I67" s="46">
        <v>1159483</v>
      </c>
      <c r="J67" s="46">
        <v>132998</v>
      </c>
      <c r="K67" s="46">
        <v>418406</v>
      </c>
      <c r="L67" s="46">
        <v>0</v>
      </c>
      <c r="M67" s="46">
        <v>0</v>
      </c>
      <c r="N67" s="46">
        <v>0</v>
      </c>
      <c r="O67" s="46">
        <f>SUM(D67:N67)</f>
        <v>2834074</v>
      </c>
      <c r="P67" s="47">
        <f t="shared" si="7"/>
        <v>44.862818970429934</v>
      </c>
      <c r="Q67" s="9"/>
    </row>
    <row r="68" spans="1:17">
      <c r="A68" s="12"/>
      <c r="B68" s="25">
        <v>361.2</v>
      </c>
      <c r="C68" s="20" t="s">
        <v>117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1647842</v>
      </c>
      <c r="L68" s="46">
        <v>0</v>
      </c>
      <c r="M68" s="46">
        <v>0</v>
      </c>
      <c r="N68" s="46">
        <v>0</v>
      </c>
      <c r="O68" s="46">
        <f t="shared" ref="O68:O81" si="14">SUM(D68:N68)</f>
        <v>1647842</v>
      </c>
      <c r="P68" s="47">
        <f t="shared" si="7"/>
        <v>26.085006015323245</v>
      </c>
      <c r="Q68" s="9"/>
    </row>
    <row r="69" spans="1:17">
      <c r="A69" s="12"/>
      <c r="B69" s="25">
        <v>361.3</v>
      </c>
      <c r="C69" s="20" t="s">
        <v>71</v>
      </c>
      <c r="D69" s="46">
        <v>-1645877</v>
      </c>
      <c r="E69" s="46">
        <v>-964241</v>
      </c>
      <c r="F69" s="46">
        <v>-47505</v>
      </c>
      <c r="G69" s="46">
        <v>-346390</v>
      </c>
      <c r="H69" s="46">
        <v>0</v>
      </c>
      <c r="I69" s="46">
        <v>-3115686</v>
      </c>
      <c r="J69" s="46">
        <v>-377940</v>
      </c>
      <c r="K69" s="46">
        <v>-22199523</v>
      </c>
      <c r="L69" s="46">
        <v>0</v>
      </c>
      <c r="M69" s="46">
        <v>0</v>
      </c>
      <c r="N69" s="46">
        <v>0</v>
      </c>
      <c r="O69" s="46">
        <f t="shared" si="14"/>
        <v>-28697162</v>
      </c>
      <c r="P69" s="47">
        <f t="shared" ref="P69:P82" si="15">(O69/P$84)</f>
        <v>-454.27027797125311</v>
      </c>
      <c r="Q69" s="9"/>
    </row>
    <row r="70" spans="1:17">
      <c r="A70" s="12"/>
      <c r="B70" s="25">
        <v>361.4</v>
      </c>
      <c r="C70" s="20" t="s">
        <v>144</v>
      </c>
      <c r="D70" s="46">
        <v>-61603</v>
      </c>
      <c r="E70" s="46">
        <v>-37386</v>
      </c>
      <c r="F70" s="46">
        <v>-1780</v>
      </c>
      <c r="G70" s="46">
        <v>-11918</v>
      </c>
      <c r="H70" s="46">
        <v>0</v>
      </c>
      <c r="I70" s="46">
        <v>-122375</v>
      </c>
      <c r="J70" s="46">
        <v>-14497</v>
      </c>
      <c r="K70" s="46">
        <v>7599914</v>
      </c>
      <c r="L70" s="46">
        <v>0</v>
      </c>
      <c r="M70" s="46">
        <v>0</v>
      </c>
      <c r="N70" s="46">
        <v>0</v>
      </c>
      <c r="O70" s="46">
        <f t="shared" si="14"/>
        <v>7350355</v>
      </c>
      <c r="P70" s="47">
        <f t="shared" si="15"/>
        <v>116.35463496485785</v>
      </c>
      <c r="Q70" s="9"/>
    </row>
    <row r="71" spans="1:17">
      <c r="A71" s="12"/>
      <c r="B71" s="25">
        <v>362</v>
      </c>
      <c r="C71" s="20" t="s">
        <v>73</v>
      </c>
      <c r="D71" s="46">
        <v>66499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66499</v>
      </c>
      <c r="P71" s="47">
        <f t="shared" si="15"/>
        <v>1.0526657379851834</v>
      </c>
      <c r="Q71" s="9"/>
    </row>
    <row r="72" spans="1:17">
      <c r="A72" s="12"/>
      <c r="B72" s="25">
        <v>364</v>
      </c>
      <c r="C72" s="20" t="s">
        <v>145</v>
      </c>
      <c r="D72" s="46">
        <v>0</v>
      </c>
      <c r="E72" s="46">
        <v>69100</v>
      </c>
      <c r="F72" s="46">
        <v>0</v>
      </c>
      <c r="G72" s="46">
        <v>614895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683995</v>
      </c>
      <c r="P72" s="47">
        <f t="shared" si="15"/>
        <v>10.827502691065662</v>
      </c>
      <c r="Q72" s="9"/>
    </row>
    <row r="73" spans="1:17">
      <c r="A73" s="12"/>
      <c r="B73" s="25">
        <v>366</v>
      </c>
      <c r="C73" s="20" t="s">
        <v>75</v>
      </c>
      <c r="D73" s="46">
        <v>20017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20017</v>
      </c>
      <c r="P73" s="47">
        <f t="shared" si="15"/>
        <v>0.31686506680174759</v>
      </c>
      <c r="Q73" s="9"/>
    </row>
    <row r="74" spans="1:17">
      <c r="A74" s="12"/>
      <c r="B74" s="25">
        <v>367</v>
      </c>
      <c r="C74" s="20" t="s">
        <v>133</v>
      </c>
      <c r="D74" s="46">
        <v>7950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7950</v>
      </c>
      <c r="P74" s="47">
        <f t="shared" si="15"/>
        <v>0.1258468941936301</v>
      </c>
      <c r="Q74" s="9"/>
    </row>
    <row r="75" spans="1:17">
      <c r="A75" s="12"/>
      <c r="B75" s="25">
        <v>368</v>
      </c>
      <c r="C75" s="20" t="s">
        <v>76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2588821</v>
      </c>
      <c r="L75" s="46">
        <v>0</v>
      </c>
      <c r="M75" s="46">
        <v>0</v>
      </c>
      <c r="N75" s="46">
        <v>0</v>
      </c>
      <c r="O75" s="46">
        <f t="shared" si="14"/>
        <v>2588821</v>
      </c>
      <c r="P75" s="47">
        <f t="shared" si="15"/>
        <v>40.980513518647506</v>
      </c>
      <c r="Q75" s="9"/>
    </row>
    <row r="76" spans="1:17">
      <c r="A76" s="12"/>
      <c r="B76" s="25">
        <v>369.9</v>
      </c>
      <c r="C76" s="20" t="s">
        <v>77</v>
      </c>
      <c r="D76" s="46">
        <v>122473</v>
      </c>
      <c r="E76" s="46">
        <v>44571</v>
      </c>
      <c r="F76" s="46">
        <v>0</v>
      </c>
      <c r="G76" s="46">
        <v>981</v>
      </c>
      <c r="H76" s="46">
        <v>0</v>
      </c>
      <c r="I76" s="46">
        <v>516862</v>
      </c>
      <c r="J76" s="46">
        <v>321020</v>
      </c>
      <c r="K76" s="46">
        <v>9449</v>
      </c>
      <c r="L76" s="46">
        <v>0</v>
      </c>
      <c r="M76" s="46">
        <v>0</v>
      </c>
      <c r="N76" s="46">
        <v>0</v>
      </c>
      <c r="O76" s="46">
        <f t="shared" si="14"/>
        <v>1015356</v>
      </c>
      <c r="P76" s="47">
        <f t="shared" si="15"/>
        <v>16.072880390046222</v>
      </c>
      <c r="Q76" s="9"/>
    </row>
    <row r="77" spans="1:17" ht="15.75">
      <c r="A77" s="29" t="s">
        <v>52</v>
      </c>
      <c r="B77" s="30"/>
      <c r="C77" s="31"/>
      <c r="D77" s="32">
        <f t="shared" ref="D77:N77" si="16">SUM(D78:D81)</f>
        <v>507392</v>
      </c>
      <c r="E77" s="32">
        <f t="shared" si="16"/>
        <v>168649</v>
      </c>
      <c r="F77" s="32">
        <f t="shared" si="16"/>
        <v>1681412</v>
      </c>
      <c r="G77" s="32">
        <f t="shared" si="16"/>
        <v>12045634</v>
      </c>
      <c r="H77" s="32">
        <f t="shared" si="16"/>
        <v>0</v>
      </c>
      <c r="I77" s="32">
        <f t="shared" si="16"/>
        <v>7878539</v>
      </c>
      <c r="J77" s="32">
        <f t="shared" si="16"/>
        <v>95898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si="16"/>
        <v>0</v>
      </c>
      <c r="O77" s="32">
        <f t="shared" si="14"/>
        <v>22377524</v>
      </c>
      <c r="P77" s="45">
        <f t="shared" si="15"/>
        <v>354.23168492370036</v>
      </c>
      <c r="Q77" s="9"/>
    </row>
    <row r="78" spans="1:17">
      <c r="A78" s="12"/>
      <c r="B78" s="25">
        <v>381</v>
      </c>
      <c r="C78" s="20" t="s">
        <v>78</v>
      </c>
      <c r="D78" s="46">
        <v>84000</v>
      </c>
      <c r="E78" s="46">
        <v>111859</v>
      </c>
      <c r="F78" s="46">
        <v>1681412</v>
      </c>
      <c r="G78" s="46">
        <v>11128213</v>
      </c>
      <c r="H78" s="46">
        <v>0</v>
      </c>
      <c r="I78" s="46">
        <v>4023179</v>
      </c>
      <c r="J78" s="46">
        <v>95898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17124561</v>
      </c>
      <c r="P78" s="47">
        <f t="shared" si="15"/>
        <v>271.07834167036026</v>
      </c>
      <c r="Q78" s="9"/>
    </row>
    <row r="79" spans="1:17">
      <c r="A79" s="12"/>
      <c r="B79" s="25">
        <v>383.1</v>
      </c>
      <c r="C79" s="20" t="s">
        <v>216</v>
      </c>
      <c r="D79" s="46">
        <v>423392</v>
      </c>
      <c r="E79" s="46">
        <v>56790</v>
      </c>
      <c r="F79" s="46">
        <v>0</v>
      </c>
      <c r="G79" s="46">
        <v>93421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573603</v>
      </c>
      <c r="P79" s="47">
        <f t="shared" si="15"/>
        <v>9.0800196289495343</v>
      </c>
      <c r="Q79" s="9"/>
    </row>
    <row r="80" spans="1:17">
      <c r="A80" s="12"/>
      <c r="B80" s="25">
        <v>384</v>
      </c>
      <c r="C80" s="20" t="s">
        <v>80</v>
      </c>
      <c r="D80" s="46">
        <v>0</v>
      </c>
      <c r="E80" s="46">
        <v>0</v>
      </c>
      <c r="F80" s="46">
        <v>0</v>
      </c>
      <c r="G80" s="46">
        <v>824000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4"/>
        <v>824000</v>
      </c>
      <c r="P80" s="47">
        <f t="shared" si="15"/>
        <v>13.043753561704552</v>
      </c>
      <c r="Q80" s="9"/>
    </row>
    <row r="81" spans="1:120" ht="15.75" thickBot="1">
      <c r="A81" s="12"/>
      <c r="B81" s="25">
        <v>389.8</v>
      </c>
      <c r="C81" s="20" t="s">
        <v>81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3855360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4"/>
        <v>3855360</v>
      </c>
      <c r="P81" s="47">
        <f t="shared" si="15"/>
        <v>61.029570062685998</v>
      </c>
      <c r="Q81" s="9"/>
    </row>
    <row r="82" spans="1:120" ht="16.5" thickBot="1">
      <c r="A82" s="14" t="s">
        <v>66</v>
      </c>
      <c r="B82" s="23"/>
      <c r="C82" s="22"/>
      <c r="D82" s="15">
        <f t="shared" ref="D82:N82" si="17">SUM(D5,D18,D28,D46,D61,D66,D77)</f>
        <v>57874796</v>
      </c>
      <c r="E82" s="15">
        <f t="shared" si="17"/>
        <v>14721791</v>
      </c>
      <c r="F82" s="15">
        <f t="shared" si="17"/>
        <v>1650115</v>
      </c>
      <c r="G82" s="15">
        <f t="shared" si="17"/>
        <v>12579190</v>
      </c>
      <c r="H82" s="15">
        <f t="shared" si="17"/>
        <v>0</v>
      </c>
      <c r="I82" s="15">
        <f t="shared" si="17"/>
        <v>54136948</v>
      </c>
      <c r="J82" s="15">
        <f t="shared" si="17"/>
        <v>11203792</v>
      </c>
      <c r="K82" s="15">
        <f t="shared" si="17"/>
        <v>-9935091</v>
      </c>
      <c r="L82" s="15">
        <f t="shared" si="17"/>
        <v>0</v>
      </c>
      <c r="M82" s="15">
        <f t="shared" si="17"/>
        <v>0</v>
      </c>
      <c r="N82" s="15">
        <f t="shared" si="17"/>
        <v>0</v>
      </c>
      <c r="O82" s="15">
        <f>SUM(D82:N82)</f>
        <v>142231541</v>
      </c>
      <c r="P82" s="38">
        <f t="shared" si="15"/>
        <v>2251.4965649338315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51" t="s">
        <v>208</v>
      </c>
      <c r="N84" s="51"/>
      <c r="O84" s="51"/>
      <c r="P84" s="43">
        <v>63172</v>
      </c>
    </row>
    <row r="85" spans="1:120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4"/>
    </row>
    <row r="86" spans="1:120" ht="15.75" customHeight="1" thickBot="1">
      <c r="A86" s="55" t="s">
        <v>111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7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 xml:space="preserve">&amp;L&amp;14Office of Economic and Demographic Research&amp;R&amp;14Page &amp;P of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1"/>
      <c r="M3" s="72"/>
      <c r="N3" s="36"/>
      <c r="O3" s="37"/>
      <c r="P3" s="73" t="s">
        <v>186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187</v>
      </c>
      <c r="N4" s="35" t="s">
        <v>11</v>
      </c>
      <c r="O4" s="35" t="s">
        <v>188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189</v>
      </c>
      <c r="B5" s="26"/>
      <c r="C5" s="26"/>
      <c r="D5" s="27">
        <f t="shared" ref="D5:N5" si="0">SUM(D6:D17)</f>
        <v>34643002</v>
      </c>
      <c r="E5" s="27">
        <f t="shared" si="0"/>
        <v>7429263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42072265</v>
      </c>
      <c r="P5" s="33">
        <f t="shared" ref="P5:P36" si="1">(O5/P$87)</f>
        <v>678.09275525828025</v>
      </c>
      <c r="Q5" s="6"/>
    </row>
    <row r="6" spans="1:134">
      <c r="A6" s="12"/>
      <c r="B6" s="25">
        <v>311</v>
      </c>
      <c r="C6" s="20" t="s">
        <v>3</v>
      </c>
      <c r="D6" s="46">
        <v>25749715</v>
      </c>
      <c r="E6" s="46">
        <v>1467029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27216744</v>
      </c>
      <c r="P6" s="47">
        <f t="shared" si="1"/>
        <v>438.66135869127248</v>
      </c>
      <c r="Q6" s="9"/>
    </row>
    <row r="7" spans="1:134">
      <c r="A7" s="12"/>
      <c r="B7" s="25">
        <v>312.41000000000003</v>
      </c>
      <c r="C7" s="20" t="s">
        <v>190</v>
      </c>
      <c r="D7" s="46">
        <v>0</v>
      </c>
      <c r="E7" s="46">
        <v>1056627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1056627</v>
      </c>
      <c r="P7" s="47">
        <f t="shared" si="1"/>
        <v>17.030010476267226</v>
      </c>
      <c r="Q7" s="9"/>
    </row>
    <row r="8" spans="1:134">
      <c r="A8" s="12"/>
      <c r="B8" s="25">
        <v>312.43</v>
      </c>
      <c r="C8" s="20" t="s">
        <v>191</v>
      </c>
      <c r="D8" s="46">
        <v>864217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864217</v>
      </c>
      <c r="P8" s="47">
        <f t="shared" si="1"/>
        <v>13.928874204206624</v>
      </c>
      <c r="Q8" s="9"/>
    </row>
    <row r="9" spans="1:134">
      <c r="A9" s="12"/>
      <c r="B9" s="25">
        <v>312.51</v>
      </c>
      <c r="C9" s="20" t="s">
        <v>89</v>
      </c>
      <c r="D9" s="46">
        <v>0</v>
      </c>
      <c r="E9" s="46">
        <v>379222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379222</v>
      </c>
      <c r="P9" s="47">
        <f t="shared" si="1"/>
        <v>6.1120477073092108</v>
      </c>
      <c r="Q9" s="9"/>
    </row>
    <row r="10" spans="1:134">
      <c r="A10" s="12"/>
      <c r="B10" s="25">
        <v>312.52</v>
      </c>
      <c r="C10" s="20" t="s">
        <v>130</v>
      </c>
      <c r="D10" s="46">
        <v>0</v>
      </c>
      <c r="E10" s="46">
        <v>516201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516201</v>
      </c>
      <c r="P10" s="47">
        <f t="shared" si="1"/>
        <v>8.3197840277218145</v>
      </c>
      <c r="Q10" s="9"/>
    </row>
    <row r="11" spans="1:134">
      <c r="A11" s="12"/>
      <c r="B11" s="25">
        <v>312.63</v>
      </c>
      <c r="C11" s="20" t="s">
        <v>192</v>
      </c>
      <c r="D11" s="46">
        <v>0</v>
      </c>
      <c r="E11" s="46">
        <v>4010184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4010184</v>
      </c>
      <c r="P11" s="47">
        <f t="shared" si="1"/>
        <v>64.633475703118705</v>
      </c>
      <c r="Q11" s="9"/>
    </row>
    <row r="12" spans="1:134">
      <c r="A12" s="12"/>
      <c r="B12" s="25">
        <v>314.10000000000002</v>
      </c>
      <c r="C12" s="20" t="s">
        <v>14</v>
      </c>
      <c r="D12" s="46">
        <v>4997974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4997974</v>
      </c>
      <c r="P12" s="47">
        <f t="shared" si="1"/>
        <v>80.554017245547584</v>
      </c>
      <c r="Q12" s="9"/>
    </row>
    <row r="13" spans="1:134">
      <c r="A13" s="12"/>
      <c r="B13" s="25">
        <v>314.39999999999998</v>
      </c>
      <c r="C13" s="20" t="s">
        <v>16</v>
      </c>
      <c r="D13" s="46">
        <v>118926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118926</v>
      </c>
      <c r="P13" s="47">
        <f t="shared" si="1"/>
        <v>1.9167700862277379</v>
      </c>
      <c r="Q13" s="9"/>
    </row>
    <row r="14" spans="1:134">
      <c r="A14" s="12"/>
      <c r="B14" s="25">
        <v>314.8</v>
      </c>
      <c r="C14" s="20" t="s">
        <v>17</v>
      </c>
      <c r="D14" s="46">
        <v>66216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66216</v>
      </c>
      <c r="P14" s="47">
        <f t="shared" si="1"/>
        <v>1.0672254009186881</v>
      </c>
      <c r="Q14" s="9"/>
    </row>
    <row r="15" spans="1:134">
      <c r="A15" s="12"/>
      <c r="B15" s="25">
        <v>315.10000000000002</v>
      </c>
      <c r="C15" s="20" t="s">
        <v>193</v>
      </c>
      <c r="D15" s="46">
        <v>2177860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2177860</v>
      </c>
      <c r="P15" s="47">
        <f t="shared" si="1"/>
        <v>35.10129744540253</v>
      </c>
      <c r="Q15" s="9"/>
    </row>
    <row r="16" spans="1:134">
      <c r="A16" s="12"/>
      <c r="B16" s="25">
        <v>316</v>
      </c>
      <c r="C16" s="20" t="s">
        <v>132</v>
      </c>
      <c r="D16" s="46">
        <v>636633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636633</v>
      </c>
      <c r="P16" s="47">
        <f t="shared" si="1"/>
        <v>10.260826819244096</v>
      </c>
      <c r="Q16" s="9"/>
    </row>
    <row r="17" spans="1:17">
      <c r="A17" s="12"/>
      <c r="B17" s="25">
        <v>319.89999999999998</v>
      </c>
      <c r="C17" s="20" t="s">
        <v>20</v>
      </c>
      <c r="D17" s="46">
        <v>31461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31461</v>
      </c>
      <c r="P17" s="47">
        <f t="shared" si="1"/>
        <v>0.50706745104359741</v>
      </c>
      <c r="Q17" s="9"/>
    </row>
    <row r="18" spans="1:17" ht="15.75">
      <c r="A18" s="29" t="s">
        <v>21</v>
      </c>
      <c r="B18" s="30"/>
      <c r="C18" s="31"/>
      <c r="D18" s="32">
        <f t="shared" ref="D18:N18" si="3">SUM(D19:D28)</f>
        <v>5197739</v>
      </c>
      <c r="E18" s="32">
        <f t="shared" si="3"/>
        <v>4979212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6097778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4">
        <f>SUM(D18:N18)</f>
        <v>16274729</v>
      </c>
      <c r="P18" s="45">
        <f t="shared" si="1"/>
        <v>262.30524619227981</v>
      </c>
      <c r="Q18" s="10"/>
    </row>
    <row r="19" spans="1:17">
      <c r="A19" s="12"/>
      <c r="B19" s="25">
        <v>322</v>
      </c>
      <c r="C19" s="20" t="s">
        <v>194</v>
      </c>
      <c r="D19" s="46">
        <v>0</v>
      </c>
      <c r="E19" s="46">
        <v>3649636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3649636</v>
      </c>
      <c r="P19" s="47">
        <f t="shared" si="1"/>
        <v>58.822403094528163</v>
      </c>
      <c r="Q19" s="9"/>
    </row>
    <row r="20" spans="1:17">
      <c r="A20" s="12"/>
      <c r="B20" s="25">
        <v>322.89999999999998</v>
      </c>
      <c r="C20" s="20" t="s">
        <v>195</v>
      </c>
      <c r="D20" s="46">
        <v>12271</v>
      </c>
      <c r="E20" s="46">
        <v>46060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8" si="4">SUM(D20:N20)</f>
        <v>58331</v>
      </c>
      <c r="P20" s="47">
        <f t="shared" si="1"/>
        <v>0.94014022080747839</v>
      </c>
      <c r="Q20" s="9"/>
    </row>
    <row r="21" spans="1:17">
      <c r="A21" s="12"/>
      <c r="B21" s="25">
        <v>323.10000000000002</v>
      </c>
      <c r="C21" s="20" t="s">
        <v>22</v>
      </c>
      <c r="D21" s="46">
        <v>3986918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3986918</v>
      </c>
      <c r="P21" s="47">
        <f t="shared" si="1"/>
        <v>64.258489805786127</v>
      </c>
      <c r="Q21" s="9"/>
    </row>
    <row r="22" spans="1:17">
      <c r="A22" s="12"/>
      <c r="B22" s="25">
        <v>323.39999999999998</v>
      </c>
      <c r="C22" s="20" t="s">
        <v>94</v>
      </c>
      <c r="D22" s="46">
        <v>42987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42987</v>
      </c>
      <c r="P22" s="47">
        <f t="shared" si="1"/>
        <v>0.69283584495124506</v>
      </c>
      <c r="Q22" s="9"/>
    </row>
    <row r="23" spans="1:17">
      <c r="A23" s="12"/>
      <c r="B23" s="25">
        <v>323.7</v>
      </c>
      <c r="C23" s="20" t="s">
        <v>95</v>
      </c>
      <c r="D23" s="46">
        <v>1155563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1155563</v>
      </c>
      <c r="P23" s="47">
        <f t="shared" si="1"/>
        <v>18.624595051978403</v>
      </c>
      <c r="Q23" s="9"/>
    </row>
    <row r="24" spans="1:17">
      <c r="A24" s="12"/>
      <c r="B24" s="25">
        <v>324.11</v>
      </c>
      <c r="C24" s="20" t="s">
        <v>96</v>
      </c>
      <c r="D24" s="46">
        <v>0</v>
      </c>
      <c r="E24" s="46">
        <v>321928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321928</v>
      </c>
      <c r="P24" s="47">
        <f t="shared" si="1"/>
        <v>5.1886211620597953</v>
      </c>
      <c r="Q24" s="9"/>
    </row>
    <row r="25" spans="1:17">
      <c r="A25" s="12"/>
      <c r="B25" s="25">
        <v>324.12</v>
      </c>
      <c r="C25" s="20" t="s">
        <v>23</v>
      </c>
      <c r="D25" s="46">
        <v>0</v>
      </c>
      <c r="E25" s="46">
        <v>499220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499220</v>
      </c>
      <c r="P25" s="47">
        <f t="shared" si="1"/>
        <v>8.0460955757917638</v>
      </c>
      <c r="Q25" s="9"/>
    </row>
    <row r="26" spans="1:17">
      <c r="A26" s="12"/>
      <c r="B26" s="25">
        <v>324.20999999999998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3778340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3778340</v>
      </c>
      <c r="P26" s="47">
        <f t="shared" si="1"/>
        <v>60.896768474494316</v>
      </c>
      <c r="Q26" s="9"/>
    </row>
    <row r="27" spans="1:17">
      <c r="A27" s="12"/>
      <c r="B27" s="25">
        <v>324.22000000000003</v>
      </c>
      <c r="C27" s="20" t="s">
        <v>25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2319438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2319438</v>
      </c>
      <c r="P27" s="47">
        <f t="shared" si="1"/>
        <v>37.383157385768392</v>
      </c>
      <c r="Q27" s="9"/>
    </row>
    <row r="28" spans="1:17">
      <c r="A28" s="12"/>
      <c r="B28" s="25">
        <v>324.61</v>
      </c>
      <c r="C28" s="20" t="s">
        <v>26</v>
      </c>
      <c r="D28" s="46">
        <v>0</v>
      </c>
      <c r="E28" s="46">
        <v>462368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462368</v>
      </c>
      <c r="P28" s="47">
        <f t="shared" si="1"/>
        <v>7.4521395761141109</v>
      </c>
      <c r="Q28" s="9"/>
    </row>
    <row r="29" spans="1:17" ht="15.75">
      <c r="A29" s="29" t="s">
        <v>196</v>
      </c>
      <c r="B29" s="30"/>
      <c r="C29" s="31"/>
      <c r="D29" s="32">
        <f t="shared" ref="D29:N29" si="5">SUM(D30:D49)</f>
        <v>8129525</v>
      </c>
      <c r="E29" s="32">
        <f t="shared" si="5"/>
        <v>3098294</v>
      </c>
      <c r="F29" s="32">
        <f t="shared" si="5"/>
        <v>0</v>
      </c>
      <c r="G29" s="32">
        <f t="shared" si="5"/>
        <v>9141684</v>
      </c>
      <c r="H29" s="32">
        <f t="shared" si="5"/>
        <v>0</v>
      </c>
      <c r="I29" s="32">
        <f t="shared" si="5"/>
        <v>1996078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22365581</v>
      </c>
      <c r="P29" s="45">
        <f t="shared" si="1"/>
        <v>360.47354339592232</v>
      </c>
      <c r="Q29" s="10"/>
    </row>
    <row r="30" spans="1:17">
      <c r="A30" s="12"/>
      <c r="B30" s="25">
        <v>331.1</v>
      </c>
      <c r="C30" s="20" t="s">
        <v>97</v>
      </c>
      <c r="D30" s="46">
        <v>10753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10753</v>
      </c>
      <c r="P30" s="47">
        <f t="shared" si="1"/>
        <v>0.17330969457651704</v>
      </c>
      <c r="Q30" s="9"/>
    </row>
    <row r="31" spans="1:17">
      <c r="A31" s="12"/>
      <c r="B31" s="25">
        <v>331.2</v>
      </c>
      <c r="C31" s="20" t="s">
        <v>28</v>
      </c>
      <c r="D31" s="46">
        <v>299246</v>
      </c>
      <c r="E31" s="46">
        <v>0</v>
      </c>
      <c r="F31" s="46">
        <v>0</v>
      </c>
      <c r="G31" s="46">
        <v>137771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437017</v>
      </c>
      <c r="P31" s="47">
        <f t="shared" si="1"/>
        <v>7.0435490369892824</v>
      </c>
      <c r="Q31" s="9"/>
    </row>
    <row r="32" spans="1:17">
      <c r="A32" s="12"/>
      <c r="B32" s="25">
        <v>331.5</v>
      </c>
      <c r="C32" s="20" t="s">
        <v>30</v>
      </c>
      <c r="D32" s="46">
        <v>0</v>
      </c>
      <c r="E32" s="46">
        <v>2244548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2" si="6">SUM(D32:N32)</f>
        <v>2244548</v>
      </c>
      <c r="P32" s="47">
        <f t="shared" si="1"/>
        <v>36.176130228060281</v>
      </c>
      <c r="Q32" s="9"/>
    </row>
    <row r="33" spans="1:17">
      <c r="A33" s="12"/>
      <c r="B33" s="25">
        <v>333</v>
      </c>
      <c r="C33" s="20" t="s">
        <v>4</v>
      </c>
      <c r="D33" s="46">
        <v>5527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5527</v>
      </c>
      <c r="P33" s="47">
        <f t="shared" si="1"/>
        <v>8.9080506084293659E-2</v>
      </c>
      <c r="Q33" s="9"/>
    </row>
    <row r="34" spans="1:17">
      <c r="A34" s="12"/>
      <c r="B34" s="25">
        <v>334.1</v>
      </c>
      <c r="C34" s="20" t="s">
        <v>197</v>
      </c>
      <c r="D34" s="46">
        <v>31700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31700</v>
      </c>
      <c r="P34" s="47">
        <f t="shared" si="1"/>
        <v>0.51091949391570635</v>
      </c>
      <c r="Q34" s="9"/>
    </row>
    <row r="35" spans="1:17">
      <c r="A35" s="12"/>
      <c r="B35" s="25">
        <v>334.2</v>
      </c>
      <c r="C35" s="20" t="s">
        <v>31</v>
      </c>
      <c r="D35" s="46">
        <v>1027</v>
      </c>
      <c r="E35" s="46">
        <v>254280</v>
      </c>
      <c r="F35" s="46">
        <v>0</v>
      </c>
      <c r="G35" s="46">
        <v>105474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360781</v>
      </c>
      <c r="P35" s="47">
        <f t="shared" si="1"/>
        <v>5.8148279474574904</v>
      </c>
      <c r="Q35" s="9"/>
    </row>
    <row r="36" spans="1:17">
      <c r="A36" s="12"/>
      <c r="B36" s="25">
        <v>334.31</v>
      </c>
      <c r="C36" s="20" t="s">
        <v>33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1867944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1867944</v>
      </c>
      <c r="P36" s="47">
        <f t="shared" si="1"/>
        <v>30.106277701668144</v>
      </c>
      <c r="Q36" s="9"/>
    </row>
    <row r="37" spans="1:17">
      <c r="A37" s="12"/>
      <c r="B37" s="25">
        <v>334.7</v>
      </c>
      <c r="C37" s="20" t="s">
        <v>35</v>
      </c>
      <c r="D37" s="46">
        <v>0</v>
      </c>
      <c r="E37" s="46">
        <v>404102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404102</v>
      </c>
      <c r="P37" s="47">
        <f t="shared" ref="P37:P68" si="7">(O37/P$87)</f>
        <v>6.5130469820291728</v>
      </c>
      <c r="Q37" s="9"/>
    </row>
    <row r="38" spans="1:17">
      <c r="A38" s="12"/>
      <c r="B38" s="25">
        <v>335.125</v>
      </c>
      <c r="C38" s="20" t="s">
        <v>198</v>
      </c>
      <c r="D38" s="46">
        <v>2474168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2474168</v>
      </c>
      <c r="P38" s="47">
        <f t="shared" si="7"/>
        <v>39.876992505439603</v>
      </c>
      <c r="Q38" s="9"/>
    </row>
    <row r="39" spans="1:17">
      <c r="A39" s="12"/>
      <c r="B39" s="25">
        <v>335.14</v>
      </c>
      <c r="C39" s="20" t="s">
        <v>136</v>
      </c>
      <c r="D39" s="46">
        <v>11471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11471</v>
      </c>
      <c r="P39" s="47">
        <f t="shared" si="7"/>
        <v>0.18488194052703683</v>
      </c>
      <c r="Q39" s="9"/>
    </row>
    <row r="40" spans="1:17">
      <c r="A40" s="12"/>
      <c r="B40" s="25">
        <v>335.15</v>
      </c>
      <c r="C40" s="20" t="s">
        <v>137</v>
      </c>
      <c r="D40" s="46">
        <v>75065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75065</v>
      </c>
      <c r="P40" s="47">
        <f t="shared" si="7"/>
        <v>1.209847691191877</v>
      </c>
      <c r="Q40" s="9"/>
    </row>
    <row r="41" spans="1:17">
      <c r="A41" s="12"/>
      <c r="B41" s="25">
        <v>335.18</v>
      </c>
      <c r="C41" s="20" t="s">
        <v>199</v>
      </c>
      <c r="D41" s="46">
        <v>4350235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4350235</v>
      </c>
      <c r="P41" s="47">
        <f t="shared" si="7"/>
        <v>70.114191312756873</v>
      </c>
      <c r="Q41" s="9"/>
    </row>
    <row r="42" spans="1:17">
      <c r="A42" s="12"/>
      <c r="B42" s="25">
        <v>335.21</v>
      </c>
      <c r="C42" s="20" t="s">
        <v>40</v>
      </c>
      <c r="D42" s="46">
        <v>28427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28427</v>
      </c>
      <c r="P42" s="47">
        <f t="shared" si="7"/>
        <v>0.45816745910226447</v>
      </c>
      <c r="Q42" s="9"/>
    </row>
    <row r="43" spans="1:17">
      <c r="A43" s="12"/>
      <c r="B43" s="25">
        <v>335.45</v>
      </c>
      <c r="C43" s="20" t="s">
        <v>200</v>
      </c>
      <c r="D43" s="46">
        <v>34279</v>
      </c>
      <c r="E43" s="46">
        <v>0</v>
      </c>
      <c r="F43" s="46">
        <v>0</v>
      </c>
      <c r="G43" s="46">
        <v>0</v>
      </c>
      <c r="H43" s="46">
        <v>0</v>
      </c>
      <c r="I43" s="46">
        <v>13263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9" si="8">SUM(D43:N43)</f>
        <v>47542</v>
      </c>
      <c r="P43" s="47">
        <f t="shared" si="7"/>
        <v>0.76625030220001611</v>
      </c>
      <c r="Q43" s="9"/>
    </row>
    <row r="44" spans="1:17">
      <c r="A44" s="12"/>
      <c r="B44" s="25">
        <v>335.7</v>
      </c>
      <c r="C44" s="20" t="s">
        <v>42</v>
      </c>
      <c r="D44" s="46">
        <v>10672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10672</v>
      </c>
      <c r="P44" s="47">
        <f t="shared" si="7"/>
        <v>0.17200419050689017</v>
      </c>
      <c r="Q44" s="9"/>
    </row>
    <row r="45" spans="1:17">
      <c r="A45" s="12"/>
      <c r="B45" s="25">
        <v>337.1</v>
      </c>
      <c r="C45" s="20" t="s">
        <v>201</v>
      </c>
      <c r="D45" s="46">
        <v>736345</v>
      </c>
      <c r="E45" s="46">
        <v>22608</v>
      </c>
      <c r="F45" s="46">
        <v>0</v>
      </c>
      <c r="G45" s="46">
        <v>0</v>
      </c>
      <c r="H45" s="46">
        <v>0</v>
      </c>
      <c r="I45" s="46">
        <v>28148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787101</v>
      </c>
      <c r="P45" s="47">
        <f t="shared" si="7"/>
        <v>12.685969860585059</v>
      </c>
      <c r="Q45" s="9"/>
    </row>
    <row r="46" spans="1:17">
      <c r="A46" s="12"/>
      <c r="B46" s="25">
        <v>337.2</v>
      </c>
      <c r="C46" s="20" t="s">
        <v>104</v>
      </c>
      <c r="D46" s="46">
        <v>12111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12111</v>
      </c>
      <c r="P46" s="47">
        <f t="shared" si="7"/>
        <v>0.19519703441050851</v>
      </c>
      <c r="Q46" s="9"/>
    </row>
    <row r="47" spans="1:17">
      <c r="A47" s="12"/>
      <c r="B47" s="25">
        <v>337.3</v>
      </c>
      <c r="C47" s="20" t="s">
        <v>44</v>
      </c>
      <c r="D47" s="46">
        <v>0</v>
      </c>
      <c r="E47" s="46">
        <v>0</v>
      </c>
      <c r="F47" s="46">
        <v>0</v>
      </c>
      <c r="G47" s="46">
        <v>8898439</v>
      </c>
      <c r="H47" s="46">
        <v>0</v>
      </c>
      <c r="I47" s="46">
        <v>86723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8985162</v>
      </c>
      <c r="P47" s="47">
        <f t="shared" si="7"/>
        <v>144.81685873156579</v>
      </c>
      <c r="Q47" s="9"/>
    </row>
    <row r="48" spans="1:17">
      <c r="A48" s="12"/>
      <c r="B48" s="25">
        <v>337.4</v>
      </c>
      <c r="C48" s="20" t="s">
        <v>116</v>
      </c>
      <c r="D48" s="46">
        <v>0</v>
      </c>
      <c r="E48" s="46">
        <v>172756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172756</v>
      </c>
      <c r="P48" s="47">
        <f t="shared" si="7"/>
        <v>2.7843661858328632</v>
      </c>
      <c r="Q48" s="9"/>
    </row>
    <row r="49" spans="1:17">
      <c r="A49" s="12"/>
      <c r="B49" s="25">
        <v>338</v>
      </c>
      <c r="C49" s="20" t="s">
        <v>45</v>
      </c>
      <c r="D49" s="46">
        <v>48499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8"/>
        <v>48499</v>
      </c>
      <c r="P49" s="47">
        <f t="shared" si="7"/>
        <v>0.7816745910226448</v>
      </c>
      <c r="Q49" s="9"/>
    </row>
    <row r="50" spans="1:17" ht="15.75">
      <c r="A50" s="29" t="s">
        <v>50</v>
      </c>
      <c r="B50" s="30"/>
      <c r="C50" s="31"/>
      <c r="D50" s="32">
        <f t="shared" ref="D50:N50" si="9">SUM(D51:D63)</f>
        <v>4389442</v>
      </c>
      <c r="E50" s="32">
        <f t="shared" si="9"/>
        <v>38473</v>
      </c>
      <c r="F50" s="32">
        <f t="shared" si="9"/>
        <v>0</v>
      </c>
      <c r="G50" s="32">
        <f t="shared" si="9"/>
        <v>5694</v>
      </c>
      <c r="H50" s="32">
        <f t="shared" si="9"/>
        <v>0</v>
      </c>
      <c r="I50" s="32">
        <f t="shared" si="9"/>
        <v>42468410</v>
      </c>
      <c r="J50" s="32">
        <f t="shared" si="9"/>
        <v>9235437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si="9"/>
        <v>0</v>
      </c>
      <c r="O50" s="32">
        <f>SUM(D50:N50)</f>
        <v>56137456</v>
      </c>
      <c r="P50" s="45">
        <f t="shared" si="7"/>
        <v>904.78613909259411</v>
      </c>
      <c r="Q50" s="10"/>
    </row>
    <row r="51" spans="1:17">
      <c r="A51" s="12"/>
      <c r="B51" s="25">
        <v>341.2</v>
      </c>
      <c r="C51" s="20" t="s">
        <v>139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9235437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63" si="10">SUM(D51:N51)</f>
        <v>9235437</v>
      </c>
      <c r="P51" s="47">
        <f t="shared" si="7"/>
        <v>148.85062454669998</v>
      </c>
      <c r="Q51" s="9"/>
    </row>
    <row r="52" spans="1:17">
      <c r="A52" s="12"/>
      <c r="B52" s="25">
        <v>341.3</v>
      </c>
      <c r="C52" s="20" t="s">
        <v>140</v>
      </c>
      <c r="D52" s="46">
        <v>5800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5800</v>
      </c>
      <c r="P52" s="47">
        <f t="shared" si="7"/>
        <v>9.3480538318962039E-2</v>
      </c>
      <c r="Q52" s="9"/>
    </row>
    <row r="53" spans="1:17">
      <c r="A53" s="12"/>
      <c r="B53" s="25">
        <v>341.9</v>
      </c>
      <c r="C53" s="20" t="s">
        <v>141</v>
      </c>
      <c r="D53" s="46">
        <v>782305</v>
      </c>
      <c r="E53" s="46">
        <v>0</v>
      </c>
      <c r="F53" s="46">
        <v>0</v>
      </c>
      <c r="G53" s="46">
        <v>0</v>
      </c>
      <c r="H53" s="46">
        <v>0</v>
      </c>
      <c r="I53" s="46">
        <v>344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782649</v>
      </c>
      <c r="P53" s="47">
        <f t="shared" si="7"/>
        <v>12.614215488758159</v>
      </c>
      <c r="Q53" s="9"/>
    </row>
    <row r="54" spans="1:17">
      <c r="A54" s="12"/>
      <c r="B54" s="25">
        <v>342.1</v>
      </c>
      <c r="C54" s="20" t="s">
        <v>55</v>
      </c>
      <c r="D54" s="46">
        <v>1035132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1035132</v>
      </c>
      <c r="P54" s="47">
        <f t="shared" si="7"/>
        <v>16.683568377790312</v>
      </c>
      <c r="Q54" s="9"/>
    </row>
    <row r="55" spans="1:17">
      <c r="A55" s="12"/>
      <c r="B55" s="25">
        <v>342.5</v>
      </c>
      <c r="C55" s="20" t="s">
        <v>56</v>
      </c>
      <c r="D55" s="46">
        <v>227554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227554</v>
      </c>
      <c r="P55" s="47">
        <f t="shared" si="7"/>
        <v>3.6675638649367395</v>
      </c>
      <c r="Q55" s="9"/>
    </row>
    <row r="56" spans="1:17">
      <c r="A56" s="12"/>
      <c r="B56" s="25">
        <v>342.6</v>
      </c>
      <c r="C56" s="20" t="s">
        <v>57</v>
      </c>
      <c r="D56" s="46">
        <v>1527881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1527881</v>
      </c>
      <c r="P56" s="47">
        <f t="shared" si="7"/>
        <v>24.625368684019662</v>
      </c>
      <c r="Q56" s="9"/>
    </row>
    <row r="57" spans="1:17">
      <c r="A57" s="12"/>
      <c r="B57" s="25">
        <v>343.4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6805513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6805513</v>
      </c>
      <c r="P57" s="47">
        <f t="shared" si="7"/>
        <v>109.68672737529212</v>
      </c>
      <c r="Q57" s="9"/>
    </row>
    <row r="58" spans="1:17">
      <c r="A58" s="12"/>
      <c r="B58" s="25">
        <v>343.6</v>
      </c>
      <c r="C58" s="20" t="s">
        <v>59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27985405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27985405</v>
      </c>
      <c r="P58" s="47">
        <f t="shared" si="7"/>
        <v>451.05012490934001</v>
      </c>
      <c r="Q58" s="9"/>
    </row>
    <row r="59" spans="1:17">
      <c r="A59" s="12"/>
      <c r="B59" s="25">
        <v>343.8</v>
      </c>
      <c r="C59" s="20" t="s">
        <v>60</v>
      </c>
      <c r="D59" s="46">
        <v>0</v>
      </c>
      <c r="E59" s="46">
        <v>35550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35550</v>
      </c>
      <c r="P59" s="47">
        <f t="shared" si="7"/>
        <v>0.57297123055846566</v>
      </c>
      <c r="Q59" s="9"/>
    </row>
    <row r="60" spans="1:17">
      <c r="A60" s="12"/>
      <c r="B60" s="25">
        <v>343.9</v>
      </c>
      <c r="C60" s="20" t="s">
        <v>61</v>
      </c>
      <c r="D60" s="46">
        <v>444712</v>
      </c>
      <c r="E60" s="46">
        <v>2923</v>
      </c>
      <c r="F60" s="46">
        <v>0</v>
      </c>
      <c r="G60" s="46">
        <v>0</v>
      </c>
      <c r="H60" s="46">
        <v>0</v>
      </c>
      <c r="I60" s="46">
        <v>6109508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6557143</v>
      </c>
      <c r="P60" s="47">
        <f t="shared" si="7"/>
        <v>105.68366508179547</v>
      </c>
      <c r="Q60" s="9"/>
    </row>
    <row r="61" spans="1:17">
      <c r="A61" s="12"/>
      <c r="B61" s="25">
        <v>347.2</v>
      </c>
      <c r="C61" s="20" t="s">
        <v>64</v>
      </c>
      <c r="D61" s="46">
        <v>258222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258222</v>
      </c>
      <c r="P61" s="47">
        <f t="shared" si="7"/>
        <v>4.1618502699653481</v>
      </c>
      <c r="Q61" s="9"/>
    </row>
    <row r="62" spans="1:17">
      <c r="A62" s="12"/>
      <c r="B62" s="25">
        <v>347.5</v>
      </c>
      <c r="C62" s="20" t="s">
        <v>65</v>
      </c>
      <c r="D62" s="46">
        <v>69049</v>
      </c>
      <c r="E62" s="46">
        <v>0</v>
      </c>
      <c r="F62" s="46">
        <v>0</v>
      </c>
      <c r="G62" s="46">
        <v>5694</v>
      </c>
      <c r="H62" s="46">
        <v>0</v>
      </c>
      <c r="I62" s="46">
        <v>1145062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1219805</v>
      </c>
      <c r="P62" s="47">
        <f t="shared" si="7"/>
        <v>19.660004835200258</v>
      </c>
      <c r="Q62" s="9"/>
    </row>
    <row r="63" spans="1:17">
      <c r="A63" s="12"/>
      <c r="B63" s="25">
        <v>349</v>
      </c>
      <c r="C63" s="20" t="s">
        <v>202</v>
      </c>
      <c r="D63" s="46">
        <v>38787</v>
      </c>
      <c r="E63" s="46">
        <v>0</v>
      </c>
      <c r="F63" s="46">
        <v>0</v>
      </c>
      <c r="G63" s="46">
        <v>0</v>
      </c>
      <c r="H63" s="46">
        <v>0</v>
      </c>
      <c r="I63" s="46">
        <v>422578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461365</v>
      </c>
      <c r="P63" s="47">
        <f t="shared" si="7"/>
        <v>7.4359738899186079</v>
      </c>
      <c r="Q63" s="9"/>
    </row>
    <row r="64" spans="1:17" ht="15.75">
      <c r="A64" s="29" t="s">
        <v>51</v>
      </c>
      <c r="B64" s="30"/>
      <c r="C64" s="31"/>
      <c r="D64" s="32">
        <f t="shared" ref="D64:N64" si="11">SUM(D65:D68)</f>
        <v>313387</v>
      </c>
      <c r="E64" s="32">
        <f t="shared" si="11"/>
        <v>61020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si="11"/>
        <v>0</v>
      </c>
      <c r="O64" s="32">
        <f t="shared" ref="O64:O70" si="12">SUM(D64:N64)</f>
        <v>374407</v>
      </c>
      <c r="P64" s="45">
        <f t="shared" si="7"/>
        <v>6.0344427431702794</v>
      </c>
      <c r="Q64" s="10"/>
    </row>
    <row r="65" spans="1:17">
      <c r="A65" s="13"/>
      <c r="B65" s="39">
        <v>351.1</v>
      </c>
      <c r="C65" s="21" t="s">
        <v>68</v>
      </c>
      <c r="D65" s="46">
        <v>83853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83853</v>
      </c>
      <c r="P65" s="47">
        <f t="shared" si="7"/>
        <v>1.3514868240792972</v>
      </c>
      <c r="Q65" s="9"/>
    </row>
    <row r="66" spans="1:17">
      <c r="A66" s="13"/>
      <c r="B66" s="39">
        <v>351.2</v>
      </c>
      <c r="C66" s="21" t="s">
        <v>107</v>
      </c>
      <c r="D66" s="46">
        <v>0</v>
      </c>
      <c r="E66" s="46">
        <v>50278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50278</v>
      </c>
      <c r="P66" s="47">
        <f t="shared" si="7"/>
        <v>0.81034732855185754</v>
      </c>
      <c r="Q66" s="9"/>
    </row>
    <row r="67" spans="1:17">
      <c r="A67" s="13"/>
      <c r="B67" s="39">
        <v>351.3</v>
      </c>
      <c r="C67" s="21" t="s">
        <v>108</v>
      </c>
      <c r="D67" s="46">
        <v>0</v>
      </c>
      <c r="E67" s="46">
        <v>10742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10742</v>
      </c>
      <c r="P67" s="47">
        <f t="shared" si="7"/>
        <v>0.17313240390039489</v>
      </c>
      <c r="Q67" s="9"/>
    </row>
    <row r="68" spans="1:17">
      <c r="A68" s="13"/>
      <c r="B68" s="39">
        <v>354</v>
      </c>
      <c r="C68" s="21" t="s">
        <v>69</v>
      </c>
      <c r="D68" s="46">
        <v>229534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229534</v>
      </c>
      <c r="P68" s="47">
        <f t="shared" si="7"/>
        <v>3.69947618663873</v>
      </c>
      <c r="Q68" s="9"/>
    </row>
    <row r="69" spans="1:17" ht="15.75">
      <c r="A69" s="29" t="s">
        <v>5</v>
      </c>
      <c r="B69" s="30"/>
      <c r="C69" s="31"/>
      <c r="D69" s="32">
        <f t="shared" ref="D69:N69" si="13">SUM(D70:D80)</f>
        <v>436831</v>
      </c>
      <c r="E69" s="32">
        <f t="shared" si="13"/>
        <v>288446</v>
      </c>
      <c r="F69" s="32">
        <f t="shared" si="13"/>
        <v>2542</v>
      </c>
      <c r="G69" s="32">
        <f t="shared" si="13"/>
        <v>304067</v>
      </c>
      <c r="H69" s="32">
        <f t="shared" si="13"/>
        <v>0</v>
      </c>
      <c r="I69" s="32">
        <f t="shared" si="13"/>
        <v>595352</v>
      </c>
      <c r="J69" s="32">
        <f t="shared" si="13"/>
        <v>625630</v>
      </c>
      <c r="K69" s="32">
        <f t="shared" si="13"/>
        <v>24208594</v>
      </c>
      <c r="L69" s="32">
        <f t="shared" si="13"/>
        <v>0</v>
      </c>
      <c r="M69" s="32">
        <f t="shared" si="13"/>
        <v>0</v>
      </c>
      <c r="N69" s="32">
        <f t="shared" si="13"/>
        <v>0</v>
      </c>
      <c r="O69" s="32">
        <f t="shared" si="12"/>
        <v>26461462</v>
      </c>
      <c r="P69" s="45">
        <f t="shared" ref="P69:P85" si="14">(O69/P$87)</f>
        <v>426.48822628737207</v>
      </c>
      <c r="Q69" s="10"/>
    </row>
    <row r="70" spans="1:17">
      <c r="A70" s="12"/>
      <c r="B70" s="25">
        <v>361.1</v>
      </c>
      <c r="C70" s="20" t="s">
        <v>70</v>
      </c>
      <c r="D70" s="46">
        <v>358666</v>
      </c>
      <c r="E70" s="46">
        <v>275141</v>
      </c>
      <c r="F70" s="46">
        <v>14479</v>
      </c>
      <c r="G70" s="46">
        <v>109667</v>
      </c>
      <c r="H70" s="46">
        <v>0</v>
      </c>
      <c r="I70" s="46">
        <v>871199</v>
      </c>
      <c r="J70" s="46">
        <v>115929</v>
      </c>
      <c r="K70" s="46">
        <v>313577</v>
      </c>
      <c r="L70" s="46">
        <v>0</v>
      </c>
      <c r="M70" s="46">
        <v>0</v>
      </c>
      <c r="N70" s="46">
        <v>0</v>
      </c>
      <c r="O70" s="46">
        <f t="shared" si="12"/>
        <v>2058658</v>
      </c>
      <c r="P70" s="47">
        <f t="shared" si="14"/>
        <v>33.180078974937544</v>
      </c>
      <c r="Q70" s="9"/>
    </row>
    <row r="71" spans="1:17">
      <c r="A71" s="12"/>
      <c r="B71" s="25">
        <v>361.2</v>
      </c>
      <c r="C71" s="20" t="s">
        <v>117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1266149</v>
      </c>
      <c r="L71" s="46">
        <v>0</v>
      </c>
      <c r="M71" s="46">
        <v>0</v>
      </c>
      <c r="N71" s="46">
        <v>0</v>
      </c>
      <c r="O71" s="46">
        <f t="shared" ref="O71:O80" si="15">SUM(D71:N71)</f>
        <v>1266149</v>
      </c>
      <c r="P71" s="47">
        <f t="shared" si="14"/>
        <v>20.40694657103715</v>
      </c>
      <c r="Q71" s="9"/>
    </row>
    <row r="72" spans="1:17">
      <c r="A72" s="12"/>
      <c r="B72" s="25">
        <v>361.3</v>
      </c>
      <c r="C72" s="20" t="s">
        <v>71</v>
      </c>
      <c r="D72" s="46">
        <v>-342983</v>
      </c>
      <c r="E72" s="46">
        <v>-263112</v>
      </c>
      <c r="F72" s="46">
        <v>-13352</v>
      </c>
      <c r="G72" s="46">
        <v>-90785</v>
      </c>
      <c r="H72" s="46">
        <v>0</v>
      </c>
      <c r="I72" s="46">
        <v>-829438</v>
      </c>
      <c r="J72" s="46">
        <v>-111976</v>
      </c>
      <c r="K72" s="46">
        <v>14350490</v>
      </c>
      <c r="L72" s="46">
        <v>0</v>
      </c>
      <c r="M72" s="46">
        <v>0</v>
      </c>
      <c r="N72" s="46">
        <v>0</v>
      </c>
      <c r="O72" s="46">
        <f t="shared" si="15"/>
        <v>12698844</v>
      </c>
      <c r="P72" s="47">
        <f t="shared" si="14"/>
        <v>204.67151261181399</v>
      </c>
      <c r="Q72" s="9"/>
    </row>
    <row r="73" spans="1:17">
      <c r="A73" s="12"/>
      <c r="B73" s="25">
        <v>361.4</v>
      </c>
      <c r="C73" s="20" t="s">
        <v>144</v>
      </c>
      <c r="D73" s="46">
        <v>42097</v>
      </c>
      <c r="E73" s="46">
        <v>32300</v>
      </c>
      <c r="F73" s="46">
        <v>1415</v>
      </c>
      <c r="G73" s="46">
        <v>8321</v>
      </c>
      <c r="H73" s="46">
        <v>0</v>
      </c>
      <c r="I73" s="46">
        <v>101097</v>
      </c>
      <c r="J73" s="46">
        <v>13842</v>
      </c>
      <c r="K73" s="46">
        <v>5106715</v>
      </c>
      <c r="L73" s="46">
        <v>0</v>
      </c>
      <c r="M73" s="46">
        <v>0</v>
      </c>
      <c r="N73" s="46">
        <v>0</v>
      </c>
      <c r="O73" s="46">
        <f t="shared" si="15"/>
        <v>5305787</v>
      </c>
      <c r="P73" s="47">
        <f t="shared" si="14"/>
        <v>85.515142235474258</v>
      </c>
      <c r="Q73" s="9"/>
    </row>
    <row r="74" spans="1:17">
      <c r="A74" s="12"/>
      <c r="B74" s="25">
        <v>362</v>
      </c>
      <c r="C74" s="20" t="s">
        <v>73</v>
      </c>
      <c r="D74" s="46">
        <v>65874</v>
      </c>
      <c r="E74" s="46">
        <v>0</v>
      </c>
      <c r="F74" s="46">
        <v>0</v>
      </c>
      <c r="G74" s="46">
        <v>0</v>
      </c>
      <c r="H74" s="46">
        <v>0</v>
      </c>
      <c r="I74" s="46">
        <v>65050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130924</v>
      </c>
      <c r="P74" s="47">
        <f t="shared" si="14"/>
        <v>2.1101458618744457</v>
      </c>
      <c r="Q74" s="9"/>
    </row>
    <row r="75" spans="1:17">
      <c r="A75" s="12"/>
      <c r="B75" s="25">
        <v>364</v>
      </c>
      <c r="C75" s="20" t="s">
        <v>145</v>
      </c>
      <c r="D75" s="46">
        <v>502</v>
      </c>
      <c r="E75" s="46">
        <v>57925</v>
      </c>
      <c r="F75" s="46">
        <v>0</v>
      </c>
      <c r="G75" s="46">
        <v>276864</v>
      </c>
      <c r="H75" s="46">
        <v>0</v>
      </c>
      <c r="I75" s="46">
        <v>242969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578260</v>
      </c>
      <c r="P75" s="47">
        <f t="shared" si="14"/>
        <v>9.3200096704005162</v>
      </c>
      <c r="Q75" s="9"/>
    </row>
    <row r="76" spans="1:17">
      <c r="A76" s="12"/>
      <c r="B76" s="25">
        <v>365</v>
      </c>
      <c r="C76" s="20" t="s">
        <v>146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1431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1431</v>
      </c>
      <c r="P76" s="47">
        <f t="shared" si="14"/>
        <v>2.3063905230074944E-2</v>
      </c>
      <c r="Q76" s="9"/>
    </row>
    <row r="77" spans="1:17">
      <c r="A77" s="12"/>
      <c r="B77" s="25">
        <v>366</v>
      </c>
      <c r="C77" s="20" t="s">
        <v>75</v>
      </c>
      <c r="D77" s="46">
        <v>22078</v>
      </c>
      <c r="E77" s="46">
        <v>1250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23328</v>
      </c>
      <c r="P77" s="47">
        <f t="shared" si="14"/>
        <v>0.3759851720525425</v>
      </c>
      <c r="Q77" s="9"/>
    </row>
    <row r="78" spans="1:17">
      <c r="A78" s="12"/>
      <c r="B78" s="25">
        <v>367</v>
      </c>
      <c r="C78" s="20" t="s">
        <v>133</v>
      </c>
      <c r="D78" s="46">
        <v>7300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7300</v>
      </c>
      <c r="P78" s="47">
        <f t="shared" si="14"/>
        <v>0.11765653960834878</v>
      </c>
      <c r="Q78" s="9"/>
    </row>
    <row r="79" spans="1:17">
      <c r="A79" s="12"/>
      <c r="B79" s="25">
        <v>368</v>
      </c>
      <c r="C79" s="20" t="s">
        <v>76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3159993</v>
      </c>
      <c r="L79" s="46">
        <v>0</v>
      </c>
      <c r="M79" s="46">
        <v>0</v>
      </c>
      <c r="N79" s="46">
        <v>0</v>
      </c>
      <c r="O79" s="46">
        <f t="shared" si="15"/>
        <v>3159993</v>
      </c>
      <c r="P79" s="47">
        <f t="shared" si="14"/>
        <v>50.930663228302038</v>
      </c>
      <c r="Q79" s="9"/>
    </row>
    <row r="80" spans="1:17">
      <c r="A80" s="12"/>
      <c r="B80" s="25">
        <v>369.9</v>
      </c>
      <c r="C80" s="20" t="s">
        <v>77</v>
      </c>
      <c r="D80" s="46">
        <v>283297</v>
      </c>
      <c r="E80" s="46">
        <v>184942</v>
      </c>
      <c r="F80" s="46">
        <v>0</v>
      </c>
      <c r="G80" s="46">
        <v>0</v>
      </c>
      <c r="H80" s="46">
        <v>0</v>
      </c>
      <c r="I80" s="46">
        <v>143044</v>
      </c>
      <c r="J80" s="46">
        <v>607835</v>
      </c>
      <c r="K80" s="46">
        <v>11670</v>
      </c>
      <c r="L80" s="46">
        <v>0</v>
      </c>
      <c r="M80" s="46">
        <v>0</v>
      </c>
      <c r="N80" s="46">
        <v>0</v>
      </c>
      <c r="O80" s="46">
        <f t="shared" si="15"/>
        <v>1230788</v>
      </c>
      <c r="P80" s="47">
        <f t="shared" si="14"/>
        <v>19.837021516641148</v>
      </c>
      <c r="Q80" s="9"/>
    </row>
    <row r="81" spans="1:120" ht="15.75">
      <c r="A81" s="29" t="s">
        <v>52</v>
      </c>
      <c r="B81" s="30"/>
      <c r="C81" s="31"/>
      <c r="D81" s="32">
        <f t="shared" ref="D81:N81" si="16">SUM(D82:D84)</f>
        <v>84000</v>
      </c>
      <c r="E81" s="32">
        <f t="shared" si="16"/>
        <v>26374</v>
      </c>
      <c r="F81" s="32">
        <f t="shared" si="16"/>
        <v>1612000</v>
      </c>
      <c r="G81" s="32">
        <f t="shared" si="16"/>
        <v>19683509</v>
      </c>
      <c r="H81" s="32">
        <f t="shared" si="16"/>
        <v>0</v>
      </c>
      <c r="I81" s="32">
        <f t="shared" si="16"/>
        <v>3997708</v>
      </c>
      <c r="J81" s="32">
        <f t="shared" si="16"/>
        <v>404102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si="16"/>
        <v>0</v>
      </c>
      <c r="O81" s="32">
        <f>SUM(D81:N81)</f>
        <v>25807693</v>
      </c>
      <c r="P81" s="45">
        <f t="shared" si="14"/>
        <v>415.951212829398</v>
      </c>
      <c r="Q81" s="9"/>
    </row>
    <row r="82" spans="1:120">
      <c r="A82" s="12"/>
      <c r="B82" s="25">
        <v>381</v>
      </c>
      <c r="C82" s="20" t="s">
        <v>78</v>
      </c>
      <c r="D82" s="46">
        <v>84000</v>
      </c>
      <c r="E82" s="46">
        <v>26374</v>
      </c>
      <c r="F82" s="46">
        <v>1612000</v>
      </c>
      <c r="G82" s="46">
        <v>18938509</v>
      </c>
      <c r="H82" s="46">
        <v>0</v>
      </c>
      <c r="I82" s="46">
        <v>60000</v>
      </c>
      <c r="J82" s="46">
        <v>404102</v>
      </c>
      <c r="K82" s="46">
        <v>0</v>
      </c>
      <c r="L82" s="46">
        <v>0</v>
      </c>
      <c r="M82" s="46">
        <v>0</v>
      </c>
      <c r="N82" s="46">
        <v>0</v>
      </c>
      <c r="O82" s="46">
        <f>SUM(D82:N82)</f>
        <v>21124985</v>
      </c>
      <c r="P82" s="47">
        <f t="shared" si="14"/>
        <v>340.47844306551696</v>
      </c>
      <c r="Q82" s="9"/>
    </row>
    <row r="83" spans="1:120">
      <c r="A83" s="12"/>
      <c r="B83" s="25">
        <v>384</v>
      </c>
      <c r="C83" s="20" t="s">
        <v>80</v>
      </c>
      <c r="D83" s="46">
        <v>0</v>
      </c>
      <c r="E83" s="46">
        <v>0</v>
      </c>
      <c r="F83" s="46">
        <v>0</v>
      </c>
      <c r="G83" s="46">
        <v>745000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>SUM(D83:N83)</f>
        <v>745000</v>
      </c>
      <c r="P83" s="47">
        <f t="shared" si="14"/>
        <v>12.007413973728745</v>
      </c>
      <c r="Q83" s="9"/>
    </row>
    <row r="84" spans="1:120" ht="15.75" thickBot="1">
      <c r="A84" s="12"/>
      <c r="B84" s="25">
        <v>389.8</v>
      </c>
      <c r="C84" s="20" t="s">
        <v>81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3937708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>SUM(D84:N84)</f>
        <v>3937708</v>
      </c>
      <c r="P84" s="47">
        <f t="shared" si="14"/>
        <v>63.465355790152309</v>
      </c>
      <c r="Q84" s="9"/>
    </row>
    <row r="85" spans="1:120" ht="16.5" thickBot="1">
      <c r="A85" s="14" t="s">
        <v>66</v>
      </c>
      <c r="B85" s="23"/>
      <c r="C85" s="22"/>
      <c r="D85" s="15">
        <f t="shared" ref="D85:N85" si="17">SUM(D5,D18,D29,D50,D64,D69,D81)</f>
        <v>53193926</v>
      </c>
      <c r="E85" s="15">
        <f t="shared" si="17"/>
        <v>15921082</v>
      </c>
      <c r="F85" s="15">
        <f t="shared" si="17"/>
        <v>1614542</v>
      </c>
      <c r="G85" s="15">
        <f t="shared" si="17"/>
        <v>29134954</v>
      </c>
      <c r="H85" s="15">
        <f t="shared" si="17"/>
        <v>0</v>
      </c>
      <c r="I85" s="15">
        <f t="shared" si="17"/>
        <v>55155326</v>
      </c>
      <c r="J85" s="15">
        <f t="shared" si="17"/>
        <v>10265169</v>
      </c>
      <c r="K85" s="15">
        <f t="shared" si="17"/>
        <v>24208594</v>
      </c>
      <c r="L85" s="15">
        <f t="shared" si="17"/>
        <v>0</v>
      </c>
      <c r="M85" s="15">
        <f t="shared" si="17"/>
        <v>0</v>
      </c>
      <c r="N85" s="15">
        <f t="shared" si="17"/>
        <v>0</v>
      </c>
      <c r="O85" s="15">
        <f>SUM(D85:N85)</f>
        <v>189493593</v>
      </c>
      <c r="P85" s="38">
        <f t="shared" si="14"/>
        <v>3054.1315657990167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2"/>
      <c r="M87" s="51" t="s">
        <v>203</v>
      </c>
      <c r="N87" s="51"/>
      <c r="O87" s="51"/>
      <c r="P87" s="43">
        <v>62045</v>
      </c>
    </row>
    <row r="88" spans="1:120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4"/>
    </row>
    <row r="89" spans="1:120" ht="15.75" customHeight="1" thickBot="1">
      <c r="A89" s="55" t="s">
        <v>111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7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183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32242035</v>
      </c>
      <c r="E5" s="27">
        <f t="shared" si="0"/>
        <v>6900388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39142423</v>
      </c>
      <c r="O5" s="33">
        <f t="shared" ref="O5:O36" si="1">(N5/O$84)</f>
        <v>633.46479260733759</v>
      </c>
      <c r="P5" s="6"/>
    </row>
    <row r="6" spans="1:133">
      <c r="A6" s="12"/>
      <c r="B6" s="25">
        <v>311</v>
      </c>
      <c r="C6" s="20" t="s">
        <v>3</v>
      </c>
      <c r="D6" s="46">
        <v>23567574</v>
      </c>
      <c r="E6" s="46">
        <v>1421979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24989553</v>
      </c>
      <c r="O6" s="47">
        <f t="shared" si="1"/>
        <v>404.42059523231541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1050173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1050173</v>
      </c>
      <c r="O7" s="47">
        <f t="shared" si="1"/>
        <v>16.995565697269829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858067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858067</v>
      </c>
      <c r="O8" s="47">
        <f t="shared" si="1"/>
        <v>13.886601608648508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3570169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3570169</v>
      </c>
      <c r="O9" s="47">
        <f t="shared" si="1"/>
        <v>57.778139211211986</v>
      </c>
      <c r="P9" s="9"/>
    </row>
    <row r="10" spans="1:133">
      <c r="A10" s="12"/>
      <c r="B10" s="25">
        <v>314.10000000000002</v>
      </c>
      <c r="C10" s="20" t="s">
        <v>14</v>
      </c>
      <c r="D10" s="46">
        <v>4827205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4827205</v>
      </c>
      <c r="O10" s="47">
        <f t="shared" si="1"/>
        <v>78.121490184654718</v>
      </c>
      <c r="P10" s="9"/>
    </row>
    <row r="11" spans="1:133">
      <c r="A11" s="12"/>
      <c r="B11" s="25">
        <v>314.3</v>
      </c>
      <c r="C11" s="20" t="s">
        <v>15</v>
      </c>
      <c r="D11" s="46">
        <v>828681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828681</v>
      </c>
      <c r="O11" s="47">
        <f t="shared" si="1"/>
        <v>13.411030732630966</v>
      </c>
      <c r="P11" s="9"/>
    </row>
    <row r="12" spans="1:133">
      <c r="A12" s="12"/>
      <c r="B12" s="25">
        <v>314.39999999999998</v>
      </c>
      <c r="C12" s="20" t="s">
        <v>16</v>
      </c>
      <c r="D12" s="46">
        <v>149926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149926</v>
      </c>
      <c r="O12" s="47">
        <f t="shared" si="1"/>
        <v>2.4263404055606803</v>
      </c>
      <c r="P12" s="9"/>
    </row>
    <row r="13" spans="1:133">
      <c r="A13" s="12"/>
      <c r="B13" s="25">
        <v>314.8</v>
      </c>
      <c r="C13" s="20" t="s">
        <v>17</v>
      </c>
      <c r="D13" s="46">
        <v>57315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57315</v>
      </c>
      <c r="O13" s="47">
        <f t="shared" si="1"/>
        <v>0.92756226634946837</v>
      </c>
      <c r="P13" s="9"/>
    </row>
    <row r="14" spans="1:133">
      <c r="A14" s="12"/>
      <c r="B14" s="25">
        <v>315</v>
      </c>
      <c r="C14" s="20" t="s">
        <v>131</v>
      </c>
      <c r="D14" s="46">
        <v>2092025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2092025</v>
      </c>
      <c r="O14" s="47">
        <f t="shared" si="1"/>
        <v>33.856467770387276</v>
      </c>
      <c r="P14" s="9"/>
    </row>
    <row r="15" spans="1:133">
      <c r="A15" s="12"/>
      <c r="B15" s="25">
        <v>316</v>
      </c>
      <c r="C15" s="20" t="s">
        <v>132</v>
      </c>
      <c r="D15" s="46">
        <v>687048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687048</v>
      </c>
      <c r="O15" s="47">
        <f t="shared" si="1"/>
        <v>11.118900810797689</v>
      </c>
      <c r="P15" s="9"/>
    </row>
    <row r="16" spans="1:133">
      <c r="A16" s="12"/>
      <c r="B16" s="25">
        <v>319</v>
      </c>
      <c r="C16" s="20" t="s">
        <v>20</v>
      </c>
      <c r="D16" s="46">
        <v>32261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32261</v>
      </c>
      <c r="O16" s="47">
        <f t="shared" si="1"/>
        <v>0.5220986875111262</v>
      </c>
      <c r="P16" s="9"/>
    </row>
    <row r="17" spans="1:16" ht="15.75">
      <c r="A17" s="29" t="s">
        <v>21</v>
      </c>
      <c r="B17" s="30"/>
      <c r="C17" s="31"/>
      <c r="D17" s="32">
        <f t="shared" ref="D17:M17" si="3">SUM(D18:D27)</f>
        <v>4906013</v>
      </c>
      <c r="E17" s="32">
        <f t="shared" si="3"/>
        <v>2295990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2586030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9788033</v>
      </c>
      <c r="O17" s="45">
        <f t="shared" si="1"/>
        <v>158.40547976242496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1819598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1819598</v>
      </c>
      <c r="O18" s="47">
        <f t="shared" si="1"/>
        <v>29.447621821948179</v>
      </c>
      <c r="P18" s="9"/>
    </row>
    <row r="19" spans="1:16">
      <c r="A19" s="12"/>
      <c r="B19" s="25">
        <v>323.10000000000002</v>
      </c>
      <c r="C19" s="20" t="s">
        <v>22</v>
      </c>
      <c r="D19" s="46">
        <v>3740791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3740791</v>
      </c>
      <c r="O19" s="47">
        <f t="shared" si="1"/>
        <v>60.539415125180042</v>
      </c>
      <c r="P19" s="9"/>
    </row>
    <row r="20" spans="1:16">
      <c r="A20" s="12"/>
      <c r="B20" s="25">
        <v>323.39999999999998</v>
      </c>
      <c r="C20" s="20" t="s">
        <v>94</v>
      </c>
      <c r="D20" s="46">
        <v>43780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43780</v>
      </c>
      <c r="O20" s="47">
        <f t="shared" si="1"/>
        <v>0.70851742163098186</v>
      </c>
      <c r="P20" s="9"/>
    </row>
    <row r="21" spans="1:16">
      <c r="A21" s="12"/>
      <c r="B21" s="25">
        <v>323.7</v>
      </c>
      <c r="C21" s="20" t="s">
        <v>95</v>
      </c>
      <c r="D21" s="46">
        <v>1065108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1065108</v>
      </c>
      <c r="O21" s="47">
        <f t="shared" si="1"/>
        <v>17.237267563237364</v>
      </c>
      <c r="P21" s="9"/>
    </row>
    <row r="22" spans="1:16">
      <c r="A22" s="12"/>
      <c r="B22" s="25">
        <v>324.11</v>
      </c>
      <c r="C22" s="20" t="s">
        <v>96</v>
      </c>
      <c r="D22" s="46">
        <v>0</v>
      </c>
      <c r="E22" s="46">
        <v>150156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150156</v>
      </c>
      <c r="O22" s="47">
        <f t="shared" si="1"/>
        <v>2.4300626304801671</v>
      </c>
      <c r="P22" s="9"/>
    </row>
    <row r="23" spans="1:16">
      <c r="A23" s="12"/>
      <c r="B23" s="25">
        <v>324.12</v>
      </c>
      <c r="C23" s="20" t="s">
        <v>23</v>
      </c>
      <c r="D23" s="46">
        <v>0</v>
      </c>
      <c r="E23" s="46">
        <v>69791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69791</v>
      </c>
      <c r="O23" s="47">
        <f t="shared" si="1"/>
        <v>1.1294686928517097</v>
      </c>
      <c r="P23" s="9"/>
    </row>
    <row r="24" spans="1:16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2103945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2103945</v>
      </c>
      <c r="O24" s="47">
        <f t="shared" si="1"/>
        <v>34.049376122736319</v>
      </c>
      <c r="P24" s="9"/>
    </row>
    <row r="25" spans="1:16">
      <c r="A25" s="12"/>
      <c r="B25" s="25">
        <v>324.22000000000003</v>
      </c>
      <c r="C25" s="20" t="s">
        <v>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482085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482085</v>
      </c>
      <c r="O25" s="47">
        <f t="shared" si="1"/>
        <v>7.8018643491770643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227275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227275</v>
      </c>
      <c r="O26" s="47">
        <f t="shared" si="1"/>
        <v>3.6781246459840431</v>
      </c>
      <c r="P26" s="9"/>
    </row>
    <row r="27" spans="1:16">
      <c r="A27" s="12"/>
      <c r="B27" s="25">
        <v>329</v>
      </c>
      <c r="C27" s="20" t="s">
        <v>27</v>
      </c>
      <c r="D27" s="46">
        <v>56334</v>
      </c>
      <c r="E27" s="46">
        <v>29170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5">SUM(D27:M27)</f>
        <v>85504</v>
      </c>
      <c r="O27" s="47">
        <f t="shared" si="1"/>
        <v>1.3837613891990743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SUM(D29:D45)</f>
        <v>7200566</v>
      </c>
      <c r="E28" s="32">
        <f t="shared" si="6"/>
        <v>1133576</v>
      </c>
      <c r="F28" s="32">
        <f t="shared" si="6"/>
        <v>0</v>
      </c>
      <c r="G28" s="32">
        <f t="shared" si="6"/>
        <v>55810</v>
      </c>
      <c r="H28" s="32">
        <f t="shared" si="6"/>
        <v>0</v>
      </c>
      <c r="I28" s="32">
        <f t="shared" si="6"/>
        <v>397216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8787168</v>
      </c>
      <c r="O28" s="45">
        <f t="shared" si="1"/>
        <v>142.20789435354664</v>
      </c>
      <c r="P28" s="10"/>
    </row>
    <row r="29" spans="1:16">
      <c r="A29" s="12"/>
      <c r="B29" s="25">
        <v>331.2</v>
      </c>
      <c r="C29" s="20" t="s">
        <v>28</v>
      </c>
      <c r="D29" s="46">
        <v>1025571</v>
      </c>
      <c r="E29" s="46">
        <v>2048</v>
      </c>
      <c r="F29" s="46">
        <v>0</v>
      </c>
      <c r="G29" s="46">
        <v>8910</v>
      </c>
      <c r="H29" s="46">
        <v>0</v>
      </c>
      <c r="I29" s="46">
        <v>35400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1071929</v>
      </c>
      <c r="O29" s="47">
        <f t="shared" si="1"/>
        <v>17.347655807480052</v>
      </c>
      <c r="P29" s="9"/>
    </row>
    <row r="30" spans="1:16">
      <c r="A30" s="12"/>
      <c r="B30" s="25">
        <v>331.5</v>
      </c>
      <c r="C30" s="20" t="s">
        <v>30</v>
      </c>
      <c r="D30" s="46">
        <v>0</v>
      </c>
      <c r="E30" s="46">
        <v>1033548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1033548</v>
      </c>
      <c r="O30" s="47">
        <f t="shared" si="1"/>
        <v>16.726513569937371</v>
      </c>
      <c r="P30" s="9"/>
    </row>
    <row r="31" spans="1:16">
      <c r="A31" s="12"/>
      <c r="B31" s="25">
        <v>331.7</v>
      </c>
      <c r="C31" s="20" t="s">
        <v>122</v>
      </c>
      <c r="D31" s="46">
        <v>7368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7368</v>
      </c>
      <c r="O31" s="47">
        <f t="shared" si="1"/>
        <v>0.11924066611642473</v>
      </c>
      <c r="P31" s="9"/>
    </row>
    <row r="32" spans="1:16">
      <c r="A32" s="12"/>
      <c r="B32" s="25">
        <v>333</v>
      </c>
      <c r="C32" s="20" t="s">
        <v>4</v>
      </c>
      <c r="D32" s="46">
        <v>5407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5407</v>
      </c>
      <c r="O32" s="47">
        <f t="shared" si="1"/>
        <v>8.7504652781149356E-2</v>
      </c>
      <c r="P32" s="9"/>
    </row>
    <row r="33" spans="1:16">
      <c r="A33" s="12"/>
      <c r="B33" s="25">
        <v>334.2</v>
      </c>
      <c r="C33" s="20" t="s">
        <v>31</v>
      </c>
      <c r="D33" s="46">
        <v>47361</v>
      </c>
      <c r="E33" s="46">
        <v>33524</v>
      </c>
      <c r="F33" s="46">
        <v>0</v>
      </c>
      <c r="G33" s="46">
        <v>46900</v>
      </c>
      <c r="H33" s="46">
        <v>0</v>
      </c>
      <c r="I33" s="46">
        <v>3134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130919</v>
      </c>
      <c r="O33" s="47">
        <f t="shared" si="1"/>
        <v>2.1187389749316243</v>
      </c>
      <c r="P33" s="9"/>
    </row>
    <row r="34" spans="1:16">
      <c r="A34" s="12"/>
      <c r="B34" s="25">
        <v>334.31</v>
      </c>
      <c r="C34" s="20" t="s">
        <v>33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144903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144903</v>
      </c>
      <c r="O34" s="47">
        <f t="shared" si="1"/>
        <v>2.345050250036413</v>
      </c>
      <c r="P34" s="9"/>
    </row>
    <row r="35" spans="1:16">
      <c r="A35" s="12"/>
      <c r="B35" s="25">
        <v>334.36</v>
      </c>
      <c r="C35" s="20" t="s">
        <v>158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200000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7">SUM(D35:M35)</f>
        <v>200000</v>
      </c>
      <c r="O35" s="47">
        <f t="shared" si="1"/>
        <v>3.2367173212927449</v>
      </c>
      <c r="P35" s="9"/>
    </row>
    <row r="36" spans="1:16">
      <c r="A36" s="12"/>
      <c r="B36" s="25">
        <v>334.7</v>
      </c>
      <c r="C36" s="20" t="s">
        <v>35</v>
      </c>
      <c r="D36" s="46">
        <v>4570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4570</v>
      </c>
      <c r="O36" s="47">
        <f t="shared" si="1"/>
        <v>7.3958990791539225E-2</v>
      </c>
      <c r="P36" s="9"/>
    </row>
    <row r="37" spans="1:16">
      <c r="A37" s="12"/>
      <c r="B37" s="25">
        <v>335.12</v>
      </c>
      <c r="C37" s="20" t="s">
        <v>135</v>
      </c>
      <c r="D37" s="46">
        <v>2072635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2072635</v>
      </c>
      <c r="O37" s="47">
        <f t="shared" ref="O37:O68" si="8">(N37/O$84)</f>
        <v>33.542668026087945</v>
      </c>
      <c r="P37" s="9"/>
    </row>
    <row r="38" spans="1:16">
      <c r="A38" s="12"/>
      <c r="B38" s="25">
        <v>335.14</v>
      </c>
      <c r="C38" s="20" t="s">
        <v>136</v>
      </c>
      <c r="D38" s="46">
        <v>10482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10482</v>
      </c>
      <c r="O38" s="47">
        <f t="shared" si="8"/>
        <v>0.16963635480895276</v>
      </c>
      <c r="P38" s="9"/>
    </row>
    <row r="39" spans="1:16">
      <c r="A39" s="12"/>
      <c r="B39" s="25">
        <v>335.15</v>
      </c>
      <c r="C39" s="20" t="s">
        <v>137</v>
      </c>
      <c r="D39" s="46">
        <v>68302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68302</v>
      </c>
      <c r="O39" s="47">
        <f t="shared" si="8"/>
        <v>1.1053713323946852</v>
      </c>
      <c r="P39" s="9"/>
    </row>
    <row r="40" spans="1:16">
      <c r="A40" s="12"/>
      <c r="B40" s="25">
        <v>335.18</v>
      </c>
      <c r="C40" s="20" t="s">
        <v>138</v>
      </c>
      <c r="D40" s="46">
        <v>3857320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3857320</v>
      </c>
      <c r="O40" s="47">
        <f t="shared" si="8"/>
        <v>62.425272288844653</v>
      </c>
      <c r="P40" s="9"/>
    </row>
    <row r="41" spans="1:16">
      <c r="A41" s="12"/>
      <c r="B41" s="25">
        <v>335.21</v>
      </c>
      <c r="C41" s="20" t="s">
        <v>40</v>
      </c>
      <c r="D41" s="46">
        <v>22617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22617</v>
      </c>
      <c r="O41" s="47">
        <f t="shared" si="8"/>
        <v>0.36602417827839007</v>
      </c>
      <c r="P41" s="9"/>
    </row>
    <row r="42" spans="1:16">
      <c r="A42" s="12"/>
      <c r="B42" s="25">
        <v>335.49</v>
      </c>
      <c r="C42" s="20" t="s">
        <v>41</v>
      </c>
      <c r="D42" s="46">
        <v>38268</v>
      </c>
      <c r="E42" s="46">
        <v>0</v>
      </c>
      <c r="F42" s="46">
        <v>0</v>
      </c>
      <c r="G42" s="46">
        <v>0</v>
      </c>
      <c r="H42" s="46">
        <v>0</v>
      </c>
      <c r="I42" s="46">
        <v>13779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52047</v>
      </c>
      <c r="O42" s="47">
        <f t="shared" si="8"/>
        <v>0.84230713210661745</v>
      </c>
      <c r="P42" s="9"/>
    </row>
    <row r="43" spans="1:16">
      <c r="A43" s="12"/>
      <c r="B43" s="25">
        <v>337.2</v>
      </c>
      <c r="C43" s="20" t="s">
        <v>104</v>
      </c>
      <c r="D43" s="46">
        <v>7183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7183</v>
      </c>
      <c r="O43" s="47">
        <f t="shared" si="8"/>
        <v>0.11624670259422894</v>
      </c>
      <c r="P43" s="9"/>
    </row>
    <row r="44" spans="1:16">
      <c r="A44" s="12"/>
      <c r="B44" s="25">
        <v>337.3</v>
      </c>
      <c r="C44" s="20" t="s">
        <v>44</v>
      </c>
      <c r="D44" s="46">
        <v>0</v>
      </c>
      <c r="E44" s="46">
        <v>64456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64456</v>
      </c>
      <c r="O44" s="47">
        <f t="shared" si="8"/>
        <v>1.0431292583062257</v>
      </c>
      <c r="P44" s="9"/>
    </row>
    <row r="45" spans="1:16">
      <c r="A45" s="12"/>
      <c r="B45" s="25">
        <v>338</v>
      </c>
      <c r="C45" s="20" t="s">
        <v>45</v>
      </c>
      <c r="D45" s="46">
        <v>33482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33482</v>
      </c>
      <c r="O45" s="47">
        <f t="shared" si="8"/>
        <v>0.54185884675761842</v>
      </c>
      <c r="P45" s="9"/>
    </row>
    <row r="46" spans="1:16" ht="15.75">
      <c r="A46" s="29" t="s">
        <v>50</v>
      </c>
      <c r="B46" s="30"/>
      <c r="C46" s="31"/>
      <c r="D46" s="32">
        <f t="shared" ref="D46:M46" si="9">SUM(D47:D60)</f>
        <v>3782630</v>
      </c>
      <c r="E46" s="32">
        <f t="shared" si="9"/>
        <v>166407</v>
      </c>
      <c r="F46" s="32">
        <f t="shared" si="9"/>
        <v>0</v>
      </c>
      <c r="G46" s="32">
        <f t="shared" si="9"/>
        <v>5624</v>
      </c>
      <c r="H46" s="32">
        <f t="shared" si="9"/>
        <v>0</v>
      </c>
      <c r="I46" s="32">
        <f t="shared" si="9"/>
        <v>40031108</v>
      </c>
      <c r="J46" s="32">
        <f t="shared" si="9"/>
        <v>9863670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53849439</v>
      </c>
      <c r="O46" s="45">
        <f t="shared" si="8"/>
        <v>871.47705976598536</v>
      </c>
      <c r="P46" s="10"/>
    </row>
    <row r="47" spans="1:16">
      <c r="A47" s="12"/>
      <c r="B47" s="25">
        <v>341.2</v>
      </c>
      <c r="C47" s="20" t="s">
        <v>139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9863670</v>
      </c>
      <c r="K47" s="46">
        <v>0</v>
      </c>
      <c r="L47" s="46">
        <v>0</v>
      </c>
      <c r="M47" s="46">
        <v>0</v>
      </c>
      <c r="N47" s="46">
        <f t="shared" ref="N47:N60" si="10">SUM(D47:M47)</f>
        <v>9863670</v>
      </c>
      <c r="O47" s="47">
        <f t="shared" si="8"/>
        <v>159.62955770257804</v>
      </c>
      <c r="P47" s="9"/>
    </row>
    <row r="48" spans="1:16">
      <c r="A48" s="12"/>
      <c r="B48" s="25">
        <v>341.3</v>
      </c>
      <c r="C48" s="20" t="s">
        <v>140</v>
      </c>
      <c r="D48" s="46">
        <v>7000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7000</v>
      </c>
      <c r="O48" s="47">
        <f t="shared" si="8"/>
        <v>0.11328510624524607</v>
      </c>
      <c r="P48" s="9"/>
    </row>
    <row r="49" spans="1:16">
      <c r="A49" s="12"/>
      <c r="B49" s="25">
        <v>341.9</v>
      </c>
      <c r="C49" s="20" t="s">
        <v>141</v>
      </c>
      <c r="D49" s="46">
        <v>453948</v>
      </c>
      <c r="E49" s="46">
        <v>0</v>
      </c>
      <c r="F49" s="46">
        <v>0</v>
      </c>
      <c r="G49" s="46">
        <v>0</v>
      </c>
      <c r="H49" s="46">
        <v>0</v>
      </c>
      <c r="I49" s="46">
        <v>1288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455236</v>
      </c>
      <c r="O49" s="47">
        <f t="shared" si="8"/>
        <v>7.3673512323801198</v>
      </c>
      <c r="P49" s="9"/>
    </row>
    <row r="50" spans="1:16">
      <c r="A50" s="12"/>
      <c r="B50" s="25">
        <v>342.1</v>
      </c>
      <c r="C50" s="20" t="s">
        <v>55</v>
      </c>
      <c r="D50" s="46">
        <v>1207996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1207996</v>
      </c>
      <c r="O50" s="47">
        <f t="shared" si="8"/>
        <v>19.549707886261753</v>
      </c>
      <c r="P50" s="9"/>
    </row>
    <row r="51" spans="1:16">
      <c r="A51" s="12"/>
      <c r="B51" s="25">
        <v>342.5</v>
      </c>
      <c r="C51" s="20" t="s">
        <v>56</v>
      </c>
      <c r="D51" s="46">
        <v>169631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169631</v>
      </c>
      <c r="O51" s="47">
        <f t="shared" si="8"/>
        <v>2.7452379796410482</v>
      </c>
      <c r="P51" s="9"/>
    </row>
    <row r="52" spans="1:16">
      <c r="A52" s="12"/>
      <c r="B52" s="25">
        <v>342.6</v>
      </c>
      <c r="C52" s="20" t="s">
        <v>57</v>
      </c>
      <c r="D52" s="46">
        <v>1562235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1562235</v>
      </c>
      <c r="O52" s="47">
        <f t="shared" si="8"/>
        <v>25.282565422148856</v>
      </c>
      <c r="P52" s="9"/>
    </row>
    <row r="53" spans="1:16">
      <c r="A53" s="12"/>
      <c r="B53" s="25">
        <v>343.4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6159410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6159410</v>
      </c>
      <c r="O53" s="47">
        <f t="shared" si="8"/>
        <v>99.681345179718733</v>
      </c>
      <c r="P53" s="9"/>
    </row>
    <row r="54" spans="1:16">
      <c r="A54" s="12"/>
      <c r="B54" s="25">
        <v>343.6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26332044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26332044</v>
      </c>
      <c r="O54" s="47">
        <f t="shared" si="8"/>
        <v>426.14691459921346</v>
      </c>
      <c r="P54" s="9"/>
    </row>
    <row r="55" spans="1:16">
      <c r="A55" s="12"/>
      <c r="B55" s="25">
        <v>343.8</v>
      </c>
      <c r="C55" s="20" t="s">
        <v>60</v>
      </c>
      <c r="D55" s="46">
        <v>0</v>
      </c>
      <c r="E55" s="46">
        <v>66450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66450</v>
      </c>
      <c r="O55" s="47">
        <f t="shared" si="8"/>
        <v>1.0753993299995146</v>
      </c>
      <c r="P55" s="9"/>
    </row>
    <row r="56" spans="1:16">
      <c r="A56" s="12"/>
      <c r="B56" s="25">
        <v>343.9</v>
      </c>
      <c r="C56" s="20" t="s">
        <v>61</v>
      </c>
      <c r="D56" s="46">
        <v>130039</v>
      </c>
      <c r="E56" s="46">
        <v>50</v>
      </c>
      <c r="F56" s="46">
        <v>0</v>
      </c>
      <c r="G56" s="46">
        <v>0</v>
      </c>
      <c r="H56" s="46">
        <v>0</v>
      </c>
      <c r="I56" s="46">
        <v>5836678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5966767</v>
      </c>
      <c r="O56" s="47">
        <f t="shared" si="8"/>
        <v>96.563690505089738</v>
      </c>
      <c r="P56" s="9"/>
    </row>
    <row r="57" spans="1:16">
      <c r="A57" s="12"/>
      <c r="B57" s="25">
        <v>344.9</v>
      </c>
      <c r="C57" s="20" t="s">
        <v>143</v>
      </c>
      <c r="D57" s="46">
        <v>0</v>
      </c>
      <c r="E57" s="46">
        <v>99907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99907</v>
      </c>
      <c r="O57" s="47">
        <f t="shared" si="8"/>
        <v>1.6168535870919714</v>
      </c>
      <c r="P57" s="9"/>
    </row>
    <row r="58" spans="1:16">
      <c r="A58" s="12"/>
      <c r="B58" s="25">
        <v>347.2</v>
      </c>
      <c r="C58" s="20" t="s">
        <v>64</v>
      </c>
      <c r="D58" s="46">
        <v>166965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166965</v>
      </c>
      <c r="O58" s="47">
        <f t="shared" si="8"/>
        <v>2.7020925377482157</v>
      </c>
      <c r="P58" s="9"/>
    </row>
    <row r="59" spans="1:16">
      <c r="A59" s="12"/>
      <c r="B59" s="25">
        <v>347.5</v>
      </c>
      <c r="C59" s="20" t="s">
        <v>65</v>
      </c>
      <c r="D59" s="46">
        <v>53151</v>
      </c>
      <c r="E59" s="46">
        <v>0</v>
      </c>
      <c r="F59" s="46">
        <v>0</v>
      </c>
      <c r="G59" s="46">
        <v>5624</v>
      </c>
      <c r="H59" s="46">
        <v>0</v>
      </c>
      <c r="I59" s="46">
        <v>1382055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1440830</v>
      </c>
      <c r="O59" s="47">
        <f t="shared" si="8"/>
        <v>23.317797090191128</v>
      </c>
      <c r="P59" s="9"/>
    </row>
    <row r="60" spans="1:16">
      <c r="A60" s="12"/>
      <c r="B60" s="25">
        <v>349</v>
      </c>
      <c r="C60" s="20" t="s">
        <v>1</v>
      </c>
      <c r="D60" s="46">
        <v>31665</v>
      </c>
      <c r="E60" s="46">
        <v>0</v>
      </c>
      <c r="F60" s="46">
        <v>0</v>
      </c>
      <c r="G60" s="46">
        <v>0</v>
      </c>
      <c r="H60" s="46">
        <v>0</v>
      </c>
      <c r="I60" s="46">
        <v>319633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351298</v>
      </c>
      <c r="O60" s="47">
        <f t="shared" si="8"/>
        <v>5.6852616076774938</v>
      </c>
      <c r="P60" s="9"/>
    </row>
    <row r="61" spans="1:16" ht="15.75">
      <c r="A61" s="29" t="s">
        <v>51</v>
      </c>
      <c r="B61" s="30"/>
      <c r="C61" s="31"/>
      <c r="D61" s="32">
        <f t="shared" ref="D61:M61" si="11">SUM(D62:D65)</f>
        <v>390078</v>
      </c>
      <c r="E61" s="32">
        <f t="shared" si="11"/>
        <v>22565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7" si="12">SUM(D61:M61)</f>
        <v>412643</v>
      </c>
      <c r="O61" s="45">
        <f t="shared" si="8"/>
        <v>6.6780437280510103</v>
      </c>
      <c r="P61" s="10"/>
    </row>
    <row r="62" spans="1:16">
      <c r="A62" s="13"/>
      <c r="B62" s="39">
        <v>351.1</v>
      </c>
      <c r="C62" s="21" t="s">
        <v>68</v>
      </c>
      <c r="D62" s="46">
        <v>67744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67744</v>
      </c>
      <c r="O62" s="47">
        <f t="shared" si="8"/>
        <v>1.0963408910682786</v>
      </c>
      <c r="P62" s="9"/>
    </row>
    <row r="63" spans="1:16">
      <c r="A63" s="13"/>
      <c r="B63" s="39">
        <v>351.2</v>
      </c>
      <c r="C63" s="21" t="s">
        <v>107</v>
      </c>
      <c r="D63" s="46">
        <v>0</v>
      </c>
      <c r="E63" s="46">
        <v>13996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13996</v>
      </c>
      <c r="O63" s="47">
        <f t="shared" si="8"/>
        <v>0.2265054781440663</v>
      </c>
      <c r="P63" s="9"/>
    </row>
    <row r="64" spans="1:16">
      <c r="A64" s="13"/>
      <c r="B64" s="39">
        <v>351.3</v>
      </c>
      <c r="C64" s="21" t="s">
        <v>108</v>
      </c>
      <c r="D64" s="46">
        <v>0</v>
      </c>
      <c r="E64" s="46">
        <v>8569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8569</v>
      </c>
      <c r="O64" s="47">
        <f t="shared" si="8"/>
        <v>0.13867715363078764</v>
      </c>
      <c r="P64" s="9"/>
    </row>
    <row r="65" spans="1:16">
      <c r="A65" s="13"/>
      <c r="B65" s="39">
        <v>354</v>
      </c>
      <c r="C65" s="21" t="s">
        <v>69</v>
      </c>
      <c r="D65" s="46">
        <v>322334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322334</v>
      </c>
      <c r="O65" s="47">
        <f t="shared" si="8"/>
        <v>5.2165202052078783</v>
      </c>
      <c r="P65" s="9"/>
    </row>
    <row r="66" spans="1:16" ht="15.75">
      <c r="A66" s="29" t="s">
        <v>5</v>
      </c>
      <c r="B66" s="30"/>
      <c r="C66" s="31"/>
      <c r="D66" s="32">
        <f t="shared" ref="D66:M66" si="13">SUM(D67:D77)</f>
        <v>1492584</v>
      </c>
      <c r="E66" s="32">
        <f t="shared" si="13"/>
        <v>644342</v>
      </c>
      <c r="F66" s="32">
        <f t="shared" si="13"/>
        <v>27664</v>
      </c>
      <c r="G66" s="32">
        <f t="shared" si="13"/>
        <v>614965</v>
      </c>
      <c r="H66" s="32">
        <f t="shared" si="13"/>
        <v>0</v>
      </c>
      <c r="I66" s="32">
        <f t="shared" si="13"/>
        <v>2594822</v>
      </c>
      <c r="J66" s="32">
        <f t="shared" si="13"/>
        <v>1050749</v>
      </c>
      <c r="K66" s="32">
        <f t="shared" si="13"/>
        <v>9922139</v>
      </c>
      <c r="L66" s="32">
        <f t="shared" si="13"/>
        <v>0</v>
      </c>
      <c r="M66" s="32">
        <f t="shared" si="13"/>
        <v>0</v>
      </c>
      <c r="N66" s="32">
        <f t="shared" si="12"/>
        <v>16347265</v>
      </c>
      <c r="O66" s="45">
        <f t="shared" si="8"/>
        <v>264.5573789063132</v>
      </c>
      <c r="P66" s="10"/>
    </row>
    <row r="67" spans="1:16">
      <c r="A67" s="12"/>
      <c r="B67" s="25">
        <v>361.1</v>
      </c>
      <c r="C67" s="20" t="s">
        <v>70</v>
      </c>
      <c r="D67" s="46">
        <v>755825</v>
      </c>
      <c r="E67" s="46">
        <v>358451</v>
      </c>
      <c r="F67" s="46">
        <v>17062</v>
      </c>
      <c r="G67" s="46">
        <v>196099</v>
      </c>
      <c r="H67" s="46">
        <v>0</v>
      </c>
      <c r="I67" s="46">
        <v>1079462</v>
      </c>
      <c r="J67" s="46">
        <v>146002</v>
      </c>
      <c r="K67" s="46">
        <v>342811</v>
      </c>
      <c r="L67" s="46">
        <v>0</v>
      </c>
      <c r="M67" s="46">
        <v>0</v>
      </c>
      <c r="N67" s="46">
        <f t="shared" si="12"/>
        <v>2895712</v>
      </c>
      <c r="O67" s="47">
        <f t="shared" si="8"/>
        <v>46.863005939376286</v>
      </c>
      <c r="P67" s="9"/>
    </row>
    <row r="68" spans="1:16">
      <c r="A68" s="12"/>
      <c r="B68" s="25">
        <v>361.2</v>
      </c>
      <c r="C68" s="20" t="s">
        <v>117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1237776</v>
      </c>
      <c r="L68" s="46">
        <v>0</v>
      </c>
      <c r="M68" s="46">
        <v>0</v>
      </c>
      <c r="N68" s="46">
        <f t="shared" ref="N68:N77" si="14">SUM(D68:M68)</f>
        <v>1237776</v>
      </c>
      <c r="O68" s="47">
        <f t="shared" si="8"/>
        <v>20.031655095402243</v>
      </c>
      <c r="P68" s="9"/>
    </row>
    <row r="69" spans="1:16">
      <c r="A69" s="12"/>
      <c r="B69" s="25">
        <v>361.3</v>
      </c>
      <c r="C69" s="20" t="s">
        <v>71</v>
      </c>
      <c r="D69" s="46">
        <v>372076</v>
      </c>
      <c r="E69" s="46">
        <v>153608</v>
      </c>
      <c r="F69" s="46">
        <v>6890</v>
      </c>
      <c r="G69" s="46">
        <v>78910</v>
      </c>
      <c r="H69" s="46">
        <v>0</v>
      </c>
      <c r="I69" s="46">
        <v>453177</v>
      </c>
      <c r="J69" s="46">
        <v>60810</v>
      </c>
      <c r="K69" s="46">
        <v>2401437</v>
      </c>
      <c r="L69" s="46">
        <v>0</v>
      </c>
      <c r="M69" s="46">
        <v>0</v>
      </c>
      <c r="N69" s="46">
        <f t="shared" si="14"/>
        <v>3526908</v>
      </c>
      <c r="O69" s="47">
        <f t="shared" ref="O69:O82" si="15">(N69/O$84)</f>
        <v>57.07802107102976</v>
      </c>
      <c r="P69" s="9"/>
    </row>
    <row r="70" spans="1:16">
      <c r="A70" s="12"/>
      <c r="B70" s="25">
        <v>361.4</v>
      </c>
      <c r="C70" s="20" t="s">
        <v>144</v>
      </c>
      <c r="D70" s="46">
        <v>151791</v>
      </c>
      <c r="E70" s="46">
        <v>71235</v>
      </c>
      <c r="F70" s="46">
        <v>3712</v>
      </c>
      <c r="G70" s="46">
        <v>35323</v>
      </c>
      <c r="H70" s="46">
        <v>0</v>
      </c>
      <c r="I70" s="46">
        <v>209238</v>
      </c>
      <c r="J70" s="46">
        <v>29925</v>
      </c>
      <c r="K70" s="46">
        <v>2626806</v>
      </c>
      <c r="L70" s="46">
        <v>0</v>
      </c>
      <c r="M70" s="46">
        <v>0</v>
      </c>
      <c r="N70" s="46">
        <f t="shared" si="14"/>
        <v>3128030</v>
      </c>
      <c r="O70" s="47">
        <f t="shared" si="15"/>
        <v>50.622744412616726</v>
      </c>
      <c r="P70" s="9"/>
    </row>
    <row r="71" spans="1:16">
      <c r="A71" s="12"/>
      <c r="B71" s="25">
        <v>362</v>
      </c>
      <c r="C71" s="20" t="s">
        <v>73</v>
      </c>
      <c r="D71" s="46">
        <v>64377</v>
      </c>
      <c r="E71" s="46">
        <v>0</v>
      </c>
      <c r="F71" s="46">
        <v>0</v>
      </c>
      <c r="G71" s="46">
        <v>0</v>
      </c>
      <c r="H71" s="46">
        <v>0</v>
      </c>
      <c r="I71" s="46">
        <v>127653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192030</v>
      </c>
      <c r="O71" s="47">
        <f t="shared" si="15"/>
        <v>3.107734136039229</v>
      </c>
      <c r="P71" s="9"/>
    </row>
    <row r="72" spans="1:16">
      <c r="A72" s="12"/>
      <c r="B72" s="25">
        <v>364</v>
      </c>
      <c r="C72" s="20" t="s">
        <v>145</v>
      </c>
      <c r="D72" s="46">
        <v>0</v>
      </c>
      <c r="E72" s="46">
        <v>0</v>
      </c>
      <c r="F72" s="46">
        <v>0</v>
      </c>
      <c r="G72" s="46">
        <v>230923</v>
      </c>
      <c r="H72" s="46">
        <v>0</v>
      </c>
      <c r="I72" s="46">
        <v>639437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870360</v>
      </c>
      <c r="O72" s="47">
        <f t="shared" si="15"/>
        <v>14.085546438801767</v>
      </c>
      <c r="P72" s="9"/>
    </row>
    <row r="73" spans="1:16">
      <c r="A73" s="12"/>
      <c r="B73" s="25">
        <v>365</v>
      </c>
      <c r="C73" s="20" t="s">
        <v>146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328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328</v>
      </c>
      <c r="O73" s="47">
        <f t="shared" si="15"/>
        <v>5.3082164069201019E-3</v>
      </c>
      <c r="P73" s="9"/>
    </row>
    <row r="74" spans="1:16">
      <c r="A74" s="12"/>
      <c r="B74" s="25">
        <v>366</v>
      </c>
      <c r="C74" s="20" t="s">
        <v>75</v>
      </c>
      <c r="D74" s="46">
        <v>5604</v>
      </c>
      <c r="E74" s="46">
        <v>5257</v>
      </c>
      <c r="F74" s="46">
        <v>0</v>
      </c>
      <c r="G74" s="46">
        <v>19800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30661</v>
      </c>
      <c r="O74" s="47">
        <f t="shared" si="15"/>
        <v>0.49620494894078426</v>
      </c>
      <c r="P74" s="9"/>
    </row>
    <row r="75" spans="1:16">
      <c r="A75" s="12"/>
      <c r="B75" s="25">
        <v>367</v>
      </c>
      <c r="C75" s="20" t="s">
        <v>133</v>
      </c>
      <c r="D75" s="46">
        <v>3950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3950</v>
      </c>
      <c r="O75" s="47">
        <f t="shared" si="15"/>
        <v>6.3925167095531713E-2</v>
      </c>
      <c r="P75" s="9"/>
    </row>
    <row r="76" spans="1:16">
      <c r="A76" s="12"/>
      <c r="B76" s="25">
        <v>368</v>
      </c>
      <c r="C76" s="20" t="s">
        <v>76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3307812</v>
      </c>
      <c r="L76" s="46">
        <v>0</v>
      </c>
      <c r="M76" s="46">
        <v>0</v>
      </c>
      <c r="N76" s="46">
        <f t="shared" si="14"/>
        <v>3307812</v>
      </c>
      <c r="O76" s="47">
        <f t="shared" si="15"/>
        <v>53.532261979899985</v>
      </c>
      <c r="P76" s="9"/>
    </row>
    <row r="77" spans="1:16">
      <c r="A77" s="12"/>
      <c r="B77" s="25">
        <v>369.9</v>
      </c>
      <c r="C77" s="20" t="s">
        <v>77</v>
      </c>
      <c r="D77" s="46">
        <v>138961</v>
      </c>
      <c r="E77" s="46">
        <v>55791</v>
      </c>
      <c r="F77" s="46">
        <v>0</v>
      </c>
      <c r="G77" s="46">
        <v>53910</v>
      </c>
      <c r="H77" s="46">
        <v>0</v>
      </c>
      <c r="I77" s="46">
        <v>85527</v>
      </c>
      <c r="J77" s="46">
        <v>814012</v>
      </c>
      <c r="K77" s="46">
        <v>5497</v>
      </c>
      <c r="L77" s="46">
        <v>0</v>
      </c>
      <c r="M77" s="46">
        <v>0</v>
      </c>
      <c r="N77" s="46">
        <f t="shared" si="14"/>
        <v>1153698</v>
      </c>
      <c r="O77" s="47">
        <f t="shared" si="15"/>
        <v>18.670971500703985</v>
      </c>
      <c r="P77" s="9"/>
    </row>
    <row r="78" spans="1:16" ht="15.75">
      <c r="A78" s="29" t="s">
        <v>52</v>
      </c>
      <c r="B78" s="30"/>
      <c r="C78" s="31"/>
      <c r="D78" s="32">
        <f t="shared" ref="D78:M78" si="16">SUM(D79:D81)</f>
        <v>84000</v>
      </c>
      <c r="E78" s="32">
        <f t="shared" si="16"/>
        <v>32425</v>
      </c>
      <c r="F78" s="32">
        <f t="shared" si="16"/>
        <v>1731941</v>
      </c>
      <c r="G78" s="32">
        <f t="shared" si="16"/>
        <v>15846911</v>
      </c>
      <c r="H78" s="32">
        <f t="shared" si="16"/>
        <v>0</v>
      </c>
      <c r="I78" s="32">
        <f t="shared" si="16"/>
        <v>7171400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24866677</v>
      </c>
      <c r="O78" s="45">
        <f t="shared" si="15"/>
        <v>402.43202084445954</v>
      </c>
      <c r="P78" s="9"/>
    </row>
    <row r="79" spans="1:16">
      <c r="A79" s="12"/>
      <c r="B79" s="25">
        <v>381</v>
      </c>
      <c r="C79" s="20" t="s">
        <v>78</v>
      </c>
      <c r="D79" s="46">
        <v>84000</v>
      </c>
      <c r="E79" s="46">
        <v>32425</v>
      </c>
      <c r="F79" s="46">
        <v>1731941</v>
      </c>
      <c r="G79" s="46">
        <v>15365454</v>
      </c>
      <c r="H79" s="46">
        <v>0</v>
      </c>
      <c r="I79" s="46">
        <v>465173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17678993</v>
      </c>
      <c r="O79" s="47">
        <f t="shared" si="15"/>
        <v>286.10951433056596</v>
      </c>
      <c r="P79" s="9"/>
    </row>
    <row r="80" spans="1:16">
      <c r="A80" s="12"/>
      <c r="B80" s="25">
        <v>384</v>
      </c>
      <c r="C80" s="20" t="s">
        <v>80</v>
      </c>
      <c r="D80" s="46">
        <v>0</v>
      </c>
      <c r="E80" s="46">
        <v>0</v>
      </c>
      <c r="F80" s="46">
        <v>0</v>
      </c>
      <c r="G80" s="46">
        <v>481457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481457</v>
      </c>
      <c r="O80" s="47">
        <f t="shared" si="15"/>
        <v>7.791701056788205</v>
      </c>
      <c r="P80" s="9"/>
    </row>
    <row r="81" spans="1:119" ht="15.75" thickBot="1">
      <c r="A81" s="12"/>
      <c r="B81" s="25">
        <v>389.8</v>
      </c>
      <c r="C81" s="20" t="s">
        <v>152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6706227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6706227</v>
      </c>
      <c r="O81" s="47">
        <f t="shared" si="15"/>
        <v>108.5308054571054</v>
      </c>
      <c r="P81" s="9"/>
    </row>
    <row r="82" spans="1:119" ht="16.5" thickBot="1">
      <c r="A82" s="14" t="s">
        <v>66</v>
      </c>
      <c r="B82" s="23"/>
      <c r="C82" s="22"/>
      <c r="D82" s="15">
        <f t="shared" ref="D82:M82" si="17">SUM(D5,D17,D28,D46,D61,D66,D78)</f>
        <v>50097906</v>
      </c>
      <c r="E82" s="15">
        <f t="shared" si="17"/>
        <v>11195693</v>
      </c>
      <c r="F82" s="15">
        <f t="shared" si="17"/>
        <v>1759605</v>
      </c>
      <c r="G82" s="15">
        <f t="shared" si="17"/>
        <v>16523310</v>
      </c>
      <c r="H82" s="15">
        <f t="shared" si="17"/>
        <v>0</v>
      </c>
      <c r="I82" s="15">
        <f t="shared" si="17"/>
        <v>52780576</v>
      </c>
      <c r="J82" s="15">
        <f t="shared" si="17"/>
        <v>10914419</v>
      </c>
      <c r="K82" s="15">
        <f t="shared" si="17"/>
        <v>9922139</v>
      </c>
      <c r="L82" s="15">
        <f t="shared" si="17"/>
        <v>0</v>
      </c>
      <c r="M82" s="15">
        <f t="shared" si="17"/>
        <v>0</v>
      </c>
      <c r="N82" s="15">
        <f>SUM(D82:M82)</f>
        <v>153193648</v>
      </c>
      <c r="O82" s="38">
        <f t="shared" si="15"/>
        <v>2479.2226699681182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51" t="s">
        <v>184</v>
      </c>
      <c r="M84" s="51"/>
      <c r="N84" s="51"/>
      <c r="O84" s="43">
        <v>61791</v>
      </c>
    </row>
    <row r="85" spans="1:119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  <row r="86" spans="1:119" ht="15.75" customHeight="1" thickBot="1">
      <c r="A86" s="55" t="s">
        <v>111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7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29866193</v>
      </c>
      <c r="E5" s="27">
        <f t="shared" si="0"/>
        <v>5621863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1337792</v>
      </c>
      <c r="N5" s="28">
        <f>SUM(D5:M5)</f>
        <v>36825848</v>
      </c>
      <c r="O5" s="33">
        <f t="shared" ref="O5:O36" si="1">(N5/O$86)</f>
        <v>611.02470590187329</v>
      </c>
      <c r="P5" s="6"/>
    </row>
    <row r="6" spans="1:133">
      <c r="A6" s="12"/>
      <c r="B6" s="25">
        <v>311</v>
      </c>
      <c r="C6" s="20" t="s">
        <v>3</v>
      </c>
      <c r="D6" s="46">
        <v>21294235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1337792</v>
      </c>
      <c r="N6" s="46">
        <f>SUM(D6:M6)</f>
        <v>22632027</v>
      </c>
      <c r="O6" s="47">
        <f t="shared" si="1"/>
        <v>375.51688264281802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1208485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1208485</v>
      </c>
      <c r="O7" s="47">
        <f t="shared" si="1"/>
        <v>20.051519023046673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752933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752933</v>
      </c>
      <c r="O8" s="47">
        <f t="shared" si="1"/>
        <v>12.492873616618825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3660445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3660445</v>
      </c>
      <c r="O9" s="47">
        <f t="shared" si="1"/>
        <v>60.735120874744894</v>
      </c>
      <c r="P9" s="9"/>
    </row>
    <row r="10" spans="1:133">
      <c r="A10" s="12"/>
      <c r="B10" s="25">
        <v>314.10000000000002</v>
      </c>
      <c r="C10" s="20" t="s">
        <v>14</v>
      </c>
      <c r="D10" s="46">
        <v>4910021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4910021</v>
      </c>
      <c r="O10" s="47">
        <f t="shared" si="1"/>
        <v>81.468433191192815</v>
      </c>
      <c r="P10" s="9"/>
    </row>
    <row r="11" spans="1:133">
      <c r="A11" s="12"/>
      <c r="B11" s="25">
        <v>314.3</v>
      </c>
      <c r="C11" s="20" t="s">
        <v>15</v>
      </c>
      <c r="D11" s="46">
        <v>804950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804950</v>
      </c>
      <c r="O11" s="47">
        <f t="shared" si="1"/>
        <v>13.355954138943735</v>
      </c>
      <c r="P11" s="9"/>
    </row>
    <row r="12" spans="1:133">
      <c r="A12" s="12"/>
      <c r="B12" s="25">
        <v>314.39999999999998</v>
      </c>
      <c r="C12" s="20" t="s">
        <v>16</v>
      </c>
      <c r="D12" s="46">
        <v>118378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118378</v>
      </c>
      <c r="O12" s="47">
        <f t="shared" si="1"/>
        <v>1.9641606796197051</v>
      </c>
      <c r="P12" s="9"/>
    </row>
    <row r="13" spans="1:133">
      <c r="A13" s="12"/>
      <c r="B13" s="25">
        <v>314.8</v>
      </c>
      <c r="C13" s="20" t="s">
        <v>17</v>
      </c>
      <c r="D13" s="46">
        <v>78417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78417</v>
      </c>
      <c r="O13" s="47">
        <f t="shared" si="1"/>
        <v>1.3011166603062934</v>
      </c>
      <c r="P13" s="9"/>
    </row>
    <row r="14" spans="1:133">
      <c r="A14" s="12"/>
      <c r="B14" s="25">
        <v>315</v>
      </c>
      <c r="C14" s="20" t="s">
        <v>131</v>
      </c>
      <c r="D14" s="46">
        <v>1980006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1980006</v>
      </c>
      <c r="O14" s="47">
        <f t="shared" si="1"/>
        <v>32.852809902271481</v>
      </c>
      <c r="P14" s="9"/>
    </row>
    <row r="15" spans="1:133">
      <c r="A15" s="12"/>
      <c r="B15" s="25">
        <v>316</v>
      </c>
      <c r="C15" s="20" t="s">
        <v>132</v>
      </c>
      <c r="D15" s="46">
        <v>627958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627958</v>
      </c>
      <c r="O15" s="47">
        <f t="shared" si="1"/>
        <v>10.419253679337636</v>
      </c>
      <c r="P15" s="9"/>
    </row>
    <row r="16" spans="1:133">
      <c r="A16" s="12"/>
      <c r="B16" s="25">
        <v>319</v>
      </c>
      <c r="C16" s="20" t="s">
        <v>20</v>
      </c>
      <c r="D16" s="46">
        <v>52228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52228</v>
      </c>
      <c r="O16" s="47">
        <f t="shared" si="1"/>
        <v>0.86658149297317033</v>
      </c>
      <c r="P16" s="9"/>
    </row>
    <row r="17" spans="1:16" ht="15.75">
      <c r="A17" s="29" t="s">
        <v>21</v>
      </c>
      <c r="B17" s="30"/>
      <c r="C17" s="31"/>
      <c r="D17" s="32">
        <f t="shared" ref="D17:M17" si="3">SUM(D18:D28)</f>
        <v>5238539</v>
      </c>
      <c r="E17" s="32">
        <f t="shared" si="3"/>
        <v>3037748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2400876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10677163</v>
      </c>
      <c r="O17" s="45">
        <f t="shared" si="1"/>
        <v>177.15845625445917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2335759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2335759</v>
      </c>
      <c r="O18" s="47">
        <f t="shared" si="1"/>
        <v>38.755562561184028</v>
      </c>
      <c r="P18" s="9"/>
    </row>
    <row r="19" spans="1:16">
      <c r="A19" s="12"/>
      <c r="B19" s="25">
        <v>323.10000000000002</v>
      </c>
      <c r="C19" s="20" t="s">
        <v>22</v>
      </c>
      <c r="D19" s="46">
        <v>3997151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3997151</v>
      </c>
      <c r="O19" s="47">
        <f t="shared" si="1"/>
        <v>66.321840415470646</v>
      </c>
      <c r="P19" s="9"/>
    </row>
    <row r="20" spans="1:16">
      <c r="A20" s="12"/>
      <c r="B20" s="25">
        <v>323.39999999999998</v>
      </c>
      <c r="C20" s="20" t="s">
        <v>94</v>
      </c>
      <c r="D20" s="46">
        <v>45161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45161</v>
      </c>
      <c r="O20" s="47">
        <f t="shared" si="1"/>
        <v>0.74932386467338097</v>
      </c>
      <c r="P20" s="9"/>
    </row>
    <row r="21" spans="1:16">
      <c r="A21" s="12"/>
      <c r="B21" s="25">
        <v>323.7</v>
      </c>
      <c r="C21" s="20" t="s">
        <v>95</v>
      </c>
      <c r="D21" s="46">
        <v>1074224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1074224</v>
      </c>
      <c r="O21" s="47">
        <f t="shared" si="1"/>
        <v>17.823823192686124</v>
      </c>
      <c r="P21" s="9"/>
    </row>
    <row r="22" spans="1:16">
      <c r="A22" s="12"/>
      <c r="B22" s="25">
        <v>324.11</v>
      </c>
      <c r="C22" s="20" t="s">
        <v>96</v>
      </c>
      <c r="D22" s="46">
        <v>0</v>
      </c>
      <c r="E22" s="46">
        <v>168777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168777</v>
      </c>
      <c r="O22" s="47">
        <f t="shared" si="1"/>
        <v>2.8003948962153014</v>
      </c>
      <c r="P22" s="9"/>
    </row>
    <row r="23" spans="1:16">
      <c r="A23" s="12"/>
      <c r="B23" s="25">
        <v>324.12</v>
      </c>
      <c r="C23" s="20" t="s">
        <v>23</v>
      </c>
      <c r="D23" s="46">
        <v>0</v>
      </c>
      <c r="E23" s="46">
        <v>158497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158497</v>
      </c>
      <c r="O23" s="47">
        <f t="shared" si="1"/>
        <v>2.6298262788498232</v>
      </c>
      <c r="P23" s="9"/>
    </row>
    <row r="24" spans="1:16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1827855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1827855</v>
      </c>
      <c r="O24" s="47">
        <f t="shared" si="1"/>
        <v>30.328278219316729</v>
      </c>
      <c r="P24" s="9"/>
    </row>
    <row r="25" spans="1:16">
      <c r="A25" s="12"/>
      <c r="B25" s="25">
        <v>324.22000000000003</v>
      </c>
      <c r="C25" s="20" t="s">
        <v>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573021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573021</v>
      </c>
      <c r="O25" s="47">
        <f t="shared" si="1"/>
        <v>9.5077237053875123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334748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334748</v>
      </c>
      <c r="O26" s="47">
        <f t="shared" si="1"/>
        <v>5.554231860492127</v>
      </c>
      <c r="P26" s="9"/>
    </row>
    <row r="27" spans="1:16">
      <c r="A27" s="12"/>
      <c r="B27" s="25">
        <v>329</v>
      </c>
      <c r="C27" s="20" t="s">
        <v>27</v>
      </c>
      <c r="D27" s="46">
        <v>118503</v>
      </c>
      <c r="E27" s="46">
        <v>39967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158470</v>
      </c>
      <c r="O27" s="47">
        <f t="shared" si="1"/>
        <v>2.6293782873450695</v>
      </c>
      <c r="P27" s="9"/>
    </row>
    <row r="28" spans="1:16">
      <c r="A28" s="12"/>
      <c r="B28" s="25">
        <v>367</v>
      </c>
      <c r="C28" s="20" t="s">
        <v>133</v>
      </c>
      <c r="D28" s="46">
        <v>3500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3500</v>
      </c>
      <c r="O28" s="47">
        <f t="shared" si="1"/>
        <v>5.8072972838440991E-2</v>
      </c>
      <c r="P28" s="9"/>
    </row>
    <row r="29" spans="1:16" ht="15.75">
      <c r="A29" s="29" t="s">
        <v>29</v>
      </c>
      <c r="B29" s="30"/>
      <c r="C29" s="31"/>
      <c r="D29" s="32">
        <f t="shared" ref="D29:M29" si="5">SUM(D30:D49)</f>
        <v>6960620</v>
      </c>
      <c r="E29" s="32">
        <f t="shared" si="5"/>
        <v>1500389</v>
      </c>
      <c r="F29" s="32">
        <f t="shared" si="5"/>
        <v>0</v>
      </c>
      <c r="G29" s="32">
        <f t="shared" si="5"/>
        <v>7686987</v>
      </c>
      <c r="H29" s="32">
        <f t="shared" si="5"/>
        <v>0</v>
      </c>
      <c r="I29" s="32">
        <f t="shared" si="5"/>
        <v>635864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16783860</v>
      </c>
      <c r="O29" s="45">
        <f t="shared" si="1"/>
        <v>278.48247025834178</v>
      </c>
      <c r="P29" s="10"/>
    </row>
    <row r="30" spans="1:16">
      <c r="A30" s="12"/>
      <c r="B30" s="25">
        <v>331.1</v>
      </c>
      <c r="C30" s="20" t="s">
        <v>97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7454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7454</v>
      </c>
      <c r="O30" s="47">
        <f t="shared" si="1"/>
        <v>0.12367883986792547</v>
      </c>
      <c r="P30" s="9"/>
    </row>
    <row r="31" spans="1:16">
      <c r="A31" s="12"/>
      <c r="B31" s="25">
        <v>331.2</v>
      </c>
      <c r="C31" s="20" t="s">
        <v>28</v>
      </c>
      <c r="D31" s="46">
        <v>24832</v>
      </c>
      <c r="E31" s="46">
        <v>0</v>
      </c>
      <c r="F31" s="46">
        <v>0</v>
      </c>
      <c r="G31" s="46">
        <v>171034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195866</v>
      </c>
      <c r="O31" s="47">
        <f t="shared" si="1"/>
        <v>3.2498631137068807</v>
      </c>
      <c r="P31" s="9"/>
    </row>
    <row r="32" spans="1:16">
      <c r="A32" s="12"/>
      <c r="B32" s="25">
        <v>331.35</v>
      </c>
      <c r="C32" s="20" t="s">
        <v>98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2266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6">SUM(D32:M32)</f>
        <v>2266</v>
      </c>
      <c r="O32" s="47">
        <f t="shared" si="1"/>
        <v>3.7598101843402079E-2</v>
      </c>
      <c r="P32" s="9"/>
    </row>
    <row r="33" spans="1:16">
      <c r="A33" s="12"/>
      <c r="B33" s="25">
        <v>331.49</v>
      </c>
      <c r="C33" s="20" t="s">
        <v>134</v>
      </c>
      <c r="D33" s="46">
        <v>0</v>
      </c>
      <c r="E33" s="46">
        <v>0</v>
      </c>
      <c r="F33" s="46">
        <v>0</v>
      </c>
      <c r="G33" s="46">
        <v>7000000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7000000</v>
      </c>
      <c r="O33" s="47">
        <f t="shared" si="1"/>
        <v>116.14594567688198</v>
      </c>
      <c r="P33" s="9"/>
    </row>
    <row r="34" spans="1:16">
      <c r="A34" s="12"/>
      <c r="B34" s="25">
        <v>331.5</v>
      </c>
      <c r="C34" s="20" t="s">
        <v>30</v>
      </c>
      <c r="D34" s="46">
        <v>0</v>
      </c>
      <c r="E34" s="46">
        <v>1342952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1342952</v>
      </c>
      <c r="O34" s="47">
        <f t="shared" si="1"/>
        <v>22.282632862665714</v>
      </c>
      <c r="P34" s="9"/>
    </row>
    <row r="35" spans="1:16">
      <c r="A35" s="12"/>
      <c r="B35" s="25">
        <v>333</v>
      </c>
      <c r="C35" s="20" t="s">
        <v>4</v>
      </c>
      <c r="D35" s="46">
        <v>4375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4375</v>
      </c>
      <c r="O35" s="47">
        <f t="shared" si="1"/>
        <v>7.2591216048051244E-2</v>
      </c>
      <c r="P35" s="9"/>
    </row>
    <row r="36" spans="1:16">
      <c r="A36" s="12"/>
      <c r="B36" s="25">
        <v>334.2</v>
      </c>
      <c r="C36" s="20" t="s">
        <v>31</v>
      </c>
      <c r="D36" s="46">
        <v>17547</v>
      </c>
      <c r="E36" s="46">
        <v>33524</v>
      </c>
      <c r="F36" s="46">
        <v>0</v>
      </c>
      <c r="G36" s="46">
        <v>9560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60631</v>
      </c>
      <c r="O36" s="47">
        <f t="shared" si="1"/>
        <v>1.0060064046192903</v>
      </c>
      <c r="P36" s="9"/>
    </row>
    <row r="37" spans="1:16">
      <c r="A37" s="12"/>
      <c r="B37" s="25">
        <v>334.31</v>
      </c>
      <c r="C37" s="20" t="s">
        <v>33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490290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490290</v>
      </c>
      <c r="O37" s="47">
        <f t="shared" ref="O37:O68" si="7">(N37/O$86)</f>
        <v>8.1350279579883527</v>
      </c>
      <c r="P37" s="9"/>
    </row>
    <row r="38" spans="1:16">
      <c r="A38" s="12"/>
      <c r="B38" s="25">
        <v>334.5</v>
      </c>
      <c r="C38" s="20" t="s">
        <v>181</v>
      </c>
      <c r="D38" s="46">
        <v>1020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8">SUM(D38:M38)</f>
        <v>1020</v>
      </c>
      <c r="O38" s="47">
        <f t="shared" si="7"/>
        <v>1.692412351291709E-2</v>
      </c>
      <c r="P38" s="9"/>
    </row>
    <row r="39" spans="1:16">
      <c r="A39" s="12"/>
      <c r="B39" s="25">
        <v>334.7</v>
      </c>
      <c r="C39" s="20" t="s">
        <v>35</v>
      </c>
      <c r="D39" s="46">
        <v>0</v>
      </c>
      <c r="E39" s="46">
        <v>0</v>
      </c>
      <c r="F39" s="46">
        <v>0</v>
      </c>
      <c r="G39" s="46">
        <v>298500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298500</v>
      </c>
      <c r="O39" s="47">
        <f t="shared" si="7"/>
        <v>4.9527949692213245</v>
      </c>
      <c r="P39" s="9"/>
    </row>
    <row r="40" spans="1:16">
      <c r="A40" s="12"/>
      <c r="B40" s="25">
        <v>335.12</v>
      </c>
      <c r="C40" s="20" t="s">
        <v>135</v>
      </c>
      <c r="D40" s="46">
        <v>2267574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2267574</v>
      </c>
      <c r="O40" s="47">
        <f t="shared" si="7"/>
        <v>37.624218088901422</v>
      </c>
      <c r="P40" s="9"/>
    </row>
    <row r="41" spans="1:16">
      <c r="A41" s="12"/>
      <c r="B41" s="25">
        <v>335.14</v>
      </c>
      <c r="C41" s="20" t="s">
        <v>136</v>
      </c>
      <c r="D41" s="46">
        <v>11362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11362</v>
      </c>
      <c r="O41" s="47">
        <f t="shared" si="7"/>
        <v>0.18852146211153328</v>
      </c>
      <c r="P41" s="9"/>
    </row>
    <row r="42" spans="1:16">
      <c r="A42" s="12"/>
      <c r="B42" s="25">
        <v>335.15</v>
      </c>
      <c r="C42" s="20" t="s">
        <v>137</v>
      </c>
      <c r="D42" s="46">
        <v>64739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64739</v>
      </c>
      <c r="O42" s="47">
        <f t="shared" si="7"/>
        <v>1.074167482453666</v>
      </c>
      <c r="P42" s="9"/>
    </row>
    <row r="43" spans="1:16">
      <c r="A43" s="12"/>
      <c r="B43" s="25">
        <v>335.18</v>
      </c>
      <c r="C43" s="20" t="s">
        <v>138</v>
      </c>
      <c r="D43" s="46">
        <v>3716479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3716479</v>
      </c>
      <c r="O43" s="47">
        <f t="shared" si="7"/>
        <v>61.664852577610382</v>
      </c>
      <c r="P43" s="9"/>
    </row>
    <row r="44" spans="1:16">
      <c r="A44" s="12"/>
      <c r="B44" s="25">
        <v>335.23</v>
      </c>
      <c r="C44" s="20" t="s">
        <v>103</v>
      </c>
      <c r="D44" s="46">
        <v>54172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54172</v>
      </c>
      <c r="O44" s="47">
        <f t="shared" si="7"/>
        <v>0.89883688131543582</v>
      </c>
      <c r="P44" s="9"/>
    </row>
    <row r="45" spans="1:16">
      <c r="A45" s="12"/>
      <c r="B45" s="25">
        <v>335.49</v>
      </c>
      <c r="C45" s="20" t="s">
        <v>41</v>
      </c>
      <c r="D45" s="46">
        <v>54574</v>
      </c>
      <c r="E45" s="46">
        <v>0</v>
      </c>
      <c r="F45" s="46">
        <v>0</v>
      </c>
      <c r="G45" s="46">
        <v>0</v>
      </c>
      <c r="H45" s="46">
        <v>0</v>
      </c>
      <c r="I45" s="46">
        <v>14867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69441</v>
      </c>
      <c r="O45" s="47">
        <f t="shared" si="7"/>
        <v>1.1521843733926231</v>
      </c>
      <c r="P45" s="9"/>
    </row>
    <row r="46" spans="1:16">
      <c r="A46" s="12"/>
      <c r="B46" s="25">
        <v>335.7</v>
      </c>
      <c r="C46" s="20" t="s">
        <v>42</v>
      </c>
      <c r="D46" s="46">
        <v>8375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8375</v>
      </c>
      <c r="O46" s="47">
        <f t="shared" si="7"/>
        <v>0.13896032786341236</v>
      </c>
      <c r="P46" s="9"/>
    </row>
    <row r="47" spans="1:16">
      <c r="A47" s="12"/>
      <c r="B47" s="25">
        <v>337.2</v>
      </c>
      <c r="C47" s="20" t="s">
        <v>104</v>
      </c>
      <c r="D47" s="46">
        <v>691256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691256</v>
      </c>
      <c r="O47" s="47">
        <f t="shared" si="7"/>
        <v>11.469511689259818</v>
      </c>
      <c r="P47" s="9"/>
    </row>
    <row r="48" spans="1:16">
      <c r="A48" s="12"/>
      <c r="B48" s="25">
        <v>337.3</v>
      </c>
      <c r="C48" s="20" t="s">
        <v>44</v>
      </c>
      <c r="D48" s="46">
        <v>0</v>
      </c>
      <c r="E48" s="46">
        <v>123913</v>
      </c>
      <c r="F48" s="46">
        <v>0</v>
      </c>
      <c r="G48" s="46">
        <v>207893</v>
      </c>
      <c r="H48" s="46">
        <v>0</v>
      </c>
      <c r="I48" s="46">
        <v>120987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452793</v>
      </c>
      <c r="O48" s="47">
        <f t="shared" si="7"/>
        <v>7.5128673115532028</v>
      </c>
      <c r="P48" s="9"/>
    </row>
    <row r="49" spans="1:16">
      <c r="A49" s="12"/>
      <c r="B49" s="25">
        <v>338</v>
      </c>
      <c r="C49" s="20" t="s">
        <v>45</v>
      </c>
      <c r="D49" s="46">
        <v>44315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44315</v>
      </c>
      <c r="O49" s="47">
        <f t="shared" si="7"/>
        <v>0.73528679752443216</v>
      </c>
      <c r="P49" s="9"/>
    </row>
    <row r="50" spans="1:16" ht="15.75">
      <c r="A50" s="29" t="s">
        <v>50</v>
      </c>
      <c r="B50" s="30"/>
      <c r="C50" s="31"/>
      <c r="D50" s="32">
        <f t="shared" ref="D50:M50" si="9">SUM(D51:D63)</f>
        <v>2605709</v>
      </c>
      <c r="E50" s="32">
        <f t="shared" si="9"/>
        <v>120494</v>
      </c>
      <c r="F50" s="32">
        <f t="shared" si="9"/>
        <v>0</v>
      </c>
      <c r="G50" s="32">
        <f t="shared" si="9"/>
        <v>10050</v>
      </c>
      <c r="H50" s="32">
        <f t="shared" si="9"/>
        <v>0</v>
      </c>
      <c r="I50" s="32">
        <f t="shared" si="9"/>
        <v>39347604</v>
      </c>
      <c r="J50" s="32">
        <f t="shared" si="9"/>
        <v>9235817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51319674</v>
      </c>
      <c r="O50" s="45">
        <f t="shared" si="7"/>
        <v>851.51029550847034</v>
      </c>
      <c r="P50" s="10"/>
    </row>
    <row r="51" spans="1:16">
      <c r="A51" s="12"/>
      <c r="B51" s="25">
        <v>341.2</v>
      </c>
      <c r="C51" s="20" t="s">
        <v>139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9235817</v>
      </c>
      <c r="K51" s="46">
        <v>0</v>
      </c>
      <c r="L51" s="46">
        <v>0</v>
      </c>
      <c r="M51" s="46">
        <v>0</v>
      </c>
      <c r="N51" s="46">
        <f t="shared" ref="N51:N63" si="10">SUM(D51:M51)</f>
        <v>9235817</v>
      </c>
      <c r="O51" s="47">
        <f t="shared" si="7"/>
        <v>153.24324279480331</v>
      </c>
      <c r="P51" s="9"/>
    </row>
    <row r="52" spans="1:16">
      <c r="A52" s="12"/>
      <c r="B52" s="25">
        <v>341.3</v>
      </c>
      <c r="C52" s="20" t="s">
        <v>140</v>
      </c>
      <c r="D52" s="46">
        <v>2400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2400</v>
      </c>
      <c r="O52" s="47">
        <f t="shared" si="7"/>
        <v>3.9821467089216682E-2</v>
      </c>
      <c r="P52" s="9"/>
    </row>
    <row r="53" spans="1:16">
      <c r="A53" s="12"/>
      <c r="B53" s="25">
        <v>341.9</v>
      </c>
      <c r="C53" s="20" t="s">
        <v>141</v>
      </c>
      <c r="D53" s="46">
        <v>497570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497570</v>
      </c>
      <c r="O53" s="47">
        <f t="shared" si="7"/>
        <v>8.25581974149231</v>
      </c>
      <c r="P53" s="9"/>
    </row>
    <row r="54" spans="1:16">
      <c r="A54" s="12"/>
      <c r="B54" s="25">
        <v>342.1</v>
      </c>
      <c r="C54" s="20" t="s">
        <v>55</v>
      </c>
      <c r="D54" s="46">
        <v>421383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421383</v>
      </c>
      <c r="O54" s="47">
        <f t="shared" si="7"/>
        <v>6.9917038610230797</v>
      </c>
      <c r="P54" s="9"/>
    </row>
    <row r="55" spans="1:16">
      <c r="A55" s="12"/>
      <c r="B55" s="25">
        <v>342.5</v>
      </c>
      <c r="C55" s="20" t="s">
        <v>56</v>
      </c>
      <c r="D55" s="46">
        <v>188171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188171</v>
      </c>
      <c r="O55" s="47">
        <f t="shared" si="7"/>
        <v>3.1221855348520799</v>
      </c>
      <c r="P55" s="9"/>
    </row>
    <row r="56" spans="1:16">
      <c r="A56" s="12"/>
      <c r="B56" s="25">
        <v>342.6</v>
      </c>
      <c r="C56" s="20" t="s">
        <v>57</v>
      </c>
      <c r="D56" s="46">
        <v>1015836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1015836</v>
      </c>
      <c r="O56" s="47">
        <f t="shared" si="7"/>
        <v>16.855033267517296</v>
      </c>
      <c r="P56" s="9"/>
    </row>
    <row r="57" spans="1:16">
      <c r="A57" s="12"/>
      <c r="B57" s="25">
        <v>343.4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5807034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5807034</v>
      </c>
      <c r="O57" s="47">
        <f t="shared" si="7"/>
        <v>96.351922215400947</v>
      </c>
      <c r="P57" s="9"/>
    </row>
    <row r="58" spans="1:16">
      <c r="A58" s="12"/>
      <c r="B58" s="25">
        <v>343.6</v>
      </c>
      <c r="C58" s="20" t="s">
        <v>59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25781741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25781741</v>
      </c>
      <c r="O58" s="47">
        <f t="shared" si="7"/>
        <v>427.77781280592012</v>
      </c>
      <c r="P58" s="9"/>
    </row>
    <row r="59" spans="1:16">
      <c r="A59" s="12"/>
      <c r="B59" s="25">
        <v>343.8</v>
      </c>
      <c r="C59" s="20" t="s">
        <v>60</v>
      </c>
      <c r="D59" s="46">
        <v>0</v>
      </c>
      <c r="E59" s="46">
        <v>23150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23150</v>
      </c>
      <c r="O59" s="47">
        <f t="shared" si="7"/>
        <v>0.38411123463140256</v>
      </c>
      <c r="P59" s="9"/>
    </row>
    <row r="60" spans="1:16">
      <c r="A60" s="12"/>
      <c r="B60" s="25">
        <v>343.9</v>
      </c>
      <c r="C60" s="20" t="s">
        <v>61</v>
      </c>
      <c r="D60" s="46">
        <v>58394</v>
      </c>
      <c r="E60" s="46">
        <v>97344</v>
      </c>
      <c r="F60" s="46">
        <v>0</v>
      </c>
      <c r="G60" s="46">
        <v>0</v>
      </c>
      <c r="H60" s="46">
        <v>0</v>
      </c>
      <c r="I60" s="46">
        <v>5783816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5939554</v>
      </c>
      <c r="O60" s="47">
        <f t="shared" si="7"/>
        <v>98.550730889843862</v>
      </c>
      <c r="P60" s="9"/>
    </row>
    <row r="61" spans="1:16">
      <c r="A61" s="12"/>
      <c r="B61" s="25">
        <v>347.2</v>
      </c>
      <c r="C61" s="20" t="s">
        <v>64</v>
      </c>
      <c r="D61" s="46">
        <v>282764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282764</v>
      </c>
      <c r="O61" s="47">
        <f t="shared" si="7"/>
        <v>4.6916988833396935</v>
      </c>
      <c r="P61" s="9"/>
    </row>
    <row r="62" spans="1:16">
      <c r="A62" s="12"/>
      <c r="B62" s="25">
        <v>347.5</v>
      </c>
      <c r="C62" s="20" t="s">
        <v>65</v>
      </c>
      <c r="D62" s="46">
        <v>94749</v>
      </c>
      <c r="E62" s="46">
        <v>0</v>
      </c>
      <c r="F62" s="46">
        <v>0</v>
      </c>
      <c r="G62" s="46">
        <v>10050</v>
      </c>
      <c r="H62" s="46">
        <v>0</v>
      </c>
      <c r="I62" s="46">
        <v>1113103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1217902</v>
      </c>
      <c r="O62" s="47">
        <f t="shared" si="7"/>
        <v>20.207768504537988</v>
      </c>
      <c r="P62" s="9"/>
    </row>
    <row r="63" spans="1:16">
      <c r="A63" s="12"/>
      <c r="B63" s="25">
        <v>349</v>
      </c>
      <c r="C63" s="20" t="s">
        <v>1</v>
      </c>
      <c r="D63" s="46">
        <v>44442</v>
      </c>
      <c r="E63" s="46">
        <v>0</v>
      </c>
      <c r="F63" s="46">
        <v>0</v>
      </c>
      <c r="G63" s="46">
        <v>0</v>
      </c>
      <c r="H63" s="46">
        <v>0</v>
      </c>
      <c r="I63" s="46">
        <v>861910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906352</v>
      </c>
      <c r="O63" s="47">
        <f t="shared" si="7"/>
        <v>15.038444308019049</v>
      </c>
      <c r="P63" s="9"/>
    </row>
    <row r="64" spans="1:16" ht="15.75">
      <c r="A64" s="29" t="s">
        <v>51</v>
      </c>
      <c r="B64" s="30"/>
      <c r="C64" s="31"/>
      <c r="D64" s="32">
        <f t="shared" ref="D64:M64" si="11">SUM(D65:D68)</f>
        <v>187843</v>
      </c>
      <c r="E64" s="32">
        <f t="shared" si="11"/>
        <v>43133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0" si="12">SUM(D64:M64)</f>
        <v>230976</v>
      </c>
      <c r="O64" s="45">
        <f t="shared" si="7"/>
        <v>3.8324179926662132</v>
      </c>
      <c r="P64" s="10"/>
    </row>
    <row r="65" spans="1:16">
      <c r="A65" s="13"/>
      <c r="B65" s="39">
        <v>351.1</v>
      </c>
      <c r="C65" s="21" t="s">
        <v>68</v>
      </c>
      <c r="D65" s="46">
        <v>101520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101520</v>
      </c>
      <c r="O65" s="47">
        <f t="shared" si="7"/>
        <v>1.6844480578738654</v>
      </c>
      <c r="P65" s="9"/>
    </row>
    <row r="66" spans="1:16">
      <c r="A66" s="13"/>
      <c r="B66" s="39">
        <v>351.2</v>
      </c>
      <c r="C66" s="21" t="s">
        <v>107</v>
      </c>
      <c r="D66" s="46">
        <v>0</v>
      </c>
      <c r="E66" s="46">
        <v>31270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31270</v>
      </c>
      <c r="O66" s="47">
        <f t="shared" si="7"/>
        <v>0.51884053161658561</v>
      </c>
      <c r="P66" s="9"/>
    </row>
    <row r="67" spans="1:16">
      <c r="A67" s="13"/>
      <c r="B67" s="39">
        <v>351.3</v>
      </c>
      <c r="C67" s="21" t="s">
        <v>108</v>
      </c>
      <c r="D67" s="46">
        <v>0</v>
      </c>
      <c r="E67" s="46">
        <v>11863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11863</v>
      </c>
      <c r="O67" s="47">
        <f t="shared" si="7"/>
        <v>0.19683419336640728</v>
      </c>
      <c r="P67" s="9"/>
    </row>
    <row r="68" spans="1:16">
      <c r="A68" s="13"/>
      <c r="B68" s="39">
        <v>354</v>
      </c>
      <c r="C68" s="21" t="s">
        <v>69</v>
      </c>
      <c r="D68" s="46">
        <v>86323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86323</v>
      </c>
      <c r="O68" s="47">
        <f t="shared" si="7"/>
        <v>1.4322952098093547</v>
      </c>
      <c r="P68" s="9"/>
    </row>
    <row r="69" spans="1:16" ht="15.75">
      <c r="A69" s="29" t="s">
        <v>5</v>
      </c>
      <c r="B69" s="30"/>
      <c r="C69" s="31"/>
      <c r="D69" s="32">
        <f t="shared" ref="D69:M69" si="13">SUM(D70:D79)</f>
        <v>1312094</v>
      </c>
      <c r="E69" s="32">
        <f t="shared" si="13"/>
        <v>628673</v>
      </c>
      <c r="F69" s="32">
        <f t="shared" si="13"/>
        <v>20272</v>
      </c>
      <c r="G69" s="32">
        <f t="shared" si="13"/>
        <v>1219472</v>
      </c>
      <c r="H69" s="32">
        <f t="shared" si="13"/>
        <v>0</v>
      </c>
      <c r="I69" s="32">
        <f t="shared" si="13"/>
        <v>2091631</v>
      </c>
      <c r="J69" s="32">
        <f t="shared" si="13"/>
        <v>1139512</v>
      </c>
      <c r="K69" s="32">
        <f t="shared" si="13"/>
        <v>4897468</v>
      </c>
      <c r="L69" s="32">
        <f t="shared" si="13"/>
        <v>0</v>
      </c>
      <c r="M69" s="32">
        <f t="shared" si="13"/>
        <v>37789</v>
      </c>
      <c r="N69" s="32">
        <f t="shared" si="12"/>
        <v>11346911</v>
      </c>
      <c r="O69" s="45">
        <f t="shared" ref="O69:O84" si="14">(N69/O$86)</f>
        <v>188.27110122948778</v>
      </c>
      <c r="P69" s="10"/>
    </row>
    <row r="70" spans="1:16">
      <c r="A70" s="12"/>
      <c r="B70" s="25">
        <v>361.1</v>
      </c>
      <c r="C70" s="20" t="s">
        <v>70</v>
      </c>
      <c r="D70" s="46">
        <v>661424</v>
      </c>
      <c r="E70" s="46">
        <v>390662</v>
      </c>
      <c r="F70" s="46">
        <v>13169</v>
      </c>
      <c r="G70" s="46">
        <v>317807</v>
      </c>
      <c r="H70" s="46">
        <v>0</v>
      </c>
      <c r="I70" s="46">
        <v>1295039</v>
      </c>
      <c r="J70" s="46">
        <v>139301</v>
      </c>
      <c r="K70" s="46">
        <v>451928</v>
      </c>
      <c r="L70" s="46">
        <v>0</v>
      </c>
      <c r="M70" s="46">
        <v>25046</v>
      </c>
      <c r="N70" s="46">
        <f t="shared" si="12"/>
        <v>3294376</v>
      </c>
      <c r="O70" s="47">
        <f t="shared" si="14"/>
        <v>54.661202276460536</v>
      </c>
      <c r="P70" s="9"/>
    </row>
    <row r="71" spans="1:16">
      <c r="A71" s="12"/>
      <c r="B71" s="25">
        <v>361.2</v>
      </c>
      <c r="C71" s="20" t="s">
        <v>117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2006096</v>
      </c>
      <c r="L71" s="46">
        <v>0</v>
      </c>
      <c r="M71" s="46">
        <v>0</v>
      </c>
      <c r="N71" s="46">
        <f t="shared" ref="N71:N79" si="15">SUM(D71:M71)</f>
        <v>2006096</v>
      </c>
      <c r="O71" s="47">
        <f t="shared" si="14"/>
        <v>33.285702434087177</v>
      </c>
      <c r="P71" s="9"/>
    </row>
    <row r="72" spans="1:16">
      <c r="A72" s="12"/>
      <c r="B72" s="25">
        <v>361.3</v>
      </c>
      <c r="C72" s="20" t="s">
        <v>71</v>
      </c>
      <c r="D72" s="46">
        <v>340183</v>
      </c>
      <c r="E72" s="46">
        <v>157553</v>
      </c>
      <c r="F72" s="46">
        <v>6592</v>
      </c>
      <c r="G72" s="46">
        <v>159529</v>
      </c>
      <c r="H72" s="46">
        <v>0</v>
      </c>
      <c r="I72" s="46">
        <v>655555</v>
      </c>
      <c r="J72" s="46">
        <v>68183</v>
      </c>
      <c r="K72" s="46">
        <v>-2741819</v>
      </c>
      <c r="L72" s="46">
        <v>0</v>
      </c>
      <c r="M72" s="46">
        <v>12066</v>
      </c>
      <c r="N72" s="46">
        <f t="shared" si="15"/>
        <v>-1342158</v>
      </c>
      <c r="O72" s="47">
        <f t="shared" si="14"/>
        <v>-22.269458593970366</v>
      </c>
      <c r="P72" s="9"/>
    </row>
    <row r="73" spans="1:16">
      <c r="A73" s="12"/>
      <c r="B73" s="25">
        <v>361.4</v>
      </c>
      <c r="C73" s="20" t="s">
        <v>144</v>
      </c>
      <c r="D73" s="46">
        <v>15496</v>
      </c>
      <c r="E73" s="46">
        <v>10670</v>
      </c>
      <c r="F73" s="46">
        <v>511</v>
      </c>
      <c r="G73" s="46">
        <v>8131</v>
      </c>
      <c r="H73" s="46">
        <v>0</v>
      </c>
      <c r="I73" s="46">
        <v>31721</v>
      </c>
      <c r="J73" s="46">
        <v>3848</v>
      </c>
      <c r="K73" s="46">
        <v>1560296</v>
      </c>
      <c r="L73" s="46">
        <v>0</v>
      </c>
      <c r="M73" s="46">
        <v>677</v>
      </c>
      <c r="N73" s="46">
        <f t="shared" si="15"/>
        <v>1631350</v>
      </c>
      <c r="O73" s="47">
        <f t="shared" si="14"/>
        <v>27.067812639997346</v>
      </c>
      <c r="P73" s="9"/>
    </row>
    <row r="74" spans="1:16">
      <c r="A74" s="12"/>
      <c r="B74" s="25">
        <v>362</v>
      </c>
      <c r="C74" s="20" t="s">
        <v>73</v>
      </c>
      <c r="D74" s="46">
        <v>62641</v>
      </c>
      <c r="E74" s="46">
        <v>0</v>
      </c>
      <c r="F74" s="46">
        <v>0</v>
      </c>
      <c r="G74" s="46">
        <v>0</v>
      </c>
      <c r="H74" s="46">
        <v>0</v>
      </c>
      <c r="I74" s="46">
        <v>126783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189424</v>
      </c>
      <c r="O74" s="47">
        <f t="shared" si="14"/>
        <v>3.1429756591282416</v>
      </c>
      <c r="P74" s="9"/>
    </row>
    <row r="75" spans="1:16">
      <c r="A75" s="12"/>
      <c r="B75" s="25">
        <v>364</v>
      </c>
      <c r="C75" s="20" t="s">
        <v>145</v>
      </c>
      <c r="D75" s="46">
        <v>17684</v>
      </c>
      <c r="E75" s="46">
        <v>29525</v>
      </c>
      <c r="F75" s="46">
        <v>0</v>
      </c>
      <c r="G75" s="46">
        <v>435131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482340</v>
      </c>
      <c r="O75" s="47">
        <f t="shared" si="14"/>
        <v>8.0031193482553213</v>
      </c>
      <c r="P75" s="9"/>
    </row>
    <row r="76" spans="1:16">
      <c r="A76" s="12"/>
      <c r="B76" s="25">
        <v>366</v>
      </c>
      <c r="C76" s="20" t="s">
        <v>75</v>
      </c>
      <c r="D76" s="46">
        <v>6500</v>
      </c>
      <c r="E76" s="46">
        <v>12484</v>
      </c>
      <c r="F76" s="46">
        <v>0</v>
      </c>
      <c r="G76" s="46">
        <v>293094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312078</v>
      </c>
      <c r="O76" s="47">
        <f t="shared" si="14"/>
        <v>5.1780849192785681</v>
      </c>
      <c r="P76" s="9"/>
    </row>
    <row r="77" spans="1:16">
      <c r="A77" s="12"/>
      <c r="B77" s="25">
        <v>368</v>
      </c>
      <c r="C77" s="20" t="s">
        <v>76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3616378</v>
      </c>
      <c r="L77" s="46">
        <v>0</v>
      </c>
      <c r="M77" s="46">
        <v>0</v>
      </c>
      <c r="N77" s="46">
        <f t="shared" si="15"/>
        <v>3616378</v>
      </c>
      <c r="O77" s="47">
        <f t="shared" si="14"/>
        <v>60.003948962153011</v>
      </c>
      <c r="P77" s="9"/>
    </row>
    <row r="78" spans="1:16">
      <c r="A78" s="12"/>
      <c r="B78" s="25">
        <v>369.3</v>
      </c>
      <c r="C78" s="20" t="s">
        <v>164</v>
      </c>
      <c r="D78" s="46">
        <v>5858</v>
      </c>
      <c r="E78" s="46">
        <v>0</v>
      </c>
      <c r="F78" s="46">
        <v>0</v>
      </c>
      <c r="G78" s="46">
        <v>0</v>
      </c>
      <c r="H78" s="46">
        <v>0</v>
      </c>
      <c r="I78" s="46">
        <v>1022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6880</v>
      </c>
      <c r="O78" s="47">
        <f t="shared" si="14"/>
        <v>0.11415487232242115</v>
      </c>
      <c r="P78" s="9"/>
    </row>
    <row r="79" spans="1:16">
      <c r="A79" s="12"/>
      <c r="B79" s="25">
        <v>369.9</v>
      </c>
      <c r="C79" s="20" t="s">
        <v>77</v>
      </c>
      <c r="D79" s="46">
        <v>202308</v>
      </c>
      <c r="E79" s="46">
        <v>27779</v>
      </c>
      <c r="F79" s="46">
        <v>0</v>
      </c>
      <c r="G79" s="46">
        <v>5780</v>
      </c>
      <c r="H79" s="46">
        <v>0</v>
      </c>
      <c r="I79" s="46">
        <v>-18489</v>
      </c>
      <c r="J79" s="46">
        <v>928180</v>
      </c>
      <c r="K79" s="46">
        <v>4589</v>
      </c>
      <c r="L79" s="46">
        <v>0</v>
      </c>
      <c r="M79" s="46">
        <v>0</v>
      </c>
      <c r="N79" s="46">
        <f t="shared" si="15"/>
        <v>1150147</v>
      </c>
      <c r="O79" s="47">
        <f t="shared" si="14"/>
        <v>19.083558711775538</v>
      </c>
      <c r="P79" s="9"/>
    </row>
    <row r="80" spans="1:16" ht="15.75">
      <c r="A80" s="29" t="s">
        <v>52</v>
      </c>
      <c r="B80" s="30"/>
      <c r="C80" s="31"/>
      <c r="D80" s="32">
        <f t="shared" ref="D80:M80" si="16">SUM(D81:D83)</f>
        <v>84000</v>
      </c>
      <c r="E80" s="32">
        <f t="shared" si="16"/>
        <v>9045</v>
      </c>
      <c r="F80" s="32">
        <f t="shared" si="16"/>
        <v>1781714</v>
      </c>
      <c r="G80" s="32">
        <f t="shared" si="16"/>
        <v>5133180</v>
      </c>
      <c r="H80" s="32">
        <f t="shared" si="16"/>
        <v>0</v>
      </c>
      <c r="I80" s="32">
        <f t="shared" si="16"/>
        <v>1879807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>SUM(D80:M80)</f>
        <v>8887746</v>
      </c>
      <c r="O80" s="45">
        <f t="shared" si="14"/>
        <v>147.46795201513217</v>
      </c>
      <c r="P80" s="9"/>
    </row>
    <row r="81" spans="1:119">
      <c r="A81" s="12"/>
      <c r="B81" s="25">
        <v>381</v>
      </c>
      <c r="C81" s="20" t="s">
        <v>78</v>
      </c>
      <c r="D81" s="46">
        <v>84000</v>
      </c>
      <c r="E81" s="46">
        <v>9045</v>
      </c>
      <c r="F81" s="46">
        <v>1781714</v>
      </c>
      <c r="G81" s="46">
        <v>4948455</v>
      </c>
      <c r="H81" s="46">
        <v>0</v>
      </c>
      <c r="I81" s="46">
        <v>1110611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7933825</v>
      </c>
      <c r="O81" s="47">
        <f t="shared" si="14"/>
        <v>131.64022963712688</v>
      </c>
      <c r="P81" s="9"/>
    </row>
    <row r="82" spans="1:119">
      <c r="A82" s="12"/>
      <c r="B82" s="25">
        <v>389.4</v>
      </c>
      <c r="C82" s="20" t="s">
        <v>150</v>
      </c>
      <c r="D82" s="46">
        <v>0</v>
      </c>
      <c r="E82" s="46">
        <v>0</v>
      </c>
      <c r="F82" s="46">
        <v>0</v>
      </c>
      <c r="G82" s="46">
        <v>184725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184725</v>
      </c>
      <c r="O82" s="47">
        <f t="shared" si="14"/>
        <v>3.0650085450231463</v>
      </c>
      <c r="P82" s="9"/>
    </row>
    <row r="83" spans="1:119" ht="15.75" thickBot="1">
      <c r="A83" s="12"/>
      <c r="B83" s="25">
        <v>389.8</v>
      </c>
      <c r="C83" s="20" t="s">
        <v>152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769196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769196</v>
      </c>
      <c r="O83" s="47">
        <f t="shared" si="14"/>
        <v>12.762713832982129</v>
      </c>
      <c r="P83" s="9"/>
    </row>
    <row r="84" spans="1:119" ht="16.5" thickBot="1">
      <c r="A84" s="14" t="s">
        <v>66</v>
      </c>
      <c r="B84" s="23"/>
      <c r="C84" s="22"/>
      <c r="D84" s="15">
        <f t="shared" ref="D84:M84" si="17">SUM(D5,D17,D29,D50,D64,D69,D80)</f>
        <v>46254998</v>
      </c>
      <c r="E84" s="15">
        <f t="shared" si="17"/>
        <v>10961345</v>
      </c>
      <c r="F84" s="15">
        <f t="shared" si="17"/>
        <v>1801986</v>
      </c>
      <c r="G84" s="15">
        <f t="shared" si="17"/>
        <v>14049689</v>
      </c>
      <c r="H84" s="15">
        <f t="shared" si="17"/>
        <v>0</v>
      </c>
      <c r="I84" s="15">
        <f t="shared" si="17"/>
        <v>46355782</v>
      </c>
      <c r="J84" s="15">
        <f t="shared" si="17"/>
        <v>10375329</v>
      </c>
      <c r="K84" s="15">
        <f t="shared" si="17"/>
        <v>4897468</v>
      </c>
      <c r="L84" s="15">
        <f t="shared" si="17"/>
        <v>0</v>
      </c>
      <c r="M84" s="15">
        <f t="shared" si="17"/>
        <v>1375581</v>
      </c>
      <c r="N84" s="15">
        <f>SUM(D84:M84)</f>
        <v>136072178</v>
      </c>
      <c r="O84" s="38">
        <f t="shared" si="14"/>
        <v>2257.7473991604306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51" t="s">
        <v>182</v>
      </c>
      <c r="M86" s="51"/>
      <c r="N86" s="51"/>
      <c r="O86" s="43">
        <v>60269</v>
      </c>
    </row>
    <row r="87" spans="1:119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  <row r="88" spans="1:119" ht="15.75" customHeight="1" thickBot="1">
      <c r="A88" s="55" t="s">
        <v>111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7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28222219</v>
      </c>
      <c r="E5" s="27">
        <f t="shared" si="0"/>
        <v>5578457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1237480</v>
      </c>
      <c r="N5" s="28">
        <f>SUM(D5:M5)</f>
        <v>35038156</v>
      </c>
      <c r="O5" s="33">
        <f t="shared" ref="O5:O36" si="1">(N5/O$83)</f>
        <v>593.53507360290007</v>
      </c>
      <c r="P5" s="6"/>
    </row>
    <row r="6" spans="1:133">
      <c r="A6" s="12"/>
      <c r="B6" s="25">
        <v>311</v>
      </c>
      <c r="C6" s="20" t="s">
        <v>3</v>
      </c>
      <c r="D6" s="46">
        <v>19753356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1237480</v>
      </c>
      <c r="N6" s="46">
        <f>SUM(D6:M6)</f>
        <v>20990836</v>
      </c>
      <c r="O6" s="47">
        <f t="shared" si="1"/>
        <v>355.57799874646383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1299527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1299527</v>
      </c>
      <c r="O7" s="47">
        <f t="shared" si="1"/>
        <v>22.013568681923669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275810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275810</v>
      </c>
      <c r="O8" s="47">
        <f t="shared" si="1"/>
        <v>4.6721325360391646</v>
      </c>
      <c r="P8" s="9"/>
    </row>
    <row r="9" spans="1:133">
      <c r="A9" s="12"/>
      <c r="B9" s="25">
        <v>312.52</v>
      </c>
      <c r="C9" s="20" t="s">
        <v>130</v>
      </c>
      <c r="D9" s="46">
        <v>0</v>
      </c>
      <c r="E9" s="46">
        <v>431259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431259</v>
      </c>
      <c r="O9" s="47">
        <f t="shared" si="1"/>
        <v>7.3053885115105111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3571861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3571861</v>
      </c>
      <c r="O10" s="47">
        <f t="shared" si="1"/>
        <v>60.506174512560769</v>
      </c>
      <c r="P10" s="9"/>
    </row>
    <row r="11" spans="1:133">
      <c r="A11" s="12"/>
      <c r="B11" s="25">
        <v>314.10000000000002</v>
      </c>
      <c r="C11" s="20" t="s">
        <v>14</v>
      </c>
      <c r="D11" s="46">
        <v>4794096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4794096</v>
      </c>
      <c r="O11" s="47">
        <f t="shared" si="1"/>
        <v>81.210441617400434</v>
      </c>
      <c r="P11" s="9"/>
    </row>
    <row r="12" spans="1:133">
      <c r="A12" s="12"/>
      <c r="B12" s="25">
        <v>314.3</v>
      </c>
      <c r="C12" s="20" t="s">
        <v>15</v>
      </c>
      <c r="D12" s="46">
        <v>767553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767553</v>
      </c>
      <c r="O12" s="47">
        <f t="shared" si="1"/>
        <v>13.002100520048108</v>
      </c>
      <c r="P12" s="9"/>
    </row>
    <row r="13" spans="1:133">
      <c r="A13" s="12"/>
      <c r="B13" s="25">
        <v>314.39999999999998</v>
      </c>
      <c r="C13" s="20" t="s">
        <v>16</v>
      </c>
      <c r="D13" s="46">
        <v>111825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111825</v>
      </c>
      <c r="O13" s="47">
        <f t="shared" si="1"/>
        <v>1.8942794708044652</v>
      </c>
      <c r="P13" s="9"/>
    </row>
    <row r="14" spans="1:133">
      <c r="A14" s="12"/>
      <c r="B14" s="25">
        <v>314.8</v>
      </c>
      <c r="C14" s="20" t="s">
        <v>17</v>
      </c>
      <c r="D14" s="46">
        <v>83260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83260</v>
      </c>
      <c r="O14" s="47">
        <f t="shared" si="1"/>
        <v>1.4103975742381381</v>
      </c>
      <c r="P14" s="9"/>
    </row>
    <row r="15" spans="1:133">
      <c r="A15" s="12"/>
      <c r="B15" s="25">
        <v>315</v>
      </c>
      <c r="C15" s="20" t="s">
        <v>131</v>
      </c>
      <c r="D15" s="46">
        <v>2065212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2065212</v>
      </c>
      <c r="O15" s="47">
        <f t="shared" si="1"/>
        <v>34.984025883827691</v>
      </c>
      <c r="P15" s="9"/>
    </row>
    <row r="16" spans="1:133">
      <c r="A16" s="12"/>
      <c r="B16" s="25">
        <v>316</v>
      </c>
      <c r="C16" s="20" t="s">
        <v>132</v>
      </c>
      <c r="D16" s="46">
        <v>645003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645003</v>
      </c>
      <c r="O16" s="47">
        <f t="shared" si="1"/>
        <v>10.92614300476005</v>
      </c>
      <c r="P16" s="9"/>
    </row>
    <row r="17" spans="1:16">
      <c r="A17" s="12"/>
      <c r="B17" s="25">
        <v>319</v>
      </c>
      <c r="C17" s="20" t="s">
        <v>20</v>
      </c>
      <c r="D17" s="46">
        <v>1914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1914</v>
      </c>
      <c r="O17" s="47">
        <f t="shared" si="1"/>
        <v>3.2422543323225993E-2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SUM(D19:D29)</f>
        <v>5048878</v>
      </c>
      <c r="E18" s="32">
        <f t="shared" si="3"/>
        <v>4567626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3216696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12833200</v>
      </c>
      <c r="O18" s="45">
        <f t="shared" si="1"/>
        <v>217.39027323700304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3060642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3060642</v>
      </c>
      <c r="O19" s="47">
        <f t="shared" si="1"/>
        <v>51.846289363576304</v>
      </c>
      <c r="P19" s="9"/>
    </row>
    <row r="20" spans="1:16">
      <c r="A20" s="12"/>
      <c r="B20" s="25">
        <v>323.10000000000002</v>
      </c>
      <c r="C20" s="20" t="s">
        <v>22</v>
      </c>
      <c r="D20" s="46">
        <v>3883994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3883994</v>
      </c>
      <c r="O20" s="47">
        <f t="shared" si="1"/>
        <v>65.793606965595515</v>
      </c>
      <c r="P20" s="9"/>
    </row>
    <row r="21" spans="1:16">
      <c r="A21" s="12"/>
      <c r="B21" s="25">
        <v>323.39999999999998</v>
      </c>
      <c r="C21" s="20" t="s">
        <v>94</v>
      </c>
      <c r="D21" s="46">
        <v>51075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51075</v>
      </c>
      <c r="O21" s="47">
        <f t="shared" si="1"/>
        <v>0.8651940440092829</v>
      </c>
      <c r="P21" s="9"/>
    </row>
    <row r="22" spans="1:16">
      <c r="A22" s="12"/>
      <c r="B22" s="25">
        <v>323.7</v>
      </c>
      <c r="C22" s="20" t="s">
        <v>95</v>
      </c>
      <c r="D22" s="46">
        <v>1046754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1046754</v>
      </c>
      <c r="O22" s="47">
        <f t="shared" si="1"/>
        <v>17.731675503531921</v>
      </c>
      <c r="P22" s="9"/>
    </row>
    <row r="23" spans="1:16">
      <c r="A23" s="12"/>
      <c r="B23" s="25">
        <v>324.11</v>
      </c>
      <c r="C23" s="20" t="s">
        <v>96</v>
      </c>
      <c r="D23" s="46">
        <v>0</v>
      </c>
      <c r="E23" s="46">
        <v>562395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562395</v>
      </c>
      <c r="O23" s="47">
        <f t="shared" si="1"/>
        <v>9.5267901004522901</v>
      </c>
      <c r="P23" s="9"/>
    </row>
    <row r="24" spans="1:16">
      <c r="A24" s="12"/>
      <c r="B24" s="25">
        <v>324.12</v>
      </c>
      <c r="C24" s="20" t="s">
        <v>23</v>
      </c>
      <c r="D24" s="46">
        <v>0</v>
      </c>
      <c r="E24" s="46">
        <v>75101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75101</v>
      </c>
      <c r="O24" s="47">
        <f t="shared" si="1"/>
        <v>1.2721867430081479</v>
      </c>
      <c r="P24" s="9"/>
    </row>
    <row r="25" spans="1:16">
      <c r="A25" s="12"/>
      <c r="B25" s="25">
        <v>324.20999999999998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1744576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1744576</v>
      </c>
      <c r="O25" s="47">
        <f t="shared" si="1"/>
        <v>29.552555350397235</v>
      </c>
      <c r="P25" s="9"/>
    </row>
    <row r="26" spans="1:16">
      <c r="A26" s="12"/>
      <c r="B26" s="25">
        <v>324.22000000000003</v>
      </c>
      <c r="C26" s="20" t="s">
        <v>25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1472120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1472120</v>
      </c>
      <c r="O26" s="47">
        <f t="shared" si="1"/>
        <v>24.93723849372385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777629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777629</v>
      </c>
      <c r="O27" s="47">
        <f t="shared" si="1"/>
        <v>13.172784713634746</v>
      </c>
      <c r="P27" s="9"/>
    </row>
    <row r="28" spans="1:16">
      <c r="A28" s="12"/>
      <c r="B28" s="25">
        <v>329</v>
      </c>
      <c r="C28" s="20" t="s">
        <v>27</v>
      </c>
      <c r="D28" s="46">
        <v>64780</v>
      </c>
      <c r="E28" s="46">
        <v>91859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5">SUM(D28:M28)</f>
        <v>156639</v>
      </c>
      <c r="O28" s="47">
        <f t="shared" si="1"/>
        <v>2.6534141920620669</v>
      </c>
      <c r="P28" s="9"/>
    </row>
    <row r="29" spans="1:16">
      <c r="A29" s="12"/>
      <c r="B29" s="25">
        <v>367</v>
      </c>
      <c r="C29" s="20" t="s">
        <v>133</v>
      </c>
      <c r="D29" s="46">
        <v>2275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2275</v>
      </c>
      <c r="O29" s="47">
        <f t="shared" si="1"/>
        <v>3.8537767011671435E-2</v>
      </c>
      <c r="P29" s="9"/>
    </row>
    <row r="30" spans="1:16" ht="15.75">
      <c r="A30" s="29" t="s">
        <v>29</v>
      </c>
      <c r="B30" s="30"/>
      <c r="C30" s="31"/>
      <c r="D30" s="32">
        <f t="shared" ref="D30:M30" si="6">SUM(D31:D46)</f>
        <v>7206519</v>
      </c>
      <c r="E30" s="32">
        <f t="shared" si="6"/>
        <v>1162331</v>
      </c>
      <c r="F30" s="32">
        <f t="shared" si="6"/>
        <v>0</v>
      </c>
      <c r="G30" s="32">
        <f t="shared" si="6"/>
        <v>1066934</v>
      </c>
      <c r="H30" s="32">
        <f t="shared" si="6"/>
        <v>0</v>
      </c>
      <c r="I30" s="32">
        <f t="shared" si="6"/>
        <v>638647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10074431</v>
      </c>
      <c r="O30" s="45">
        <f t="shared" si="1"/>
        <v>170.65761523215829</v>
      </c>
      <c r="P30" s="10"/>
    </row>
    <row r="31" spans="1:16">
      <c r="A31" s="12"/>
      <c r="B31" s="25">
        <v>331.2</v>
      </c>
      <c r="C31" s="20" t="s">
        <v>28</v>
      </c>
      <c r="D31" s="46">
        <v>78853</v>
      </c>
      <c r="E31" s="46">
        <v>873</v>
      </c>
      <c r="F31" s="46">
        <v>0</v>
      </c>
      <c r="G31" s="46">
        <v>0</v>
      </c>
      <c r="H31" s="46">
        <v>0</v>
      </c>
      <c r="I31" s="46">
        <v>422847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502573</v>
      </c>
      <c r="O31" s="47">
        <f t="shared" si="1"/>
        <v>8.5134246946623069</v>
      </c>
      <c r="P31" s="9"/>
    </row>
    <row r="32" spans="1:16">
      <c r="A32" s="12"/>
      <c r="B32" s="25">
        <v>331.5</v>
      </c>
      <c r="C32" s="20" t="s">
        <v>30</v>
      </c>
      <c r="D32" s="46">
        <v>265886</v>
      </c>
      <c r="E32" s="46">
        <v>1130010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1395896</v>
      </c>
      <c r="O32" s="47">
        <f t="shared" si="1"/>
        <v>23.646028492538072</v>
      </c>
      <c r="P32" s="9"/>
    </row>
    <row r="33" spans="1:16">
      <c r="A33" s="12"/>
      <c r="B33" s="25">
        <v>333</v>
      </c>
      <c r="C33" s="20" t="s">
        <v>4</v>
      </c>
      <c r="D33" s="46">
        <v>4022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4022</v>
      </c>
      <c r="O33" s="47">
        <f t="shared" si="1"/>
        <v>6.8131384141073642E-2</v>
      </c>
      <c r="P33" s="9"/>
    </row>
    <row r="34" spans="1:16">
      <c r="A34" s="12"/>
      <c r="B34" s="25">
        <v>334.31</v>
      </c>
      <c r="C34" s="20" t="s">
        <v>33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202320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202320</v>
      </c>
      <c r="O34" s="47">
        <f t="shared" si="1"/>
        <v>3.4272356139786222</v>
      </c>
      <c r="P34" s="9"/>
    </row>
    <row r="35" spans="1:16">
      <c r="A35" s="12"/>
      <c r="B35" s="25">
        <v>334.7</v>
      </c>
      <c r="C35" s="20" t="s">
        <v>35</v>
      </c>
      <c r="D35" s="46">
        <v>2</v>
      </c>
      <c r="E35" s="46">
        <v>31448</v>
      </c>
      <c r="F35" s="46">
        <v>0</v>
      </c>
      <c r="G35" s="46">
        <v>-19134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7">SUM(D35:M35)</f>
        <v>12316</v>
      </c>
      <c r="O35" s="47">
        <f t="shared" si="1"/>
        <v>0.20862907187505295</v>
      </c>
      <c r="P35" s="9"/>
    </row>
    <row r="36" spans="1:16">
      <c r="A36" s="12"/>
      <c r="B36" s="25">
        <v>335.12</v>
      </c>
      <c r="C36" s="20" t="s">
        <v>135</v>
      </c>
      <c r="D36" s="46">
        <v>2156007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2156007</v>
      </c>
      <c r="O36" s="47">
        <f t="shared" si="1"/>
        <v>36.522063930344046</v>
      </c>
      <c r="P36" s="9"/>
    </row>
    <row r="37" spans="1:16">
      <c r="A37" s="12"/>
      <c r="B37" s="25">
        <v>335.14</v>
      </c>
      <c r="C37" s="20" t="s">
        <v>136</v>
      </c>
      <c r="D37" s="46">
        <v>12486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12486</v>
      </c>
      <c r="O37" s="47">
        <f t="shared" ref="O37:O68" si="8">(N37/O$83)</f>
        <v>0.21150881710229871</v>
      </c>
      <c r="P37" s="9"/>
    </row>
    <row r="38" spans="1:16">
      <c r="A38" s="12"/>
      <c r="B38" s="25">
        <v>335.15</v>
      </c>
      <c r="C38" s="20" t="s">
        <v>137</v>
      </c>
      <c r="D38" s="46">
        <v>56510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56510</v>
      </c>
      <c r="O38" s="47">
        <f t="shared" si="8"/>
        <v>0.9572611928921112</v>
      </c>
      <c r="P38" s="9"/>
    </row>
    <row r="39" spans="1:16">
      <c r="A39" s="12"/>
      <c r="B39" s="25">
        <v>335.18</v>
      </c>
      <c r="C39" s="20" t="s">
        <v>138</v>
      </c>
      <c r="D39" s="46">
        <v>4048497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4048497</v>
      </c>
      <c r="O39" s="47">
        <f t="shared" si="8"/>
        <v>68.580234783934415</v>
      </c>
      <c r="P39" s="9"/>
    </row>
    <row r="40" spans="1:16">
      <c r="A40" s="12"/>
      <c r="B40" s="25">
        <v>335.23</v>
      </c>
      <c r="C40" s="20" t="s">
        <v>103</v>
      </c>
      <c r="D40" s="46">
        <v>15437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15437</v>
      </c>
      <c r="O40" s="47">
        <f t="shared" si="8"/>
        <v>0.26149780631172392</v>
      </c>
      <c r="P40" s="9"/>
    </row>
    <row r="41" spans="1:16">
      <c r="A41" s="12"/>
      <c r="B41" s="25">
        <v>335.49</v>
      </c>
      <c r="C41" s="20" t="s">
        <v>41</v>
      </c>
      <c r="D41" s="46">
        <v>25918</v>
      </c>
      <c r="E41" s="46">
        <v>0</v>
      </c>
      <c r="F41" s="46">
        <v>0</v>
      </c>
      <c r="G41" s="46">
        <v>0</v>
      </c>
      <c r="H41" s="46">
        <v>0</v>
      </c>
      <c r="I41" s="46">
        <v>13480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39398</v>
      </c>
      <c r="O41" s="47">
        <f t="shared" si="8"/>
        <v>0.66738942625311271</v>
      </c>
      <c r="P41" s="9"/>
    </row>
    <row r="42" spans="1:16">
      <c r="A42" s="12"/>
      <c r="B42" s="25">
        <v>335.7</v>
      </c>
      <c r="C42" s="20" t="s">
        <v>42</v>
      </c>
      <c r="D42" s="46">
        <v>9136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9136</v>
      </c>
      <c r="O42" s="47">
        <f t="shared" si="8"/>
        <v>0.15476089644774957</v>
      </c>
      <c r="P42" s="9"/>
    </row>
    <row r="43" spans="1:16">
      <c r="A43" s="12"/>
      <c r="B43" s="25">
        <v>337.2</v>
      </c>
      <c r="C43" s="20" t="s">
        <v>104</v>
      </c>
      <c r="D43" s="46">
        <v>491609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491609</v>
      </c>
      <c r="O43" s="47">
        <f t="shared" si="8"/>
        <v>8.3276980671827623</v>
      </c>
      <c r="P43" s="9"/>
    </row>
    <row r="44" spans="1:16">
      <c r="A44" s="12"/>
      <c r="B44" s="25">
        <v>337.3</v>
      </c>
      <c r="C44" s="20" t="s">
        <v>44</v>
      </c>
      <c r="D44" s="46">
        <v>0</v>
      </c>
      <c r="E44" s="46">
        <v>0</v>
      </c>
      <c r="F44" s="46">
        <v>0</v>
      </c>
      <c r="G44" s="46">
        <v>1086068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1086068</v>
      </c>
      <c r="O44" s="47">
        <f t="shared" si="8"/>
        <v>18.39764199684922</v>
      </c>
      <c r="P44" s="9"/>
    </row>
    <row r="45" spans="1:16">
      <c r="A45" s="12"/>
      <c r="B45" s="25">
        <v>337.4</v>
      </c>
      <c r="C45" s="20" t="s">
        <v>116</v>
      </c>
      <c r="D45" s="46">
        <v>955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955</v>
      </c>
      <c r="O45" s="47">
        <f t="shared" si="8"/>
        <v>1.617739230599834E-2</v>
      </c>
      <c r="P45" s="9"/>
    </row>
    <row r="46" spans="1:16">
      <c r="A46" s="12"/>
      <c r="B46" s="25">
        <v>338</v>
      </c>
      <c r="C46" s="20" t="s">
        <v>45</v>
      </c>
      <c r="D46" s="46">
        <v>41201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41201</v>
      </c>
      <c r="O46" s="47">
        <f t="shared" si="8"/>
        <v>0.69793166533972528</v>
      </c>
      <c r="P46" s="9"/>
    </row>
    <row r="47" spans="1:16" ht="15.75">
      <c r="A47" s="29" t="s">
        <v>50</v>
      </c>
      <c r="B47" s="30"/>
      <c r="C47" s="31"/>
      <c r="D47" s="32">
        <f t="shared" ref="D47:M47" si="9">SUM(D48:D60)</f>
        <v>3354154</v>
      </c>
      <c r="E47" s="32">
        <f t="shared" si="9"/>
        <v>57300</v>
      </c>
      <c r="F47" s="32">
        <f t="shared" si="9"/>
        <v>0</v>
      </c>
      <c r="G47" s="32">
        <f t="shared" si="9"/>
        <v>4008462</v>
      </c>
      <c r="H47" s="32">
        <f t="shared" si="9"/>
        <v>0</v>
      </c>
      <c r="I47" s="32">
        <f t="shared" si="9"/>
        <v>36271552</v>
      </c>
      <c r="J47" s="32">
        <f t="shared" si="9"/>
        <v>8103886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51795354</v>
      </c>
      <c r="O47" s="45">
        <f t="shared" si="8"/>
        <v>877.39660867650298</v>
      </c>
      <c r="P47" s="10"/>
    </row>
    <row r="48" spans="1:16">
      <c r="A48" s="12"/>
      <c r="B48" s="25">
        <v>341.2</v>
      </c>
      <c r="C48" s="20" t="s">
        <v>139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8103886</v>
      </c>
      <c r="K48" s="46">
        <v>0</v>
      </c>
      <c r="L48" s="46">
        <v>0</v>
      </c>
      <c r="M48" s="46">
        <v>0</v>
      </c>
      <c r="N48" s="46">
        <f t="shared" ref="N48:N60" si="10">SUM(D48:M48)</f>
        <v>8103886</v>
      </c>
      <c r="O48" s="47">
        <f t="shared" si="8"/>
        <v>137.27721782731692</v>
      </c>
      <c r="P48" s="9"/>
    </row>
    <row r="49" spans="1:16">
      <c r="A49" s="12"/>
      <c r="B49" s="25">
        <v>341.3</v>
      </c>
      <c r="C49" s="20" t="s">
        <v>140</v>
      </c>
      <c r="D49" s="46">
        <v>2206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2206</v>
      </c>
      <c r="O49" s="47">
        <f t="shared" si="8"/>
        <v>3.7368929242965795E-2</v>
      </c>
      <c r="P49" s="9"/>
    </row>
    <row r="50" spans="1:16">
      <c r="A50" s="12"/>
      <c r="B50" s="25">
        <v>341.9</v>
      </c>
      <c r="C50" s="20" t="s">
        <v>141</v>
      </c>
      <c r="D50" s="46">
        <v>517233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517233</v>
      </c>
      <c r="O50" s="47">
        <f t="shared" si="8"/>
        <v>8.7617603713177381</v>
      </c>
      <c r="P50" s="9"/>
    </row>
    <row r="51" spans="1:16">
      <c r="A51" s="12"/>
      <c r="B51" s="25">
        <v>342.1</v>
      </c>
      <c r="C51" s="20" t="s">
        <v>55</v>
      </c>
      <c r="D51" s="46">
        <v>471628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471628</v>
      </c>
      <c r="O51" s="47">
        <f t="shared" si="8"/>
        <v>7.989226364914539</v>
      </c>
      <c r="P51" s="9"/>
    </row>
    <row r="52" spans="1:16">
      <c r="A52" s="12"/>
      <c r="B52" s="25">
        <v>342.5</v>
      </c>
      <c r="C52" s="20" t="s">
        <v>56</v>
      </c>
      <c r="D52" s="46">
        <v>212019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212019</v>
      </c>
      <c r="O52" s="47">
        <f t="shared" si="8"/>
        <v>3.5915335490318974</v>
      </c>
      <c r="P52" s="9"/>
    </row>
    <row r="53" spans="1:16">
      <c r="A53" s="12"/>
      <c r="B53" s="25">
        <v>342.6</v>
      </c>
      <c r="C53" s="20" t="s">
        <v>57</v>
      </c>
      <c r="D53" s="46">
        <v>1680397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1680397</v>
      </c>
      <c r="O53" s="47">
        <f t="shared" si="8"/>
        <v>28.465383768400724</v>
      </c>
      <c r="P53" s="9"/>
    </row>
    <row r="54" spans="1:16">
      <c r="A54" s="12"/>
      <c r="B54" s="25">
        <v>343.4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6083384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6083384</v>
      </c>
      <c r="O54" s="47">
        <f t="shared" si="8"/>
        <v>103.05056493825488</v>
      </c>
      <c r="P54" s="9"/>
    </row>
    <row r="55" spans="1:16">
      <c r="A55" s="12"/>
      <c r="B55" s="25">
        <v>343.6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23199598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23199598</v>
      </c>
      <c r="O55" s="47">
        <f t="shared" si="8"/>
        <v>392.99371537953346</v>
      </c>
      <c r="P55" s="9"/>
    </row>
    <row r="56" spans="1:16">
      <c r="A56" s="12"/>
      <c r="B56" s="25">
        <v>343.8</v>
      </c>
      <c r="C56" s="20" t="s">
        <v>60</v>
      </c>
      <c r="D56" s="46">
        <v>0</v>
      </c>
      <c r="E56" s="46">
        <v>57300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57300</v>
      </c>
      <c r="O56" s="47">
        <f t="shared" si="8"/>
        <v>0.97064353835990036</v>
      </c>
      <c r="P56" s="9"/>
    </row>
    <row r="57" spans="1:16">
      <c r="A57" s="12"/>
      <c r="B57" s="25">
        <v>343.9</v>
      </c>
      <c r="C57" s="20" t="s">
        <v>61</v>
      </c>
      <c r="D57" s="46">
        <v>104349</v>
      </c>
      <c r="E57" s="46">
        <v>0</v>
      </c>
      <c r="F57" s="46">
        <v>0</v>
      </c>
      <c r="G57" s="46">
        <v>4000000</v>
      </c>
      <c r="H57" s="46">
        <v>0</v>
      </c>
      <c r="I57" s="46">
        <v>5643668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9748017</v>
      </c>
      <c r="O57" s="47">
        <f t="shared" si="8"/>
        <v>165.12826724035708</v>
      </c>
      <c r="P57" s="9"/>
    </row>
    <row r="58" spans="1:16">
      <c r="A58" s="12"/>
      <c r="B58" s="25">
        <v>347.2</v>
      </c>
      <c r="C58" s="20" t="s">
        <v>64</v>
      </c>
      <c r="D58" s="46">
        <v>231844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231844</v>
      </c>
      <c r="O58" s="47">
        <f t="shared" si="8"/>
        <v>3.9273626615621771</v>
      </c>
      <c r="P58" s="9"/>
    </row>
    <row r="59" spans="1:16">
      <c r="A59" s="12"/>
      <c r="B59" s="25">
        <v>347.5</v>
      </c>
      <c r="C59" s="20" t="s">
        <v>65</v>
      </c>
      <c r="D59" s="46">
        <v>110223</v>
      </c>
      <c r="E59" s="46">
        <v>0</v>
      </c>
      <c r="F59" s="46">
        <v>0</v>
      </c>
      <c r="G59" s="46">
        <v>8462</v>
      </c>
      <c r="H59" s="46">
        <v>0</v>
      </c>
      <c r="I59" s="46">
        <v>975291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1093976</v>
      </c>
      <c r="O59" s="47">
        <f t="shared" si="8"/>
        <v>18.531600968949572</v>
      </c>
      <c r="P59" s="9"/>
    </row>
    <row r="60" spans="1:16">
      <c r="A60" s="12"/>
      <c r="B60" s="25">
        <v>349</v>
      </c>
      <c r="C60" s="20" t="s">
        <v>1</v>
      </c>
      <c r="D60" s="46">
        <v>24255</v>
      </c>
      <c r="E60" s="46">
        <v>0</v>
      </c>
      <c r="F60" s="46">
        <v>0</v>
      </c>
      <c r="G60" s="46">
        <v>0</v>
      </c>
      <c r="H60" s="46">
        <v>0</v>
      </c>
      <c r="I60" s="46">
        <v>369611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393866</v>
      </c>
      <c r="O60" s="47">
        <f t="shared" si="8"/>
        <v>6.6719631392610914</v>
      </c>
      <c r="P60" s="9"/>
    </row>
    <row r="61" spans="1:16" ht="15.75">
      <c r="A61" s="29" t="s">
        <v>51</v>
      </c>
      <c r="B61" s="30"/>
      <c r="C61" s="31"/>
      <c r="D61" s="32">
        <f t="shared" ref="D61:M61" si="11">SUM(D62:D65)</f>
        <v>244620</v>
      </c>
      <c r="E61" s="32">
        <f t="shared" si="11"/>
        <v>39901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7" si="12">SUM(D61:M61)</f>
        <v>284521</v>
      </c>
      <c r="O61" s="45">
        <f t="shared" si="8"/>
        <v>4.8196940694187997</v>
      </c>
      <c r="P61" s="10"/>
    </row>
    <row r="62" spans="1:16">
      <c r="A62" s="13"/>
      <c r="B62" s="39">
        <v>351.1</v>
      </c>
      <c r="C62" s="21" t="s">
        <v>68</v>
      </c>
      <c r="D62" s="46">
        <v>115745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115745</v>
      </c>
      <c r="O62" s="47">
        <f t="shared" si="8"/>
        <v>1.9606830078091915</v>
      </c>
      <c r="P62" s="9"/>
    </row>
    <row r="63" spans="1:16">
      <c r="A63" s="13"/>
      <c r="B63" s="39">
        <v>351.2</v>
      </c>
      <c r="C63" s="21" t="s">
        <v>107</v>
      </c>
      <c r="D63" s="46">
        <v>0</v>
      </c>
      <c r="E63" s="46">
        <v>26661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26661</v>
      </c>
      <c r="O63" s="47">
        <f t="shared" si="8"/>
        <v>0.45162875002117459</v>
      </c>
      <c r="P63" s="9"/>
    </row>
    <row r="64" spans="1:16">
      <c r="A64" s="13"/>
      <c r="B64" s="39">
        <v>351.3</v>
      </c>
      <c r="C64" s="21" t="s">
        <v>108</v>
      </c>
      <c r="D64" s="46">
        <v>0</v>
      </c>
      <c r="E64" s="46">
        <v>13240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13240</v>
      </c>
      <c r="O64" s="47">
        <f t="shared" si="8"/>
        <v>0.2242813341690241</v>
      </c>
      <c r="P64" s="9"/>
    </row>
    <row r="65" spans="1:16">
      <c r="A65" s="13"/>
      <c r="B65" s="39">
        <v>354</v>
      </c>
      <c r="C65" s="21" t="s">
        <v>69</v>
      </c>
      <c r="D65" s="46">
        <v>128875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128875</v>
      </c>
      <c r="O65" s="47">
        <f t="shared" si="8"/>
        <v>2.1831009774194094</v>
      </c>
      <c r="P65" s="9"/>
    </row>
    <row r="66" spans="1:16" ht="15.75">
      <c r="A66" s="29" t="s">
        <v>5</v>
      </c>
      <c r="B66" s="30"/>
      <c r="C66" s="31"/>
      <c r="D66" s="32">
        <f t="shared" ref="D66:M66" si="13">SUM(D67:D75)</f>
        <v>556838</v>
      </c>
      <c r="E66" s="32">
        <f t="shared" si="13"/>
        <v>231666</v>
      </c>
      <c r="F66" s="32">
        <f t="shared" si="13"/>
        <v>8373</v>
      </c>
      <c r="G66" s="32">
        <f t="shared" si="13"/>
        <v>3816925</v>
      </c>
      <c r="H66" s="32">
        <f t="shared" si="13"/>
        <v>0</v>
      </c>
      <c r="I66" s="32">
        <f t="shared" si="13"/>
        <v>647388</v>
      </c>
      <c r="J66" s="32">
        <f t="shared" si="13"/>
        <v>122717</v>
      </c>
      <c r="K66" s="32">
        <f t="shared" si="13"/>
        <v>10994994</v>
      </c>
      <c r="L66" s="32">
        <f t="shared" si="13"/>
        <v>0</v>
      </c>
      <c r="M66" s="32">
        <f t="shared" si="13"/>
        <v>16197</v>
      </c>
      <c r="N66" s="32">
        <f t="shared" si="12"/>
        <v>16395098</v>
      </c>
      <c r="O66" s="45">
        <f t="shared" si="8"/>
        <v>277.7276777395694</v>
      </c>
      <c r="P66" s="10"/>
    </row>
    <row r="67" spans="1:16">
      <c r="A67" s="12"/>
      <c r="B67" s="25">
        <v>361.1</v>
      </c>
      <c r="C67" s="20" t="s">
        <v>70</v>
      </c>
      <c r="D67" s="46">
        <v>412180</v>
      </c>
      <c r="E67" s="46">
        <v>216659</v>
      </c>
      <c r="F67" s="46">
        <v>11033</v>
      </c>
      <c r="G67" s="46">
        <v>209850</v>
      </c>
      <c r="H67" s="46">
        <v>0</v>
      </c>
      <c r="I67" s="46">
        <v>735928</v>
      </c>
      <c r="J67" s="46">
        <v>84465</v>
      </c>
      <c r="K67" s="46">
        <v>360251</v>
      </c>
      <c r="L67" s="46">
        <v>0</v>
      </c>
      <c r="M67" s="46">
        <v>24343</v>
      </c>
      <c r="N67" s="46">
        <f t="shared" si="12"/>
        <v>2054709</v>
      </c>
      <c r="O67" s="47">
        <f t="shared" si="8"/>
        <v>34.806108447817323</v>
      </c>
      <c r="P67" s="9"/>
    </row>
    <row r="68" spans="1:16">
      <c r="A68" s="12"/>
      <c r="B68" s="25">
        <v>361.2</v>
      </c>
      <c r="C68" s="20" t="s">
        <v>117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1523462</v>
      </c>
      <c r="L68" s="46">
        <v>0</v>
      </c>
      <c r="M68" s="46">
        <v>0</v>
      </c>
      <c r="N68" s="46">
        <f t="shared" ref="N68:N75" si="14">SUM(D68:M68)</f>
        <v>1523462</v>
      </c>
      <c r="O68" s="47">
        <f t="shared" si="8"/>
        <v>25.806955431707689</v>
      </c>
      <c r="P68" s="9"/>
    </row>
    <row r="69" spans="1:16">
      <c r="A69" s="12"/>
      <c r="B69" s="25">
        <v>361.3</v>
      </c>
      <c r="C69" s="20" t="s">
        <v>71</v>
      </c>
      <c r="D69" s="46">
        <v>-103950</v>
      </c>
      <c r="E69" s="46">
        <v>-21607</v>
      </c>
      <c r="F69" s="46">
        <v>-1773</v>
      </c>
      <c r="G69" s="46">
        <v>-41319</v>
      </c>
      <c r="H69" s="46">
        <v>0</v>
      </c>
      <c r="I69" s="46">
        <v>-167074</v>
      </c>
      <c r="J69" s="46">
        <v>-20559</v>
      </c>
      <c r="K69" s="46">
        <v>89452</v>
      </c>
      <c r="L69" s="46">
        <v>0</v>
      </c>
      <c r="M69" s="46">
        <v>-6036</v>
      </c>
      <c r="N69" s="46">
        <f t="shared" si="14"/>
        <v>-272866</v>
      </c>
      <c r="O69" s="47">
        <f t="shared" ref="O69:O81" si="15">(N69/O$83)</f>
        <v>-4.6222621245743909</v>
      </c>
      <c r="P69" s="9"/>
    </row>
    <row r="70" spans="1:16">
      <c r="A70" s="12"/>
      <c r="B70" s="25">
        <v>361.4</v>
      </c>
      <c r="C70" s="20" t="s">
        <v>144</v>
      </c>
      <c r="D70" s="46">
        <v>-38875</v>
      </c>
      <c r="E70" s="46">
        <v>-12523</v>
      </c>
      <c r="F70" s="46">
        <v>-887</v>
      </c>
      <c r="G70" s="46">
        <v>-10437</v>
      </c>
      <c r="H70" s="46">
        <v>0</v>
      </c>
      <c r="I70" s="46">
        <v>-74510</v>
      </c>
      <c r="J70" s="46">
        <v>-8605</v>
      </c>
      <c r="K70" s="46">
        <v>5311307</v>
      </c>
      <c r="L70" s="46">
        <v>0</v>
      </c>
      <c r="M70" s="46">
        <v>-2110</v>
      </c>
      <c r="N70" s="46">
        <f t="shared" si="14"/>
        <v>5163360</v>
      </c>
      <c r="O70" s="47">
        <f t="shared" si="15"/>
        <v>87.465654803245641</v>
      </c>
      <c r="P70" s="9"/>
    </row>
    <row r="71" spans="1:16">
      <c r="A71" s="12"/>
      <c r="B71" s="25">
        <v>362</v>
      </c>
      <c r="C71" s="20" t="s">
        <v>73</v>
      </c>
      <c r="D71" s="46">
        <v>61400</v>
      </c>
      <c r="E71" s="46">
        <v>0</v>
      </c>
      <c r="F71" s="46">
        <v>0</v>
      </c>
      <c r="G71" s="46">
        <v>0</v>
      </c>
      <c r="H71" s="46">
        <v>0</v>
      </c>
      <c r="I71" s="46">
        <v>127224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188624</v>
      </c>
      <c r="O71" s="47">
        <f t="shared" si="15"/>
        <v>3.1952297867294566</v>
      </c>
      <c r="P71" s="9"/>
    </row>
    <row r="72" spans="1:16">
      <c r="A72" s="12"/>
      <c r="B72" s="25">
        <v>364</v>
      </c>
      <c r="C72" s="20" t="s">
        <v>145</v>
      </c>
      <c r="D72" s="46">
        <v>13308</v>
      </c>
      <c r="E72" s="46">
        <v>10475</v>
      </c>
      <c r="F72" s="46">
        <v>0</v>
      </c>
      <c r="G72" s="46">
        <v>288297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312080</v>
      </c>
      <c r="O72" s="47">
        <f t="shared" si="15"/>
        <v>5.2865346501109549</v>
      </c>
      <c r="P72" s="9"/>
    </row>
    <row r="73" spans="1:16">
      <c r="A73" s="12"/>
      <c r="B73" s="25">
        <v>366</v>
      </c>
      <c r="C73" s="20" t="s">
        <v>75</v>
      </c>
      <c r="D73" s="46">
        <v>2998</v>
      </c>
      <c r="E73" s="46">
        <v>700</v>
      </c>
      <c r="F73" s="46">
        <v>0</v>
      </c>
      <c r="G73" s="46">
        <v>200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3898</v>
      </c>
      <c r="O73" s="47">
        <f t="shared" si="15"/>
        <v>6.603086409296495E-2</v>
      </c>
      <c r="P73" s="9"/>
    </row>
    <row r="74" spans="1:16">
      <c r="A74" s="12"/>
      <c r="B74" s="25">
        <v>368</v>
      </c>
      <c r="C74" s="20" t="s">
        <v>76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3704640</v>
      </c>
      <c r="L74" s="46">
        <v>0</v>
      </c>
      <c r="M74" s="46">
        <v>0</v>
      </c>
      <c r="N74" s="46">
        <f t="shared" si="14"/>
        <v>3704640</v>
      </c>
      <c r="O74" s="47">
        <f t="shared" si="15"/>
        <v>62.755407992139986</v>
      </c>
      <c r="P74" s="9"/>
    </row>
    <row r="75" spans="1:16">
      <c r="A75" s="12"/>
      <c r="B75" s="25">
        <v>369.9</v>
      </c>
      <c r="C75" s="20" t="s">
        <v>77</v>
      </c>
      <c r="D75" s="46">
        <v>209777</v>
      </c>
      <c r="E75" s="46">
        <v>37962</v>
      </c>
      <c r="F75" s="46">
        <v>0</v>
      </c>
      <c r="G75" s="46">
        <v>3370334</v>
      </c>
      <c r="H75" s="46">
        <v>0</v>
      </c>
      <c r="I75" s="46">
        <v>25820</v>
      </c>
      <c r="J75" s="46">
        <v>67416</v>
      </c>
      <c r="K75" s="46">
        <v>5882</v>
      </c>
      <c r="L75" s="46">
        <v>0</v>
      </c>
      <c r="M75" s="46">
        <v>0</v>
      </c>
      <c r="N75" s="46">
        <f t="shared" si="14"/>
        <v>3717191</v>
      </c>
      <c r="O75" s="47">
        <f t="shared" si="15"/>
        <v>62.968017888299762</v>
      </c>
      <c r="P75" s="9"/>
    </row>
    <row r="76" spans="1:16" ht="15.75">
      <c r="A76" s="29" t="s">
        <v>52</v>
      </c>
      <c r="B76" s="30"/>
      <c r="C76" s="31"/>
      <c r="D76" s="32">
        <f t="shared" ref="D76:M76" si="16">SUM(D77:D80)</f>
        <v>87650</v>
      </c>
      <c r="E76" s="32">
        <f t="shared" si="16"/>
        <v>0</v>
      </c>
      <c r="F76" s="32">
        <f t="shared" si="16"/>
        <v>1699532</v>
      </c>
      <c r="G76" s="32">
        <f t="shared" si="16"/>
        <v>3087287</v>
      </c>
      <c r="H76" s="32">
        <f t="shared" si="16"/>
        <v>0</v>
      </c>
      <c r="I76" s="32">
        <f t="shared" si="16"/>
        <v>1342641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1" si="17">SUM(D76:M76)</f>
        <v>6217110</v>
      </c>
      <c r="O76" s="45">
        <f t="shared" si="15"/>
        <v>105.31584029271764</v>
      </c>
      <c r="P76" s="9"/>
    </row>
    <row r="77" spans="1:16">
      <c r="A77" s="12"/>
      <c r="B77" s="25">
        <v>381</v>
      </c>
      <c r="C77" s="20" t="s">
        <v>78</v>
      </c>
      <c r="D77" s="46">
        <v>87650</v>
      </c>
      <c r="E77" s="46">
        <v>0</v>
      </c>
      <c r="F77" s="46">
        <v>1699532</v>
      </c>
      <c r="G77" s="46">
        <v>2785977</v>
      </c>
      <c r="H77" s="46">
        <v>0</v>
      </c>
      <c r="I77" s="46">
        <v>392000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4965159</v>
      </c>
      <c r="O77" s="47">
        <f t="shared" si="15"/>
        <v>84.108193722155406</v>
      </c>
      <c r="P77" s="9"/>
    </row>
    <row r="78" spans="1:16">
      <c r="A78" s="12"/>
      <c r="B78" s="25">
        <v>384</v>
      </c>
      <c r="C78" s="20" t="s">
        <v>80</v>
      </c>
      <c r="D78" s="46">
        <v>0</v>
      </c>
      <c r="E78" s="46">
        <v>0</v>
      </c>
      <c r="F78" s="46">
        <v>0</v>
      </c>
      <c r="G78" s="46">
        <v>301310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301310</v>
      </c>
      <c r="O78" s="47">
        <f t="shared" si="15"/>
        <v>5.1040943201260314</v>
      </c>
      <c r="P78" s="9"/>
    </row>
    <row r="79" spans="1:16">
      <c r="A79" s="12"/>
      <c r="B79" s="25">
        <v>389.4</v>
      </c>
      <c r="C79" s="20" t="s">
        <v>150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100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100</v>
      </c>
      <c r="O79" s="47">
        <f t="shared" si="15"/>
        <v>1.6939677807328104E-3</v>
      </c>
      <c r="P79" s="9"/>
    </row>
    <row r="80" spans="1:16" ht="15.75" thickBot="1">
      <c r="A80" s="12"/>
      <c r="B80" s="25">
        <v>389.8</v>
      </c>
      <c r="C80" s="20" t="s">
        <v>152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950541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950541</v>
      </c>
      <c r="O80" s="47">
        <f t="shared" si="15"/>
        <v>16.101858282655463</v>
      </c>
      <c r="P80" s="9"/>
    </row>
    <row r="81" spans="1:119" ht="16.5" thickBot="1">
      <c r="A81" s="14" t="s">
        <v>66</v>
      </c>
      <c r="B81" s="23"/>
      <c r="C81" s="22"/>
      <c r="D81" s="15">
        <f t="shared" ref="D81:M81" si="18">SUM(D5,D18,D30,D47,D61,D66,D76)</f>
        <v>44720878</v>
      </c>
      <c r="E81" s="15">
        <f t="shared" si="18"/>
        <v>11637281</v>
      </c>
      <c r="F81" s="15">
        <f t="shared" si="18"/>
        <v>1707905</v>
      </c>
      <c r="G81" s="15">
        <f t="shared" si="18"/>
        <v>11979608</v>
      </c>
      <c r="H81" s="15">
        <f t="shared" si="18"/>
        <v>0</v>
      </c>
      <c r="I81" s="15">
        <f t="shared" si="18"/>
        <v>42116924</v>
      </c>
      <c r="J81" s="15">
        <f t="shared" si="18"/>
        <v>8226603</v>
      </c>
      <c r="K81" s="15">
        <f t="shared" si="18"/>
        <v>10994994</v>
      </c>
      <c r="L81" s="15">
        <f t="shared" si="18"/>
        <v>0</v>
      </c>
      <c r="M81" s="15">
        <f t="shared" si="18"/>
        <v>1253677</v>
      </c>
      <c r="N81" s="15">
        <f t="shared" si="17"/>
        <v>132637870</v>
      </c>
      <c r="O81" s="38">
        <f t="shared" si="15"/>
        <v>2246.8427828502704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51" t="s">
        <v>179</v>
      </c>
      <c r="M83" s="51"/>
      <c r="N83" s="51"/>
      <c r="O83" s="43">
        <v>59033</v>
      </c>
    </row>
    <row r="84" spans="1:119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  <row r="85" spans="1:119" ht="15.75" customHeight="1" thickBot="1">
      <c r="A85" s="55" t="s">
        <v>111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7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176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26934781</v>
      </c>
      <c r="E5" s="27">
        <f t="shared" si="0"/>
        <v>5266466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1186633</v>
      </c>
      <c r="N5" s="28">
        <f>SUM(D5:M5)</f>
        <v>33387880</v>
      </c>
      <c r="O5" s="33">
        <f t="shared" ref="O5:O36" si="1">(N5/O$87)</f>
        <v>577.25548505333768</v>
      </c>
      <c r="P5" s="6"/>
    </row>
    <row r="6" spans="1:133">
      <c r="A6" s="12"/>
      <c r="B6" s="25">
        <v>311</v>
      </c>
      <c r="C6" s="20" t="s">
        <v>3</v>
      </c>
      <c r="D6" s="46">
        <v>18768180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1186633</v>
      </c>
      <c r="N6" s="46">
        <f>SUM(D6:M6)</f>
        <v>19954813</v>
      </c>
      <c r="O6" s="47">
        <f t="shared" si="1"/>
        <v>345.00618959525582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1201680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1201680</v>
      </c>
      <c r="O7" s="47">
        <f t="shared" si="1"/>
        <v>20.776292812807966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278786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278786</v>
      </c>
      <c r="O8" s="47">
        <f t="shared" si="1"/>
        <v>4.8200349245318899</v>
      </c>
      <c r="P8" s="9"/>
    </row>
    <row r="9" spans="1:133">
      <c r="A9" s="12"/>
      <c r="B9" s="25">
        <v>312.52</v>
      </c>
      <c r="C9" s="20" t="s">
        <v>130</v>
      </c>
      <c r="D9" s="46">
        <v>0</v>
      </c>
      <c r="E9" s="46">
        <v>383389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383389</v>
      </c>
      <c r="O9" s="47">
        <f t="shared" si="1"/>
        <v>6.6285551271633327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3402611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3402611</v>
      </c>
      <c r="O10" s="47">
        <f t="shared" si="1"/>
        <v>58.82900810871557</v>
      </c>
      <c r="P10" s="9"/>
    </row>
    <row r="11" spans="1:133">
      <c r="A11" s="12"/>
      <c r="B11" s="25">
        <v>314.10000000000002</v>
      </c>
      <c r="C11" s="20" t="s">
        <v>14</v>
      </c>
      <c r="D11" s="46">
        <v>4571078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4571078</v>
      </c>
      <c r="O11" s="47">
        <f t="shared" si="1"/>
        <v>79.031069001884546</v>
      </c>
      <c r="P11" s="9"/>
    </row>
    <row r="12" spans="1:133">
      <c r="A12" s="12"/>
      <c r="B12" s="25">
        <v>314.3</v>
      </c>
      <c r="C12" s="20" t="s">
        <v>15</v>
      </c>
      <c r="D12" s="46">
        <v>765847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765847</v>
      </c>
      <c r="O12" s="47">
        <f t="shared" si="1"/>
        <v>13.241013848787151</v>
      </c>
      <c r="P12" s="9"/>
    </row>
    <row r="13" spans="1:133">
      <c r="A13" s="12"/>
      <c r="B13" s="25">
        <v>314.39999999999998</v>
      </c>
      <c r="C13" s="20" t="s">
        <v>16</v>
      </c>
      <c r="D13" s="46">
        <v>110258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110258</v>
      </c>
      <c r="O13" s="47">
        <f t="shared" si="1"/>
        <v>1.9062916025519114</v>
      </c>
      <c r="P13" s="9"/>
    </row>
    <row r="14" spans="1:133">
      <c r="A14" s="12"/>
      <c r="B14" s="25">
        <v>314.8</v>
      </c>
      <c r="C14" s="20" t="s">
        <v>17</v>
      </c>
      <c r="D14" s="46">
        <v>97041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97041</v>
      </c>
      <c r="O14" s="47">
        <f t="shared" si="1"/>
        <v>1.6777779698819135</v>
      </c>
      <c r="P14" s="9"/>
    </row>
    <row r="15" spans="1:133">
      <c r="A15" s="12"/>
      <c r="B15" s="25">
        <v>315</v>
      </c>
      <c r="C15" s="20" t="s">
        <v>131</v>
      </c>
      <c r="D15" s="46">
        <v>1954749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1954749</v>
      </c>
      <c r="O15" s="47">
        <f t="shared" si="1"/>
        <v>33.796383063330971</v>
      </c>
      <c r="P15" s="9"/>
    </row>
    <row r="16" spans="1:133">
      <c r="A16" s="12"/>
      <c r="B16" s="25">
        <v>316</v>
      </c>
      <c r="C16" s="20" t="s">
        <v>132</v>
      </c>
      <c r="D16" s="46">
        <v>658219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658219</v>
      </c>
      <c r="O16" s="47">
        <f t="shared" si="1"/>
        <v>11.380193295181453</v>
      </c>
      <c r="P16" s="9"/>
    </row>
    <row r="17" spans="1:16">
      <c r="A17" s="12"/>
      <c r="B17" s="25">
        <v>319</v>
      </c>
      <c r="C17" s="20" t="s">
        <v>20</v>
      </c>
      <c r="D17" s="46">
        <v>9409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9409</v>
      </c>
      <c r="O17" s="47">
        <f t="shared" si="1"/>
        <v>0.16267570324521516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SUM(D19:D29)</f>
        <v>5008375</v>
      </c>
      <c r="E18" s="32">
        <f t="shared" si="3"/>
        <v>2021976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1262084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8292435</v>
      </c>
      <c r="O18" s="45">
        <f t="shared" si="1"/>
        <v>143.37099534915887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1484765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1484765</v>
      </c>
      <c r="O19" s="47">
        <f t="shared" si="1"/>
        <v>25.670654748526083</v>
      </c>
      <c r="P19" s="9"/>
    </row>
    <row r="20" spans="1:16">
      <c r="A20" s="12"/>
      <c r="B20" s="25">
        <v>323.10000000000002</v>
      </c>
      <c r="C20" s="20" t="s">
        <v>22</v>
      </c>
      <c r="D20" s="46">
        <v>3856185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3856185</v>
      </c>
      <c r="O20" s="47">
        <f t="shared" si="1"/>
        <v>66.671017825342759</v>
      </c>
      <c r="P20" s="9"/>
    </row>
    <row r="21" spans="1:16">
      <c r="A21" s="12"/>
      <c r="B21" s="25">
        <v>323.39999999999998</v>
      </c>
      <c r="C21" s="20" t="s">
        <v>94</v>
      </c>
      <c r="D21" s="46">
        <v>52834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52834</v>
      </c>
      <c r="O21" s="47">
        <f t="shared" si="1"/>
        <v>0.91346669202441255</v>
      </c>
      <c r="P21" s="9"/>
    </row>
    <row r="22" spans="1:16">
      <c r="A22" s="12"/>
      <c r="B22" s="25">
        <v>323.7</v>
      </c>
      <c r="C22" s="20" t="s">
        <v>95</v>
      </c>
      <c r="D22" s="46">
        <v>928136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928136</v>
      </c>
      <c r="O22" s="47">
        <f t="shared" si="1"/>
        <v>16.046888777468489</v>
      </c>
      <c r="P22" s="9"/>
    </row>
    <row r="23" spans="1:16">
      <c r="A23" s="12"/>
      <c r="B23" s="25">
        <v>324.11</v>
      </c>
      <c r="C23" s="20" t="s">
        <v>96</v>
      </c>
      <c r="D23" s="46">
        <v>0</v>
      </c>
      <c r="E23" s="46">
        <v>104141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104141</v>
      </c>
      <c r="O23" s="47">
        <f t="shared" si="1"/>
        <v>1.8005325126644651</v>
      </c>
      <c r="P23" s="9"/>
    </row>
    <row r="24" spans="1:16">
      <c r="A24" s="12"/>
      <c r="B24" s="25">
        <v>324.12</v>
      </c>
      <c r="C24" s="20" t="s">
        <v>23</v>
      </c>
      <c r="D24" s="46">
        <v>0</v>
      </c>
      <c r="E24" s="46">
        <v>228286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228286</v>
      </c>
      <c r="O24" s="47">
        <f t="shared" si="1"/>
        <v>3.9469216272757137</v>
      </c>
      <c r="P24" s="9"/>
    </row>
    <row r="25" spans="1:16">
      <c r="A25" s="12"/>
      <c r="B25" s="25">
        <v>324.20999999999998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643265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643265</v>
      </c>
      <c r="O25" s="47">
        <f t="shared" si="1"/>
        <v>11.121648022960287</v>
      </c>
      <c r="P25" s="9"/>
    </row>
    <row r="26" spans="1:16">
      <c r="A26" s="12"/>
      <c r="B26" s="25">
        <v>324.22000000000003</v>
      </c>
      <c r="C26" s="20" t="s">
        <v>25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618819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618819</v>
      </c>
      <c r="O26" s="47">
        <f t="shared" si="1"/>
        <v>10.698992029599406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156584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156584</v>
      </c>
      <c r="O27" s="47">
        <f t="shared" si="1"/>
        <v>2.707239060149726</v>
      </c>
      <c r="P27" s="9"/>
    </row>
    <row r="28" spans="1:16">
      <c r="A28" s="12"/>
      <c r="B28" s="25">
        <v>329</v>
      </c>
      <c r="C28" s="20" t="s">
        <v>27</v>
      </c>
      <c r="D28" s="46">
        <v>169570</v>
      </c>
      <c r="E28" s="46">
        <v>48200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5">SUM(D28:M28)</f>
        <v>217770</v>
      </c>
      <c r="O28" s="47">
        <f t="shared" si="1"/>
        <v>3.7651065889797541</v>
      </c>
      <c r="P28" s="9"/>
    </row>
    <row r="29" spans="1:16">
      <c r="A29" s="12"/>
      <c r="B29" s="25">
        <v>367</v>
      </c>
      <c r="C29" s="20" t="s">
        <v>133</v>
      </c>
      <c r="D29" s="46">
        <v>1650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1650</v>
      </c>
      <c r="O29" s="47">
        <f t="shared" si="1"/>
        <v>2.852746416777607E-2</v>
      </c>
      <c r="P29" s="9"/>
    </row>
    <row r="30" spans="1:16" ht="15.75">
      <c r="A30" s="29" t="s">
        <v>29</v>
      </c>
      <c r="B30" s="30"/>
      <c r="C30" s="31"/>
      <c r="D30" s="32">
        <f t="shared" ref="D30:M30" si="6">SUM(D31:D49)</f>
        <v>6447973</v>
      </c>
      <c r="E30" s="32">
        <f t="shared" si="6"/>
        <v>1240515</v>
      </c>
      <c r="F30" s="32">
        <f t="shared" si="6"/>
        <v>0</v>
      </c>
      <c r="G30" s="32">
        <f t="shared" si="6"/>
        <v>876588</v>
      </c>
      <c r="H30" s="32">
        <f t="shared" si="6"/>
        <v>0</v>
      </c>
      <c r="I30" s="32">
        <f t="shared" si="6"/>
        <v>606876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9171952</v>
      </c>
      <c r="O30" s="45">
        <f t="shared" si="1"/>
        <v>158.57729213852244</v>
      </c>
      <c r="P30" s="10"/>
    </row>
    <row r="31" spans="1:16">
      <c r="A31" s="12"/>
      <c r="B31" s="25">
        <v>331.2</v>
      </c>
      <c r="C31" s="20" t="s">
        <v>28</v>
      </c>
      <c r="D31" s="46">
        <v>31798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31798</v>
      </c>
      <c r="O31" s="47">
        <f t="shared" si="1"/>
        <v>0.54976745794360204</v>
      </c>
      <c r="P31" s="9"/>
    </row>
    <row r="32" spans="1:16">
      <c r="A32" s="12"/>
      <c r="B32" s="25">
        <v>331.5</v>
      </c>
      <c r="C32" s="20" t="s">
        <v>30</v>
      </c>
      <c r="D32" s="46">
        <v>0</v>
      </c>
      <c r="E32" s="46">
        <v>1071764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1071764</v>
      </c>
      <c r="O32" s="47">
        <f t="shared" si="1"/>
        <v>18.530126731098395</v>
      </c>
      <c r="P32" s="9"/>
    </row>
    <row r="33" spans="1:16">
      <c r="A33" s="12"/>
      <c r="B33" s="25">
        <v>333</v>
      </c>
      <c r="C33" s="20" t="s">
        <v>4</v>
      </c>
      <c r="D33" s="46">
        <v>3701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3701</v>
      </c>
      <c r="O33" s="47">
        <f t="shared" si="1"/>
        <v>6.3987966596932871E-2</v>
      </c>
      <c r="P33" s="9"/>
    </row>
    <row r="34" spans="1:16">
      <c r="A34" s="12"/>
      <c r="B34" s="25">
        <v>334.2</v>
      </c>
      <c r="C34" s="20" t="s">
        <v>31</v>
      </c>
      <c r="D34" s="46">
        <v>0</v>
      </c>
      <c r="E34" s="46">
        <v>0</v>
      </c>
      <c r="F34" s="46">
        <v>0</v>
      </c>
      <c r="G34" s="46">
        <v>69830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69830</v>
      </c>
      <c r="O34" s="47">
        <f t="shared" si="1"/>
        <v>1.207316862324729</v>
      </c>
      <c r="P34" s="9"/>
    </row>
    <row r="35" spans="1:16">
      <c r="A35" s="12"/>
      <c r="B35" s="25">
        <v>334.31</v>
      </c>
      <c r="C35" s="20" t="s">
        <v>33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470967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470967</v>
      </c>
      <c r="O35" s="47">
        <f t="shared" si="1"/>
        <v>8.1427237676999944</v>
      </c>
      <c r="P35" s="9"/>
    </row>
    <row r="36" spans="1:16">
      <c r="A36" s="12"/>
      <c r="B36" s="25">
        <v>334.35</v>
      </c>
      <c r="C36" s="20" t="s">
        <v>34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18134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18134</v>
      </c>
      <c r="O36" s="47">
        <f t="shared" si="1"/>
        <v>0.31352547588997043</v>
      </c>
      <c r="P36" s="9"/>
    </row>
    <row r="37" spans="1:16">
      <c r="A37" s="12"/>
      <c r="B37" s="25">
        <v>334.7</v>
      </c>
      <c r="C37" s="20" t="s">
        <v>35</v>
      </c>
      <c r="D37" s="46">
        <v>0</v>
      </c>
      <c r="E37" s="46">
        <v>16028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7">SUM(D37:M37)</f>
        <v>16028</v>
      </c>
      <c r="O37" s="47">
        <f t="shared" ref="O37:O68" si="8">(N37/O$87)</f>
        <v>0.27711405798855443</v>
      </c>
      <c r="P37" s="9"/>
    </row>
    <row r="38" spans="1:16">
      <c r="A38" s="12"/>
      <c r="B38" s="25">
        <v>335.12</v>
      </c>
      <c r="C38" s="20" t="s">
        <v>135</v>
      </c>
      <c r="D38" s="46">
        <v>2068104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2068104</v>
      </c>
      <c r="O38" s="47">
        <f t="shared" si="8"/>
        <v>35.756219851657185</v>
      </c>
      <c r="P38" s="9"/>
    </row>
    <row r="39" spans="1:16">
      <c r="A39" s="12"/>
      <c r="B39" s="25">
        <v>335.14</v>
      </c>
      <c r="C39" s="20" t="s">
        <v>136</v>
      </c>
      <c r="D39" s="46">
        <v>11875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11875</v>
      </c>
      <c r="O39" s="47">
        <f t="shared" si="8"/>
        <v>0.20531129514687321</v>
      </c>
      <c r="P39" s="9"/>
    </row>
    <row r="40" spans="1:16">
      <c r="A40" s="12"/>
      <c r="B40" s="25">
        <v>335.15</v>
      </c>
      <c r="C40" s="20" t="s">
        <v>137</v>
      </c>
      <c r="D40" s="46">
        <v>49931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49931</v>
      </c>
      <c r="O40" s="47">
        <f t="shared" si="8"/>
        <v>0.86327564446134963</v>
      </c>
      <c r="P40" s="9"/>
    </row>
    <row r="41" spans="1:16">
      <c r="A41" s="12"/>
      <c r="B41" s="25">
        <v>335.18</v>
      </c>
      <c r="C41" s="20" t="s">
        <v>138</v>
      </c>
      <c r="D41" s="46">
        <v>3860271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3860271</v>
      </c>
      <c r="O41" s="47">
        <f t="shared" si="8"/>
        <v>66.741662200245514</v>
      </c>
      <c r="P41" s="9"/>
    </row>
    <row r="42" spans="1:16">
      <c r="A42" s="12"/>
      <c r="B42" s="25">
        <v>335.23</v>
      </c>
      <c r="C42" s="20" t="s">
        <v>103</v>
      </c>
      <c r="D42" s="46">
        <v>21208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21208</v>
      </c>
      <c r="O42" s="47">
        <f t="shared" si="8"/>
        <v>0.3666730061031484</v>
      </c>
      <c r="P42" s="9"/>
    </row>
    <row r="43" spans="1:16">
      <c r="A43" s="12"/>
      <c r="B43" s="25">
        <v>335.49</v>
      </c>
      <c r="C43" s="20" t="s">
        <v>41</v>
      </c>
      <c r="D43" s="46">
        <v>22489</v>
      </c>
      <c r="E43" s="46">
        <v>0</v>
      </c>
      <c r="F43" s="46">
        <v>0</v>
      </c>
      <c r="G43" s="46">
        <v>0</v>
      </c>
      <c r="H43" s="46">
        <v>0</v>
      </c>
      <c r="I43" s="46">
        <v>14209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36698</v>
      </c>
      <c r="O43" s="47">
        <f t="shared" si="8"/>
        <v>0.63448538183578551</v>
      </c>
      <c r="P43" s="9"/>
    </row>
    <row r="44" spans="1:16">
      <c r="A44" s="12"/>
      <c r="B44" s="25">
        <v>335.7</v>
      </c>
      <c r="C44" s="20" t="s">
        <v>42</v>
      </c>
      <c r="D44" s="46">
        <v>6194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6194</v>
      </c>
      <c r="O44" s="47">
        <f t="shared" si="8"/>
        <v>0.10709037154860906</v>
      </c>
      <c r="P44" s="9"/>
    </row>
    <row r="45" spans="1:16">
      <c r="A45" s="12"/>
      <c r="B45" s="25">
        <v>337.2</v>
      </c>
      <c r="C45" s="20" t="s">
        <v>104</v>
      </c>
      <c r="D45" s="46">
        <v>303469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9">SUM(D45:M45)</f>
        <v>303469</v>
      </c>
      <c r="O45" s="47">
        <f t="shared" si="8"/>
        <v>5.2467884991095977</v>
      </c>
      <c r="P45" s="9"/>
    </row>
    <row r="46" spans="1:16">
      <c r="A46" s="12"/>
      <c r="B46" s="25">
        <v>337.3</v>
      </c>
      <c r="C46" s="20" t="s">
        <v>44</v>
      </c>
      <c r="D46" s="46">
        <v>0</v>
      </c>
      <c r="E46" s="46">
        <v>152723</v>
      </c>
      <c r="F46" s="46">
        <v>0</v>
      </c>
      <c r="G46" s="46">
        <v>0</v>
      </c>
      <c r="H46" s="46">
        <v>0</v>
      </c>
      <c r="I46" s="46">
        <v>103566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256289</v>
      </c>
      <c r="O46" s="47">
        <f t="shared" si="8"/>
        <v>4.4310759176334304</v>
      </c>
      <c r="P46" s="9"/>
    </row>
    <row r="47" spans="1:16">
      <c r="A47" s="12"/>
      <c r="B47" s="25">
        <v>337.4</v>
      </c>
      <c r="C47" s="20" t="s">
        <v>116</v>
      </c>
      <c r="D47" s="46">
        <v>22557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22557</v>
      </c>
      <c r="O47" s="47">
        <f t="shared" si="8"/>
        <v>0.38999636923183317</v>
      </c>
      <c r="P47" s="9"/>
    </row>
    <row r="48" spans="1:16">
      <c r="A48" s="12"/>
      <c r="B48" s="25">
        <v>337.7</v>
      </c>
      <c r="C48" s="20" t="s">
        <v>105</v>
      </c>
      <c r="D48" s="46">
        <v>0</v>
      </c>
      <c r="E48" s="46">
        <v>0</v>
      </c>
      <c r="F48" s="46">
        <v>0</v>
      </c>
      <c r="G48" s="46">
        <v>806758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806758</v>
      </c>
      <c r="O48" s="47">
        <f t="shared" si="8"/>
        <v>13.948339355797991</v>
      </c>
      <c r="P48" s="9"/>
    </row>
    <row r="49" spans="1:16">
      <c r="A49" s="12"/>
      <c r="B49" s="25">
        <v>338</v>
      </c>
      <c r="C49" s="20" t="s">
        <v>45</v>
      </c>
      <c r="D49" s="46">
        <v>46376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46376</v>
      </c>
      <c r="O49" s="47">
        <f t="shared" si="8"/>
        <v>0.80181192620895936</v>
      </c>
      <c r="P49" s="9"/>
    </row>
    <row r="50" spans="1:16" ht="15.75">
      <c r="A50" s="29" t="s">
        <v>50</v>
      </c>
      <c r="B50" s="30"/>
      <c r="C50" s="31"/>
      <c r="D50" s="32">
        <f t="shared" ref="D50:M50" si="10">SUM(D51:D64)</f>
        <v>2649161</v>
      </c>
      <c r="E50" s="32">
        <f t="shared" si="10"/>
        <v>110625</v>
      </c>
      <c r="F50" s="32">
        <f t="shared" si="10"/>
        <v>0</v>
      </c>
      <c r="G50" s="32">
        <f t="shared" si="10"/>
        <v>7346</v>
      </c>
      <c r="H50" s="32">
        <f t="shared" si="10"/>
        <v>0</v>
      </c>
      <c r="I50" s="32">
        <f t="shared" si="10"/>
        <v>37676167</v>
      </c>
      <c r="J50" s="32">
        <f t="shared" si="10"/>
        <v>6503873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9"/>
        <v>46947172</v>
      </c>
      <c r="O50" s="45">
        <f t="shared" si="8"/>
        <v>811.68713152025452</v>
      </c>
      <c r="P50" s="10"/>
    </row>
    <row r="51" spans="1:16">
      <c r="A51" s="12"/>
      <c r="B51" s="25">
        <v>341.2</v>
      </c>
      <c r="C51" s="20" t="s">
        <v>139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6503873</v>
      </c>
      <c r="K51" s="46">
        <v>0</v>
      </c>
      <c r="L51" s="46">
        <v>0</v>
      </c>
      <c r="M51" s="46">
        <v>0</v>
      </c>
      <c r="N51" s="46">
        <f t="shared" ref="N51:N64" si="11">SUM(D51:M51)</f>
        <v>6503873</v>
      </c>
      <c r="O51" s="47">
        <f t="shared" si="8"/>
        <v>112.44788118743408</v>
      </c>
      <c r="P51" s="9"/>
    </row>
    <row r="52" spans="1:16">
      <c r="A52" s="12"/>
      <c r="B52" s="25">
        <v>341.3</v>
      </c>
      <c r="C52" s="20" t="s">
        <v>140</v>
      </c>
      <c r="D52" s="46">
        <v>3200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3200</v>
      </c>
      <c r="O52" s="47">
        <f t="shared" si="8"/>
        <v>5.5325991113262675E-2</v>
      </c>
      <c r="P52" s="9"/>
    </row>
    <row r="53" spans="1:16">
      <c r="A53" s="12"/>
      <c r="B53" s="25">
        <v>341.9</v>
      </c>
      <c r="C53" s="20" t="s">
        <v>141</v>
      </c>
      <c r="D53" s="46">
        <v>335775</v>
      </c>
      <c r="E53" s="46">
        <v>0</v>
      </c>
      <c r="F53" s="46">
        <v>0</v>
      </c>
      <c r="G53" s="46">
        <v>0</v>
      </c>
      <c r="H53" s="46">
        <v>0</v>
      </c>
      <c r="I53" s="46">
        <v>201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335976</v>
      </c>
      <c r="O53" s="47">
        <f t="shared" si="8"/>
        <v>5.808814121959232</v>
      </c>
      <c r="P53" s="9"/>
    </row>
    <row r="54" spans="1:16">
      <c r="A54" s="12"/>
      <c r="B54" s="25">
        <v>342.1</v>
      </c>
      <c r="C54" s="20" t="s">
        <v>55</v>
      </c>
      <c r="D54" s="46">
        <v>590291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590291</v>
      </c>
      <c r="O54" s="47">
        <f t="shared" si="8"/>
        <v>10.205760818824668</v>
      </c>
      <c r="P54" s="9"/>
    </row>
    <row r="55" spans="1:16">
      <c r="A55" s="12"/>
      <c r="B55" s="25">
        <v>342.5</v>
      </c>
      <c r="C55" s="20" t="s">
        <v>56</v>
      </c>
      <c r="D55" s="46">
        <v>188578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188578</v>
      </c>
      <c r="O55" s="47">
        <f t="shared" si="8"/>
        <v>3.2603952350490153</v>
      </c>
      <c r="P55" s="9"/>
    </row>
    <row r="56" spans="1:16">
      <c r="A56" s="12"/>
      <c r="B56" s="25">
        <v>342.6</v>
      </c>
      <c r="C56" s="20" t="s">
        <v>57</v>
      </c>
      <c r="D56" s="46">
        <v>1136544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1136544</v>
      </c>
      <c r="O56" s="47">
        <f t="shared" si="8"/>
        <v>19.650132263697504</v>
      </c>
      <c r="P56" s="9"/>
    </row>
    <row r="57" spans="1:16">
      <c r="A57" s="12"/>
      <c r="B57" s="25">
        <v>343.4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5703968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5703968</v>
      </c>
      <c r="O57" s="47">
        <f t="shared" si="8"/>
        <v>98.618025899479591</v>
      </c>
      <c r="P57" s="9"/>
    </row>
    <row r="58" spans="1:16">
      <c r="A58" s="12"/>
      <c r="B58" s="25">
        <v>343.6</v>
      </c>
      <c r="C58" s="20" t="s">
        <v>59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25608943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25608943</v>
      </c>
      <c r="O58" s="47">
        <f t="shared" si="8"/>
        <v>442.76254776189074</v>
      </c>
      <c r="P58" s="9"/>
    </row>
    <row r="59" spans="1:16">
      <c r="A59" s="12"/>
      <c r="B59" s="25">
        <v>343.8</v>
      </c>
      <c r="C59" s="20" t="s">
        <v>60</v>
      </c>
      <c r="D59" s="46">
        <v>0</v>
      </c>
      <c r="E59" s="46">
        <v>34900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34900</v>
      </c>
      <c r="O59" s="47">
        <f t="shared" si="8"/>
        <v>0.60339909057902108</v>
      </c>
      <c r="P59" s="9"/>
    </row>
    <row r="60" spans="1:16">
      <c r="A60" s="12"/>
      <c r="B60" s="25">
        <v>343.9</v>
      </c>
      <c r="C60" s="20" t="s">
        <v>61</v>
      </c>
      <c r="D60" s="46">
        <v>57774</v>
      </c>
      <c r="E60" s="46">
        <v>6854</v>
      </c>
      <c r="F60" s="46">
        <v>0</v>
      </c>
      <c r="G60" s="46">
        <v>0</v>
      </c>
      <c r="H60" s="46">
        <v>0</v>
      </c>
      <c r="I60" s="46">
        <v>5345240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5409868</v>
      </c>
      <c r="O60" s="47">
        <f t="shared" si="8"/>
        <v>93.533221528726287</v>
      </c>
      <c r="P60" s="9"/>
    </row>
    <row r="61" spans="1:16">
      <c r="A61" s="12"/>
      <c r="B61" s="25">
        <v>344.9</v>
      </c>
      <c r="C61" s="20" t="s">
        <v>143</v>
      </c>
      <c r="D61" s="46">
        <v>0</v>
      </c>
      <c r="E61" s="46">
        <v>68871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68871</v>
      </c>
      <c r="O61" s="47">
        <f t="shared" si="8"/>
        <v>1.190736354362973</v>
      </c>
      <c r="P61" s="9"/>
    </row>
    <row r="62" spans="1:16">
      <c r="A62" s="12"/>
      <c r="B62" s="25">
        <v>347.2</v>
      </c>
      <c r="C62" s="20" t="s">
        <v>64</v>
      </c>
      <c r="D62" s="46">
        <v>215700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215700</v>
      </c>
      <c r="O62" s="47">
        <f t="shared" si="8"/>
        <v>3.7293175884783625</v>
      </c>
      <c r="P62" s="9"/>
    </row>
    <row r="63" spans="1:16">
      <c r="A63" s="12"/>
      <c r="B63" s="25">
        <v>347.5</v>
      </c>
      <c r="C63" s="20" t="s">
        <v>65</v>
      </c>
      <c r="D63" s="46">
        <v>91996</v>
      </c>
      <c r="E63" s="46">
        <v>0</v>
      </c>
      <c r="F63" s="46">
        <v>0</v>
      </c>
      <c r="G63" s="46">
        <v>7346</v>
      </c>
      <c r="H63" s="46">
        <v>0</v>
      </c>
      <c r="I63" s="46">
        <v>1017815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1117157</v>
      </c>
      <c r="O63" s="47">
        <f t="shared" si="8"/>
        <v>19.314943204412248</v>
      </c>
      <c r="P63" s="9"/>
    </row>
    <row r="64" spans="1:16">
      <c r="A64" s="12"/>
      <c r="B64" s="25">
        <v>349</v>
      </c>
      <c r="C64" s="20" t="s">
        <v>1</v>
      </c>
      <c r="D64" s="46">
        <v>29303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29303</v>
      </c>
      <c r="O64" s="47">
        <f t="shared" si="8"/>
        <v>0.50663047424748009</v>
      </c>
      <c r="P64" s="9"/>
    </row>
    <row r="65" spans="1:16" ht="15.75">
      <c r="A65" s="29" t="s">
        <v>51</v>
      </c>
      <c r="B65" s="30"/>
      <c r="C65" s="31"/>
      <c r="D65" s="32">
        <f t="shared" ref="D65:M65" si="12">SUM(D66:D69)</f>
        <v>157442</v>
      </c>
      <c r="E65" s="32">
        <f t="shared" si="12"/>
        <v>111984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0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ref="N65:N71" si="13">SUM(D65:M65)</f>
        <v>269426</v>
      </c>
      <c r="O65" s="45">
        <f t="shared" si="8"/>
        <v>4.6582064005255965</v>
      </c>
      <c r="P65" s="10"/>
    </row>
    <row r="66" spans="1:16">
      <c r="A66" s="13"/>
      <c r="B66" s="39">
        <v>351.1</v>
      </c>
      <c r="C66" s="21" t="s">
        <v>68</v>
      </c>
      <c r="D66" s="46">
        <v>106828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106828</v>
      </c>
      <c r="O66" s="47">
        <f t="shared" si="8"/>
        <v>1.8469890558273829</v>
      </c>
      <c r="P66" s="9"/>
    </row>
    <row r="67" spans="1:16">
      <c r="A67" s="13"/>
      <c r="B67" s="39">
        <v>351.2</v>
      </c>
      <c r="C67" s="21" t="s">
        <v>107</v>
      </c>
      <c r="D67" s="46">
        <v>0</v>
      </c>
      <c r="E67" s="46">
        <v>99943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99943</v>
      </c>
      <c r="O67" s="47">
        <f t="shared" si="8"/>
        <v>1.7279517280727537</v>
      </c>
      <c r="P67" s="9"/>
    </row>
    <row r="68" spans="1:16">
      <c r="A68" s="13"/>
      <c r="B68" s="39">
        <v>351.3</v>
      </c>
      <c r="C68" s="21" t="s">
        <v>108</v>
      </c>
      <c r="D68" s="46">
        <v>0</v>
      </c>
      <c r="E68" s="46">
        <v>12041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12041</v>
      </c>
      <c r="O68" s="47">
        <f t="shared" si="8"/>
        <v>0.20818133093587371</v>
      </c>
      <c r="P68" s="9"/>
    </row>
    <row r="69" spans="1:16">
      <c r="A69" s="13"/>
      <c r="B69" s="39">
        <v>354</v>
      </c>
      <c r="C69" s="21" t="s">
        <v>69</v>
      </c>
      <c r="D69" s="46">
        <v>50614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50614</v>
      </c>
      <c r="O69" s="47">
        <f t="shared" ref="O69:O85" si="14">(N69/O$87)</f>
        <v>0.87508428568958663</v>
      </c>
      <c r="P69" s="9"/>
    </row>
    <row r="70" spans="1:16" ht="15.75">
      <c r="A70" s="29" t="s">
        <v>5</v>
      </c>
      <c r="B70" s="30"/>
      <c r="C70" s="31"/>
      <c r="D70" s="32">
        <f t="shared" ref="D70:M70" si="15">SUM(D71:D80)</f>
        <v>368552</v>
      </c>
      <c r="E70" s="32">
        <f t="shared" si="15"/>
        <v>187612</v>
      </c>
      <c r="F70" s="32">
        <f t="shared" si="15"/>
        <v>10652</v>
      </c>
      <c r="G70" s="32">
        <f t="shared" si="15"/>
        <v>316402</v>
      </c>
      <c r="H70" s="32">
        <f t="shared" si="15"/>
        <v>0</v>
      </c>
      <c r="I70" s="32">
        <f t="shared" si="15"/>
        <v>413298</v>
      </c>
      <c r="J70" s="32">
        <f t="shared" si="15"/>
        <v>235068</v>
      </c>
      <c r="K70" s="32">
        <f t="shared" si="15"/>
        <v>13643289</v>
      </c>
      <c r="L70" s="32">
        <f t="shared" si="15"/>
        <v>0</v>
      </c>
      <c r="M70" s="32">
        <f t="shared" si="15"/>
        <v>8701</v>
      </c>
      <c r="N70" s="32">
        <f t="shared" si="13"/>
        <v>15183574</v>
      </c>
      <c r="O70" s="45">
        <f t="shared" si="14"/>
        <v>262.51446255986446</v>
      </c>
      <c r="P70" s="10"/>
    </row>
    <row r="71" spans="1:16">
      <c r="A71" s="12"/>
      <c r="B71" s="25">
        <v>361.1</v>
      </c>
      <c r="C71" s="20" t="s">
        <v>70</v>
      </c>
      <c r="D71" s="46">
        <v>297982</v>
      </c>
      <c r="E71" s="46">
        <v>107030</v>
      </c>
      <c r="F71" s="46">
        <v>1003</v>
      </c>
      <c r="G71" s="46">
        <v>7054</v>
      </c>
      <c r="H71" s="46">
        <v>0</v>
      </c>
      <c r="I71" s="46">
        <v>581504</v>
      </c>
      <c r="J71" s="46">
        <v>53107</v>
      </c>
      <c r="K71" s="46">
        <v>320340</v>
      </c>
      <c r="L71" s="46">
        <v>0</v>
      </c>
      <c r="M71" s="46">
        <v>15800</v>
      </c>
      <c r="N71" s="46">
        <f t="shared" si="13"/>
        <v>1383820</v>
      </c>
      <c r="O71" s="47">
        <f t="shared" si="14"/>
        <v>23.925379069485988</v>
      </c>
      <c r="P71" s="9"/>
    </row>
    <row r="72" spans="1:16">
      <c r="A72" s="12"/>
      <c r="B72" s="25">
        <v>361.2</v>
      </c>
      <c r="C72" s="20" t="s">
        <v>117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1018994</v>
      </c>
      <c r="L72" s="46">
        <v>0</v>
      </c>
      <c r="M72" s="46">
        <v>0</v>
      </c>
      <c r="N72" s="46">
        <f t="shared" ref="N72:N80" si="16">SUM(D72:M72)</f>
        <v>1018994</v>
      </c>
      <c r="O72" s="47">
        <f t="shared" si="14"/>
        <v>17.617766558896246</v>
      </c>
      <c r="P72" s="9"/>
    </row>
    <row r="73" spans="1:16">
      <c r="A73" s="12"/>
      <c r="B73" s="25">
        <v>361.3</v>
      </c>
      <c r="C73" s="20" t="s">
        <v>71</v>
      </c>
      <c r="D73" s="46">
        <v>-132978</v>
      </c>
      <c r="E73" s="46">
        <v>17116</v>
      </c>
      <c r="F73" s="46">
        <v>8669</v>
      </c>
      <c r="G73" s="46">
        <v>50188</v>
      </c>
      <c r="H73" s="46">
        <v>0</v>
      </c>
      <c r="I73" s="46">
        <v>-163780</v>
      </c>
      <c r="J73" s="46">
        <v>-4610</v>
      </c>
      <c r="K73" s="46">
        <v>3310612</v>
      </c>
      <c r="L73" s="46">
        <v>0</v>
      </c>
      <c r="M73" s="46">
        <v>-4810</v>
      </c>
      <c r="N73" s="46">
        <f t="shared" si="16"/>
        <v>3080407</v>
      </c>
      <c r="O73" s="47">
        <f t="shared" si="14"/>
        <v>53.258303221010046</v>
      </c>
      <c r="P73" s="9"/>
    </row>
    <row r="74" spans="1:16">
      <c r="A74" s="12"/>
      <c r="B74" s="25">
        <v>361.4</v>
      </c>
      <c r="C74" s="20" t="s">
        <v>144</v>
      </c>
      <c r="D74" s="46">
        <v>-16240</v>
      </c>
      <c r="E74" s="46">
        <v>-13271</v>
      </c>
      <c r="F74" s="46">
        <v>980</v>
      </c>
      <c r="G74" s="46">
        <v>3140</v>
      </c>
      <c r="H74" s="46">
        <v>0</v>
      </c>
      <c r="I74" s="46">
        <v>-123817</v>
      </c>
      <c r="J74" s="46">
        <v>-8522</v>
      </c>
      <c r="K74" s="46">
        <v>4650043</v>
      </c>
      <c r="L74" s="46">
        <v>0</v>
      </c>
      <c r="M74" s="46">
        <v>-2289</v>
      </c>
      <c r="N74" s="46">
        <f t="shared" si="16"/>
        <v>4490024</v>
      </c>
      <c r="O74" s="47">
        <f t="shared" si="14"/>
        <v>77.629696225730044</v>
      </c>
      <c r="P74" s="9"/>
    </row>
    <row r="75" spans="1:16">
      <c r="A75" s="12"/>
      <c r="B75" s="25">
        <v>362</v>
      </c>
      <c r="C75" s="20" t="s">
        <v>73</v>
      </c>
      <c r="D75" s="46">
        <v>62338</v>
      </c>
      <c r="E75" s="46">
        <v>0</v>
      </c>
      <c r="F75" s="46">
        <v>0</v>
      </c>
      <c r="G75" s="46">
        <v>0</v>
      </c>
      <c r="H75" s="46">
        <v>0</v>
      </c>
      <c r="I75" s="46">
        <v>115853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178191</v>
      </c>
      <c r="O75" s="47">
        <f t="shared" si="14"/>
        <v>3.0808105257698095</v>
      </c>
      <c r="P75" s="9"/>
    </row>
    <row r="76" spans="1:16">
      <c r="A76" s="12"/>
      <c r="B76" s="25">
        <v>364</v>
      </c>
      <c r="C76" s="20" t="s">
        <v>145</v>
      </c>
      <c r="D76" s="46">
        <v>60414</v>
      </c>
      <c r="E76" s="46">
        <v>38975</v>
      </c>
      <c r="F76" s="46">
        <v>0</v>
      </c>
      <c r="G76" s="46">
        <v>241290</v>
      </c>
      <c r="H76" s="46">
        <v>0</v>
      </c>
      <c r="I76" s="46">
        <v>-1381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339298</v>
      </c>
      <c r="O76" s="47">
        <f t="shared" si="14"/>
        <v>5.8662494164836874</v>
      </c>
      <c r="P76" s="9"/>
    </row>
    <row r="77" spans="1:16">
      <c r="A77" s="12"/>
      <c r="B77" s="25">
        <v>366</v>
      </c>
      <c r="C77" s="20" t="s">
        <v>75</v>
      </c>
      <c r="D77" s="46">
        <v>1624</v>
      </c>
      <c r="E77" s="46">
        <v>2245</v>
      </c>
      <c r="F77" s="46">
        <v>0</v>
      </c>
      <c r="G77" s="46">
        <v>14730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18599</v>
      </c>
      <c r="O77" s="47">
        <f t="shared" si="14"/>
        <v>0.32156503397361641</v>
      </c>
      <c r="P77" s="9"/>
    </row>
    <row r="78" spans="1:16">
      <c r="A78" s="12"/>
      <c r="B78" s="25">
        <v>368</v>
      </c>
      <c r="C78" s="20" t="s">
        <v>76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4343300</v>
      </c>
      <c r="L78" s="46">
        <v>0</v>
      </c>
      <c r="M78" s="46">
        <v>0</v>
      </c>
      <c r="N78" s="46">
        <f t="shared" si="16"/>
        <v>4343300</v>
      </c>
      <c r="O78" s="47">
        <f t="shared" si="14"/>
        <v>75.09293037569806</v>
      </c>
      <c r="P78" s="9"/>
    </row>
    <row r="79" spans="1:16">
      <c r="A79" s="12"/>
      <c r="B79" s="25">
        <v>369.3</v>
      </c>
      <c r="C79" s="20" t="s">
        <v>164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60441</v>
      </c>
      <c r="K79" s="46">
        <v>0</v>
      </c>
      <c r="L79" s="46">
        <v>0</v>
      </c>
      <c r="M79" s="46">
        <v>0</v>
      </c>
      <c r="N79" s="46">
        <f t="shared" si="16"/>
        <v>60441</v>
      </c>
      <c r="O79" s="47">
        <f t="shared" si="14"/>
        <v>1.0449869465239716</v>
      </c>
      <c r="P79" s="9"/>
    </row>
    <row r="80" spans="1:16">
      <c r="A80" s="12"/>
      <c r="B80" s="25">
        <v>369.9</v>
      </c>
      <c r="C80" s="20" t="s">
        <v>77</v>
      </c>
      <c r="D80" s="46">
        <v>95412</v>
      </c>
      <c r="E80" s="46">
        <v>35517</v>
      </c>
      <c r="F80" s="46">
        <v>0</v>
      </c>
      <c r="G80" s="46">
        <v>0</v>
      </c>
      <c r="H80" s="46">
        <v>0</v>
      </c>
      <c r="I80" s="46">
        <v>4919</v>
      </c>
      <c r="J80" s="46">
        <v>134652</v>
      </c>
      <c r="K80" s="46">
        <v>0</v>
      </c>
      <c r="L80" s="46">
        <v>0</v>
      </c>
      <c r="M80" s="46">
        <v>0</v>
      </c>
      <c r="N80" s="46">
        <f t="shared" si="16"/>
        <v>270500</v>
      </c>
      <c r="O80" s="47">
        <f t="shared" si="14"/>
        <v>4.6767751862929856</v>
      </c>
      <c r="P80" s="9"/>
    </row>
    <row r="81" spans="1:119" ht="15.75">
      <c r="A81" s="29" t="s">
        <v>52</v>
      </c>
      <c r="B81" s="30"/>
      <c r="C81" s="31"/>
      <c r="D81" s="32">
        <f t="shared" ref="D81:M81" si="17">SUM(D82:D84)</f>
        <v>75600</v>
      </c>
      <c r="E81" s="32">
        <f t="shared" si="17"/>
        <v>9382</v>
      </c>
      <c r="F81" s="32">
        <f t="shared" si="17"/>
        <v>1831310</v>
      </c>
      <c r="G81" s="32">
        <f t="shared" si="17"/>
        <v>2834855</v>
      </c>
      <c r="H81" s="32">
        <f t="shared" si="17"/>
        <v>0</v>
      </c>
      <c r="I81" s="32">
        <f t="shared" si="17"/>
        <v>2814125</v>
      </c>
      <c r="J81" s="32">
        <f t="shared" si="17"/>
        <v>0</v>
      </c>
      <c r="K81" s="32">
        <f t="shared" si="17"/>
        <v>0</v>
      </c>
      <c r="L81" s="32">
        <f t="shared" si="17"/>
        <v>0</v>
      </c>
      <c r="M81" s="32">
        <f t="shared" si="17"/>
        <v>0</v>
      </c>
      <c r="N81" s="32">
        <f>SUM(D81:M81)</f>
        <v>7565272</v>
      </c>
      <c r="O81" s="45">
        <f t="shared" si="14"/>
        <v>130.79880357544218</v>
      </c>
      <c r="P81" s="9"/>
    </row>
    <row r="82" spans="1:119">
      <c r="A82" s="12"/>
      <c r="B82" s="25">
        <v>381</v>
      </c>
      <c r="C82" s="20" t="s">
        <v>78</v>
      </c>
      <c r="D82" s="46">
        <v>75600</v>
      </c>
      <c r="E82" s="46">
        <v>9382</v>
      </c>
      <c r="F82" s="46">
        <v>1831310</v>
      </c>
      <c r="G82" s="46">
        <v>2345655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4261947</v>
      </c>
      <c r="O82" s="47">
        <f t="shared" si="14"/>
        <v>73.686388077248921</v>
      </c>
      <c r="P82" s="9"/>
    </row>
    <row r="83" spans="1:119">
      <c r="A83" s="12"/>
      <c r="B83" s="25">
        <v>384</v>
      </c>
      <c r="C83" s="20" t="s">
        <v>80</v>
      </c>
      <c r="D83" s="46">
        <v>0</v>
      </c>
      <c r="E83" s="46">
        <v>0</v>
      </c>
      <c r="F83" s="46">
        <v>0</v>
      </c>
      <c r="G83" s="46">
        <v>489200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489200</v>
      </c>
      <c r="O83" s="47">
        <f t="shared" si="14"/>
        <v>8.457960891440031</v>
      </c>
      <c r="P83" s="9"/>
    </row>
    <row r="84" spans="1:119" ht="15.75" thickBot="1">
      <c r="A84" s="12"/>
      <c r="B84" s="25">
        <v>389.8</v>
      </c>
      <c r="C84" s="20" t="s">
        <v>152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2814125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2814125</v>
      </c>
      <c r="O84" s="47">
        <f t="shared" si="14"/>
        <v>48.654454606753227</v>
      </c>
      <c r="P84" s="9"/>
    </row>
    <row r="85" spans="1:119" ht="16.5" thickBot="1">
      <c r="A85" s="14" t="s">
        <v>66</v>
      </c>
      <c r="B85" s="23"/>
      <c r="C85" s="22"/>
      <c r="D85" s="15">
        <f t="shared" ref="D85:M85" si="18">SUM(D5,D18,D30,D50,D65,D70,D81)</f>
        <v>41641884</v>
      </c>
      <c r="E85" s="15">
        <f t="shared" si="18"/>
        <v>8948560</v>
      </c>
      <c r="F85" s="15">
        <f t="shared" si="18"/>
        <v>1841962</v>
      </c>
      <c r="G85" s="15">
        <f t="shared" si="18"/>
        <v>4035191</v>
      </c>
      <c r="H85" s="15">
        <f t="shared" si="18"/>
        <v>0</v>
      </c>
      <c r="I85" s="15">
        <f t="shared" si="18"/>
        <v>42772550</v>
      </c>
      <c r="J85" s="15">
        <f t="shared" si="18"/>
        <v>6738941</v>
      </c>
      <c r="K85" s="15">
        <f t="shared" si="18"/>
        <v>13643289</v>
      </c>
      <c r="L85" s="15">
        <f t="shared" si="18"/>
        <v>0</v>
      </c>
      <c r="M85" s="15">
        <f t="shared" si="18"/>
        <v>1195334</v>
      </c>
      <c r="N85" s="15">
        <f>SUM(D85:M85)</f>
        <v>120817711</v>
      </c>
      <c r="O85" s="38">
        <f t="shared" si="14"/>
        <v>2088.8623765971056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51" t="s">
        <v>177</v>
      </c>
      <c r="M87" s="51"/>
      <c r="N87" s="51"/>
      <c r="O87" s="43">
        <v>57839</v>
      </c>
    </row>
    <row r="88" spans="1:119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  <row r="89" spans="1:119" ht="15.75" customHeight="1" thickBot="1">
      <c r="A89" s="55" t="s">
        <v>111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7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174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26146075</v>
      </c>
      <c r="E5" s="27">
        <f t="shared" si="0"/>
        <v>5074465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1142508</v>
      </c>
      <c r="N5" s="28">
        <f>SUM(D5:M5)</f>
        <v>32363048</v>
      </c>
      <c r="O5" s="33">
        <f t="shared" ref="O5:O36" si="1">(N5/O$87)</f>
        <v>565.31316377864732</v>
      </c>
      <c r="P5" s="6"/>
    </row>
    <row r="6" spans="1:133">
      <c r="A6" s="12"/>
      <c r="B6" s="25">
        <v>311</v>
      </c>
      <c r="C6" s="20" t="s">
        <v>3</v>
      </c>
      <c r="D6" s="46">
        <v>17964032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1142271</v>
      </c>
      <c r="N6" s="46">
        <f>SUM(D6:M6)</f>
        <v>19106303</v>
      </c>
      <c r="O6" s="47">
        <f t="shared" si="1"/>
        <v>333.7462094745668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1162428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1162428</v>
      </c>
      <c r="O7" s="47">
        <f t="shared" si="1"/>
        <v>20.305128563443265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268169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268169</v>
      </c>
      <c r="O8" s="47">
        <f t="shared" si="1"/>
        <v>4.6843383174958078</v>
      </c>
      <c r="P8" s="9"/>
    </row>
    <row r="9" spans="1:133">
      <c r="A9" s="12"/>
      <c r="B9" s="25">
        <v>312.52</v>
      </c>
      <c r="C9" s="20" t="s">
        <v>130</v>
      </c>
      <c r="D9" s="46">
        <v>0</v>
      </c>
      <c r="E9" s="46">
        <v>363691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363691</v>
      </c>
      <c r="O9" s="47">
        <f t="shared" si="1"/>
        <v>6.3529031581889326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3280177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3280177</v>
      </c>
      <c r="O10" s="47">
        <f t="shared" si="1"/>
        <v>57.297669787590834</v>
      </c>
      <c r="P10" s="9"/>
    </row>
    <row r="11" spans="1:133">
      <c r="A11" s="12"/>
      <c r="B11" s="25">
        <v>314.10000000000002</v>
      </c>
      <c r="C11" s="20" t="s">
        <v>14</v>
      </c>
      <c r="D11" s="46">
        <v>4498458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4498458</v>
      </c>
      <c r="O11" s="47">
        <f t="shared" si="1"/>
        <v>78.578430687534933</v>
      </c>
      <c r="P11" s="9"/>
    </row>
    <row r="12" spans="1:133">
      <c r="A12" s="12"/>
      <c r="B12" s="25">
        <v>314.3</v>
      </c>
      <c r="C12" s="20" t="s">
        <v>15</v>
      </c>
      <c r="D12" s="46">
        <v>741997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741997</v>
      </c>
      <c r="O12" s="47">
        <f t="shared" si="1"/>
        <v>12.961099077697037</v>
      </c>
      <c r="P12" s="9"/>
    </row>
    <row r="13" spans="1:133">
      <c r="A13" s="12"/>
      <c r="B13" s="25">
        <v>314.39999999999998</v>
      </c>
      <c r="C13" s="20" t="s">
        <v>16</v>
      </c>
      <c r="D13" s="46">
        <v>102850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102850</v>
      </c>
      <c r="O13" s="47">
        <f t="shared" si="1"/>
        <v>1.7965693124650643</v>
      </c>
      <c r="P13" s="9"/>
    </row>
    <row r="14" spans="1:133">
      <c r="A14" s="12"/>
      <c r="B14" s="25">
        <v>314.8</v>
      </c>
      <c r="C14" s="20" t="s">
        <v>17</v>
      </c>
      <c r="D14" s="46">
        <v>110743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110743</v>
      </c>
      <c r="O14" s="47">
        <f t="shared" si="1"/>
        <v>1.9344431246506428</v>
      </c>
      <c r="P14" s="9"/>
    </row>
    <row r="15" spans="1:133">
      <c r="A15" s="12"/>
      <c r="B15" s="25">
        <v>315</v>
      </c>
      <c r="C15" s="20" t="s">
        <v>131</v>
      </c>
      <c r="D15" s="46">
        <v>2074317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2074317</v>
      </c>
      <c r="O15" s="47">
        <f t="shared" si="1"/>
        <v>36.23387716601453</v>
      </c>
      <c r="P15" s="9"/>
    </row>
    <row r="16" spans="1:133">
      <c r="A16" s="12"/>
      <c r="B16" s="25">
        <v>316</v>
      </c>
      <c r="C16" s="20" t="s">
        <v>132</v>
      </c>
      <c r="D16" s="46">
        <v>647645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647645</v>
      </c>
      <c r="O16" s="47">
        <f t="shared" si="1"/>
        <v>11.312971632196758</v>
      </c>
      <c r="P16" s="9"/>
    </row>
    <row r="17" spans="1:16">
      <c r="A17" s="12"/>
      <c r="B17" s="25">
        <v>319</v>
      </c>
      <c r="C17" s="20" t="s">
        <v>20</v>
      </c>
      <c r="D17" s="46">
        <v>6033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237</v>
      </c>
      <c r="N17" s="46">
        <f t="shared" si="2"/>
        <v>6270</v>
      </c>
      <c r="O17" s="47">
        <f t="shared" si="1"/>
        <v>0.10952347680268307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SUM(D19:D29)</f>
        <v>4823414</v>
      </c>
      <c r="E18" s="32">
        <f t="shared" si="3"/>
        <v>1319636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833080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6976130</v>
      </c>
      <c r="O18" s="45">
        <f t="shared" si="1"/>
        <v>121.85805617663499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1050805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1050805</v>
      </c>
      <c r="O19" s="47">
        <f t="shared" si="1"/>
        <v>18.35531372275014</v>
      </c>
      <c r="P19" s="9"/>
    </row>
    <row r="20" spans="1:16">
      <c r="A20" s="12"/>
      <c r="B20" s="25">
        <v>323.10000000000002</v>
      </c>
      <c r="C20" s="20" t="s">
        <v>22</v>
      </c>
      <c r="D20" s="46">
        <v>3780352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3780352</v>
      </c>
      <c r="O20" s="47">
        <f t="shared" si="1"/>
        <v>66.034656232532143</v>
      </c>
      <c r="P20" s="9"/>
    </row>
    <row r="21" spans="1:16">
      <c r="A21" s="12"/>
      <c r="B21" s="25">
        <v>323.39999999999998</v>
      </c>
      <c r="C21" s="20" t="s">
        <v>94</v>
      </c>
      <c r="D21" s="46">
        <v>14825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14825</v>
      </c>
      <c r="O21" s="47">
        <f t="shared" si="1"/>
        <v>0.25896101173840136</v>
      </c>
      <c r="P21" s="9"/>
    </row>
    <row r="22" spans="1:16">
      <c r="A22" s="12"/>
      <c r="B22" s="25">
        <v>323.7</v>
      </c>
      <c r="C22" s="20" t="s">
        <v>95</v>
      </c>
      <c r="D22" s="46">
        <v>849027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849027</v>
      </c>
      <c r="O22" s="47">
        <f t="shared" si="1"/>
        <v>14.83068404136389</v>
      </c>
      <c r="P22" s="9"/>
    </row>
    <row r="23" spans="1:16">
      <c r="A23" s="12"/>
      <c r="B23" s="25">
        <v>324.11</v>
      </c>
      <c r="C23" s="20" t="s">
        <v>96</v>
      </c>
      <c r="D23" s="46">
        <v>0</v>
      </c>
      <c r="E23" s="46">
        <v>10001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10001</v>
      </c>
      <c r="O23" s="47">
        <f t="shared" si="1"/>
        <v>0.1746960592509782</v>
      </c>
      <c r="P23" s="9"/>
    </row>
    <row r="24" spans="1:16">
      <c r="A24" s="12"/>
      <c r="B24" s="25">
        <v>324.12</v>
      </c>
      <c r="C24" s="20" t="s">
        <v>23</v>
      </c>
      <c r="D24" s="46">
        <v>0</v>
      </c>
      <c r="E24" s="46">
        <v>139386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139386</v>
      </c>
      <c r="O24" s="47">
        <f t="shared" si="1"/>
        <v>2.4347750139742872</v>
      </c>
      <c r="P24" s="9"/>
    </row>
    <row r="25" spans="1:16">
      <c r="A25" s="12"/>
      <c r="B25" s="25">
        <v>324.20999999999998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327927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327927</v>
      </c>
      <c r="O25" s="47">
        <f t="shared" si="1"/>
        <v>5.7281826439351597</v>
      </c>
      <c r="P25" s="9"/>
    </row>
    <row r="26" spans="1:16">
      <c r="A26" s="12"/>
      <c r="B26" s="25">
        <v>324.22000000000003</v>
      </c>
      <c r="C26" s="20" t="s">
        <v>25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505153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505153</v>
      </c>
      <c r="O26" s="47">
        <f t="shared" si="1"/>
        <v>8.823941447736166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78491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78491</v>
      </c>
      <c r="O27" s="47">
        <f t="shared" si="1"/>
        <v>1.3710697316936835</v>
      </c>
      <c r="P27" s="9"/>
    </row>
    <row r="28" spans="1:16">
      <c r="A28" s="12"/>
      <c r="B28" s="25">
        <v>329</v>
      </c>
      <c r="C28" s="20" t="s">
        <v>27</v>
      </c>
      <c r="D28" s="46">
        <v>177785</v>
      </c>
      <c r="E28" s="46">
        <v>40953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5">SUM(D28:M28)</f>
        <v>218738</v>
      </c>
      <c r="O28" s="47">
        <f t="shared" si="1"/>
        <v>3.8208845723868081</v>
      </c>
      <c r="P28" s="9"/>
    </row>
    <row r="29" spans="1:16">
      <c r="A29" s="12"/>
      <c r="B29" s="25">
        <v>367</v>
      </c>
      <c r="C29" s="20" t="s">
        <v>133</v>
      </c>
      <c r="D29" s="46">
        <v>1425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1425</v>
      </c>
      <c r="O29" s="47">
        <f t="shared" si="1"/>
        <v>2.4891699273337061E-2</v>
      </c>
      <c r="P29" s="9"/>
    </row>
    <row r="30" spans="1:16" ht="15.75">
      <c r="A30" s="29" t="s">
        <v>29</v>
      </c>
      <c r="B30" s="30"/>
      <c r="C30" s="31"/>
      <c r="D30" s="32">
        <f t="shared" ref="D30:M30" si="6">SUM(D31:D49)</f>
        <v>6174123</v>
      </c>
      <c r="E30" s="32">
        <f t="shared" si="6"/>
        <v>2170929</v>
      </c>
      <c r="F30" s="32">
        <f t="shared" si="6"/>
        <v>0</v>
      </c>
      <c r="G30" s="32">
        <f t="shared" si="6"/>
        <v>1173098</v>
      </c>
      <c r="H30" s="32">
        <f t="shared" si="6"/>
        <v>0</v>
      </c>
      <c r="I30" s="32">
        <f t="shared" si="6"/>
        <v>577509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10095659</v>
      </c>
      <c r="O30" s="45">
        <f t="shared" si="1"/>
        <v>176.34954932923421</v>
      </c>
      <c r="P30" s="10"/>
    </row>
    <row r="31" spans="1:16">
      <c r="A31" s="12"/>
      <c r="B31" s="25">
        <v>331.1</v>
      </c>
      <c r="C31" s="20" t="s">
        <v>97</v>
      </c>
      <c r="D31" s="46">
        <v>2215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2215</v>
      </c>
      <c r="O31" s="47">
        <f t="shared" si="1"/>
        <v>3.8691307993292345E-2</v>
      </c>
      <c r="P31" s="9"/>
    </row>
    <row r="32" spans="1:16">
      <c r="A32" s="12"/>
      <c r="B32" s="25">
        <v>331.2</v>
      </c>
      <c r="C32" s="20" t="s">
        <v>28</v>
      </c>
      <c r="D32" s="46">
        <v>352396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352396</v>
      </c>
      <c r="O32" s="47">
        <f t="shared" si="1"/>
        <v>6.1556036892118504</v>
      </c>
      <c r="P32" s="9"/>
    </row>
    <row r="33" spans="1:16">
      <c r="A33" s="12"/>
      <c r="B33" s="25">
        <v>331.49</v>
      </c>
      <c r="C33" s="20" t="s">
        <v>134</v>
      </c>
      <c r="D33" s="46">
        <v>0</v>
      </c>
      <c r="E33" s="46">
        <v>652613</v>
      </c>
      <c r="F33" s="46">
        <v>0</v>
      </c>
      <c r="G33" s="46">
        <v>227753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880366</v>
      </c>
      <c r="O33" s="47">
        <f t="shared" si="1"/>
        <v>15.378109278926775</v>
      </c>
      <c r="P33" s="9"/>
    </row>
    <row r="34" spans="1:16">
      <c r="A34" s="12"/>
      <c r="B34" s="25">
        <v>331.5</v>
      </c>
      <c r="C34" s="20" t="s">
        <v>30</v>
      </c>
      <c r="D34" s="46">
        <v>0</v>
      </c>
      <c r="E34" s="46">
        <v>1412577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1412577</v>
      </c>
      <c r="O34" s="47">
        <f t="shared" si="1"/>
        <v>24.674696059250977</v>
      </c>
      <c r="P34" s="9"/>
    </row>
    <row r="35" spans="1:16">
      <c r="A35" s="12"/>
      <c r="B35" s="25">
        <v>333</v>
      </c>
      <c r="C35" s="20" t="s">
        <v>4</v>
      </c>
      <c r="D35" s="46">
        <v>3409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3409</v>
      </c>
      <c r="O35" s="47">
        <f t="shared" si="1"/>
        <v>5.9547931805477919E-2</v>
      </c>
      <c r="P35" s="9"/>
    </row>
    <row r="36" spans="1:16">
      <c r="A36" s="12"/>
      <c r="B36" s="25">
        <v>334.2</v>
      </c>
      <c r="C36" s="20" t="s">
        <v>31</v>
      </c>
      <c r="D36" s="46">
        <v>0</v>
      </c>
      <c r="E36" s="46">
        <v>0</v>
      </c>
      <c r="F36" s="46">
        <v>0</v>
      </c>
      <c r="G36" s="46">
        <v>4033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4033</v>
      </c>
      <c r="O36" s="47">
        <f t="shared" si="1"/>
        <v>7.0447875908328669E-2</v>
      </c>
      <c r="P36" s="9"/>
    </row>
    <row r="37" spans="1:16">
      <c r="A37" s="12"/>
      <c r="B37" s="25">
        <v>334.31</v>
      </c>
      <c r="C37" s="20" t="s">
        <v>33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211312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211312</v>
      </c>
      <c r="O37" s="47">
        <f t="shared" ref="O37:O68" si="7">(N37/O$87)</f>
        <v>3.6911682504192287</v>
      </c>
      <c r="P37" s="9"/>
    </row>
    <row r="38" spans="1:16">
      <c r="A38" s="12"/>
      <c r="B38" s="25">
        <v>334.7</v>
      </c>
      <c r="C38" s="20" t="s">
        <v>35</v>
      </c>
      <c r="D38" s="46">
        <v>0</v>
      </c>
      <c r="E38" s="46">
        <v>64243</v>
      </c>
      <c r="F38" s="46">
        <v>0</v>
      </c>
      <c r="G38" s="46">
        <v>23256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8">SUM(D38:M38)</f>
        <v>87499</v>
      </c>
      <c r="O38" s="47">
        <f t="shared" si="7"/>
        <v>1.5284202068194521</v>
      </c>
      <c r="P38" s="9"/>
    </row>
    <row r="39" spans="1:16">
      <c r="A39" s="12"/>
      <c r="B39" s="25">
        <v>335.12</v>
      </c>
      <c r="C39" s="20" t="s">
        <v>135</v>
      </c>
      <c r="D39" s="46">
        <v>1917504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1917504</v>
      </c>
      <c r="O39" s="47">
        <f t="shared" si="7"/>
        <v>33.494689770821687</v>
      </c>
      <c r="P39" s="9"/>
    </row>
    <row r="40" spans="1:16">
      <c r="A40" s="12"/>
      <c r="B40" s="25">
        <v>335.14</v>
      </c>
      <c r="C40" s="20" t="s">
        <v>136</v>
      </c>
      <c r="D40" s="46">
        <v>11321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11321</v>
      </c>
      <c r="O40" s="47">
        <f t="shared" si="7"/>
        <v>0.19775363331470094</v>
      </c>
      <c r="P40" s="9"/>
    </row>
    <row r="41" spans="1:16">
      <c r="A41" s="12"/>
      <c r="B41" s="25">
        <v>335.15</v>
      </c>
      <c r="C41" s="20" t="s">
        <v>137</v>
      </c>
      <c r="D41" s="46">
        <v>55356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55356</v>
      </c>
      <c r="O41" s="47">
        <f t="shared" si="7"/>
        <v>0.96695081050866405</v>
      </c>
      <c r="P41" s="9"/>
    </row>
    <row r="42" spans="1:16">
      <c r="A42" s="12"/>
      <c r="B42" s="25">
        <v>335.18</v>
      </c>
      <c r="C42" s="20" t="s">
        <v>138</v>
      </c>
      <c r="D42" s="46">
        <v>3714761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3714761</v>
      </c>
      <c r="O42" s="47">
        <f t="shared" si="7"/>
        <v>64.888921883733929</v>
      </c>
      <c r="P42" s="9"/>
    </row>
    <row r="43" spans="1:16">
      <c r="A43" s="12"/>
      <c r="B43" s="25">
        <v>335.23</v>
      </c>
      <c r="C43" s="20" t="s">
        <v>103</v>
      </c>
      <c r="D43" s="46">
        <v>35598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35598</v>
      </c>
      <c r="O43" s="47">
        <f t="shared" si="7"/>
        <v>0.6218208496366685</v>
      </c>
      <c r="P43" s="9"/>
    </row>
    <row r="44" spans="1:16">
      <c r="A44" s="12"/>
      <c r="B44" s="25">
        <v>335.49</v>
      </c>
      <c r="C44" s="20" t="s">
        <v>41</v>
      </c>
      <c r="D44" s="46">
        <v>23720</v>
      </c>
      <c r="E44" s="46">
        <v>0</v>
      </c>
      <c r="F44" s="46">
        <v>0</v>
      </c>
      <c r="G44" s="46">
        <v>0</v>
      </c>
      <c r="H44" s="46">
        <v>0</v>
      </c>
      <c r="I44" s="46">
        <v>13322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37042</v>
      </c>
      <c r="O44" s="47">
        <f t="shared" si="7"/>
        <v>0.6470444382336501</v>
      </c>
      <c r="P44" s="9"/>
    </row>
    <row r="45" spans="1:16">
      <c r="A45" s="12"/>
      <c r="B45" s="25">
        <v>335.7</v>
      </c>
      <c r="C45" s="20" t="s">
        <v>42</v>
      </c>
      <c r="D45" s="46">
        <v>5793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5793</v>
      </c>
      <c r="O45" s="47">
        <f t="shared" si="7"/>
        <v>0.10119130799329235</v>
      </c>
      <c r="P45" s="9"/>
    </row>
    <row r="46" spans="1:16">
      <c r="A46" s="12"/>
      <c r="B46" s="25">
        <v>337.2</v>
      </c>
      <c r="C46" s="20" t="s">
        <v>104</v>
      </c>
      <c r="D46" s="46">
        <v>8314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8314</v>
      </c>
      <c r="O46" s="47">
        <f t="shared" si="7"/>
        <v>0.14522778088317495</v>
      </c>
      <c r="P46" s="9"/>
    </row>
    <row r="47" spans="1:16">
      <c r="A47" s="12"/>
      <c r="B47" s="25">
        <v>337.3</v>
      </c>
      <c r="C47" s="20" t="s">
        <v>44</v>
      </c>
      <c r="D47" s="46">
        <v>0</v>
      </c>
      <c r="E47" s="46">
        <v>41496</v>
      </c>
      <c r="F47" s="46">
        <v>0</v>
      </c>
      <c r="G47" s="46">
        <v>0</v>
      </c>
      <c r="H47" s="46">
        <v>0</v>
      </c>
      <c r="I47" s="46">
        <v>352875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394371</v>
      </c>
      <c r="O47" s="47">
        <f t="shared" si="7"/>
        <v>6.8888170765790946</v>
      </c>
      <c r="P47" s="9"/>
    </row>
    <row r="48" spans="1:16">
      <c r="A48" s="12"/>
      <c r="B48" s="25">
        <v>337.7</v>
      </c>
      <c r="C48" s="20" t="s">
        <v>105</v>
      </c>
      <c r="D48" s="46">
        <v>0</v>
      </c>
      <c r="E48" s="46">
        <v>0</v>
      </c>
      <c r="F48" s="46">
        <v>0</v>
      </c>
      <c r="G48" s="46">
        <v>918056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918056</v>
      </c>
      <c r="O48" s="47">
        <f t="shared" si="7"/>
        <v>16.036472889882617</v>
      </c>
      <c r="P48" s="9"/>
    </row>
    <row r="49" spans="1:16">
      <c r="A49" s="12"/>
      <c r="B49" s="25">
        <v>338</v>
      </c>
      <c r="C49" s="20" t="s">
        <v>45</v>
      </c>
      <c r="D49" s="46">
        <v>43736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43736</v>
      </c>
      <c r="O49" s="47">
        <f t="shared" si="7"/>
        <v>0.76397428731134709</v>
      </c>
      <c r="P49" s="9"/>
    </row>
    <row r="50" spans="1:16" ht="15.75">
      <c r="A50" s="29" t="s">
        <v>50</v>
      </c>
      <c r="B50" s="30"/>
      <c r="C50" s="31"/>
      <c r="D50" s="32">
        <f t="shared" ref="D50:M50" si="9">SUM(D51:D63)</f>
        <v>2797186</v>
      </c>
      <c r="E50" s="32">
        <f t="shared" si="9"/>
        <v>95114</v>
      </c>
      <c r="F50" s="32">
        <f t="shared" si="9"/>
        <v>0</v>
      </c>
      <c r="G50" s="32">
        <f t="shared" si="9"/>
        <v>7870</v>
      </c>
      <c r="H50" s="32">
        <f t="shared" si="9"/>
        <v>0</v>
      </c>
      <c r="I50" s="32">
        <f t="shared" si="9"/>
        <v>35270415</v>
      </c>
      <c r="J50" s="32">
        <f t="shared" si="9"/>
        <v>5781659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43952244</v>
      </c>
      <c r="O50" s="45">
        <f t="shared" si="7"/>
        <v>767.75160704304085</v>
      </c>
      <c r="P50" s="10"/>
    </row>
    <row r="51" spans="1:16">
      <c r="A51" s="12"/>
      <c r="B51" s="25">
        <v>341.2</v>
      </c>
      <c r="C51" s="20" t="s">
        <v>139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5781659</v>
      </c>
      <c r="K51" s="46">
        <v>0</v>
      </c>
      <c r="L51" s="46">
        <v>0</v>
      </c>
      <c r="M51" s="46">
        <v>0</v>
      </c>
      <c r="N51" s="46">
        <f t="shared" ref="N51:N63" si="10">SUM(D51:M51)</f>
        <v>5781659</v>
      </c>
      <c r="O51" s="47">
        <f t="shared" si="7"/>
        <v>100.99320500279485</v>
      </c>
      <c r="P51" s="9"/>
    </row>
    <row r="52" spans="1:16">
      <c r="A52" s="12"/>
      <c r="B52" s="25">
        <v>341.9</v>
      </c>
      <c r="C52" s="20" t="s">
        <v>141</v>
      </c>
      <c r="D52" s="46">
        <v>306318</v>
      </c>
      <c r="E52" s="46">
        <v>0</v>
      </c>
      <c r="F52" s="46">
        <v>0</v>
      </c>
      <c r="G52" s="46">
        <v>0</v>
      </c>
      <c r="H52" s="46">
        <v>0</v>
      </c>
      <c r="I52" s="46">
        <v>197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306515</v>
      </c>
      <c r="O52" s="47">
        <f t="shared" si="7"/>
        <v>5.3541608440469535</v>
      </c>
      <c r="P52" s="9"/>
    </row>
    <row r="53" spans="1:16">
      <c r="A53" s="12"/>
      <c r="B53" s="25">
        <v>342.1</v>
      </c>
      <c r="C53" s="20" t="s">
        <v>55</v>
      </c>
      <c r="D53" s="46">
        <v>715699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715699</v>
      </c>
      <c r="O53" s="47">
        <f t="shared" si="7"/>
        <v>12.50172931805478</v>
      </c>
      <c r="P53" s="9"/>
    </row>
    <row r="54" spans="1:16">
      <c r="A54" s="12"/>
      <c r="B54" s="25">
        <v>342.5</v>
      </c>
      <c r="C54" s="20" t="s">
        <v>56</v>
      </c>
      <c r="D54" s="46">
        <v>177447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177447</v>
      </c>
      <c r="O54" s="47">
        <f t="shared" si="7"/>
        <v>3.0996192006707659</v>
      </c>
      <c r="P54" s="9"/>
    </row>
    <row r="55" spans="1:16">
      <c r="A55" s="12"/>
      <c r="B55" s="25">
        <v>342.6</v>
      </c>
      <c r="C55" s="20" t="s">
        <v>57</v>
      </c>
      <c r="D55" s="46">
        <v>1171158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1171158</v>
      </c>
      <c r="O55" s="47">
        <f t="shared" si="7"/>
        <v>20.457622973728341</v>
      </c>
      <c r="P55" s="9"/>
    </row>
    <row r="56" spans="1:16">
      <c r="A56" s="12"/>
      <c r="B56" s="25">
        <v>343.4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5553698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5553698</v>
      </c>
      <c r="O56" s="47">
        <f t="shared" si="7"/>
        <v>97.011214365567355</v>
      </c>
      <c r="P56" s="9"/>
    </row>
    <row r="57" spans="1:16">
      <c r="A57" s="12"/>
      <c r="B57" s="25">
        <v>343.6</v>
      </c>
      <c r="C57" s="20" t="s">
        <v>59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23595164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23595164</v>
      </c>
      <c r="O57" s="47">
        <f t="shared" si="7"/>
        <v>412.15700111794297</v>
      </c>
      <c r="P57" s="9"/>
    </row>
    <row r="58" spans="1:16">
      <c r="A58" s="12"/>
      <c r="B58" s="25">
        <v>343.8</v>
      </c>
      <c r="C58" s="20" t="s">
        <v>60</v>
      </c>
      <c r="D58" s="46">
        <v>0</v>
      </c>
      <c r="E58" s="46">
        <v>27750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27750</v>
      </c>
      <c r="O58" s="47">
        <f t="shared" si="7"/>
        <v>0.48473309111235324</v>
      </c>
      <c r="P58" s="9"/>
    </row>
    <row r="59" spans="1:16">
      <c r="A59" s="12"/>
      <c r="B59" s="25">
        <v>343.9</v>
      </c>
      <c r="C59" s="20" t="s">
        <v>61</v>
      </c>
      <c r="D59" s="46">
        <v>60849</v>
      </c>
      <c r="E59" s="46">
        <v>500</v>
      </c>
      <c r="F59" s="46">
        <v>0</v>
      </c>
      <c r="G59" s="46">
        <v>0</v>
      </c>
      <c r="H59" s="46">
        <v>0</v>
      </c>
      <c r="I59" s="46">
        <v>5003504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5064853</v>
      </c>
      <c r="O59" s="47">
        <f t="shared" si="7"/>
        <v>88.472138764673005</v>
      </c>
      <c r="P59" s="9"/>
    </row>
    <row r="60" spans="1:16">
      <c r="A60" s="12"/>
      <c r="B60" s="25">
        <v>344.9</v>
      </c>
      <c r="C60" s="20" t="s">
        <v>143</v>
      </c>
      <c r="D60" s="46">
        <v>0</v>
      </c>
      <c r="E60" s="46">
        <v>66864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66864</v>
      </c>
      <c r="O60" s="47">
        <f t="shared" si="7"/>
        <v>1.1679709334823924</v>
      </c>
      <c r="P60" s="9"/>
    </row>
    <row r="61" spans="1:16">
      <c r="A61" s="12"/>
      <c r="B61" s="25">
        <v>347.2</v>
      </c>
      <c r="C61" s="20" t="s">
        <v>64</v>
      </c>
      <c r="D61" s="46">
        <v>231735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231735</v>
      </c>
      <c r="O61" s="47">
        <f t="shared" si="7"/>
        <v>4.0479143376187814</v>
      </c>
      <c r="P61" s="9"/>
    </row>
    <row r="62" spans="1:16">
      <c r="A62" s="12"/>
      <c r="B62" s="25">
        <v>347.5</v>
      </c>
      <c r="C62" s="20" t="s">
        <v>65</v>
      </c>
      <c r="D62" s="46">
        <v>101995</v>
      </c>
      <c r="E62" s="46">
        <v>0</v>
      </c>
      <c r="F62" s="46">
        <v>0</v>
      </c>
      <c r="G62" s="46">
        <v>7870</v>
      </c>
      <c r="H62" s="46">
        <v>0</v>
      </c>
      <c r="I62" s="46">
        <v>1117852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1227717</v>
      </c>
      <c r="O62" s="47">
        <f t="shared" si="7"/>
        <v>21.445587618781442</v>
      </c>
      <c r="P62" s="9"/>
    </row>
    <row r="63" spans="1:16">
      <c r="A63" s="12"/>
      <c r="B63" s="25">
        <v>349</v>
      </c>
      <c r="C63" s="20" t="s">
        <v>1</v>
      </c>
      <c r="D63" s="46">
        <v>31985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31985</v>
      </c>
      <c r="O63" s="47">
        <f t="shared" si="7"/>
        <v>0.55870947456679709</v>
      </c>
      <c r="P63" s="9"/>
    </row>
    <row r="64" spans="1:16" ht="15.75">
      <c r="A64" s="29" t="s">
        <v>51</v>
      </c>
      <c r="B64" s="30"/>
      <c r="C64" s="31"/>
      <c r="D64" s="32">
        <f t="shared" ref="D64:M64" si="11">SUM(D65:D68)</f>
        <v>160872</v>
      </c>
      <c r="E64" s="32">
        <f t="shared" si="11"/>
        <v>57136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0" si="12">SUM(D64:M64)</f>
        <v>218008</v>
      </c>
      <c r="O64" s="45">
        <f t="shared" si="7"/>
        <v>3.8081330352152039</v>
      </c>
      <c r="P64" s="10"/>
    </row>
    <row r="65" spans="1:16">
      <c r="A65" s="13"/>
      <c r="B65" s="39">
        <v>351.1</v>
      </c>
      <c r="C65" s="21" t="s">
        <v>68</v>
      </c>
      <c r="D65" s="46">
        <v>107761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107761</v>
      </c>
      <c r="O65" s="47">
        <f t="shared" si="7"/>
        <v>1.8823539686975965</v>
      </c>
      <c r="P65" s="9"/>
    </row>
    <row r="66" spans="1:16">
      <c r="A66" s="13"/>
      <c r="B66" s="39">
        <v>351.2</v>
      </c>
      <c r="C66" s="21" t="s">
        <v>107</v>
      </c>
      <c r="D66" s="46">
        <v>0</v>
      </c>
      <c r="E66" s="46">
        <v>44289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44289</v>
      </c>
      <c r="O66" s="47">
        <f t="shared" si="7"/>
        <v>0.77363401341531579</v>
      </c>
      <c r="P66" s="9"/>
    </row>
    <row r="67" spans="1:16">
      <c r="A67" s="13"/>
      <c r="B67" s="39">
        <v>351.3</v>
      </c>
      <c r="C67" s="21" t="s">
        <v>108</v>
      </c>
      <c r="D67" s="46">
        <v>0</v>
      </c>
      <c r="E67" s="46">
        <v>12847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12847</v>
      </c>
      <c r="O67" s="47">
        <f t="shared" si="7"/>
        <v>0.22440958636109559</v>
      </c>
      <c r="P67" s="9"/>
    </row>
    <row r="68" spans="1:16">
      <c r="A68" s="13"/>
      <c r="B68" s="39">
        <v>354</v>
      </c>
      <c r="C68" s="21" t="s">
        <v>69</v>
      </c>
      <c r="D68" s="46">
        <v>53111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53111</v>
      </c>
      <c r="O68" s="47">
        <f t="shared" si="7"/>
        <v>0.92773546674119622</v>
      </c>
      <c r="P68" s="9"/>
    </row>
    <row r="69" spans="1:16" ht="15.75">
      <c r="A69" s="29" t="s">
        <v>5</v>
      </c>
      <c r="B69" s="30"/>
      <c r="C69" s="31"/>
      <c r="D69" s="32">
        <f t="shared" ref="D69:M69" si="13">SUM(D70:D80)</f>
        <v>495127</v>
      </c>
      <c r="E69" s="32">
        <f t="shared" si="13"/>
        <v>180331</v>
      </c>
      <c r="F69" s="32">
        <f t="shared" si="13"/>
        <v>10175</v>
      </c>
      <c r="G69" s="32">
        <f t="shared" si="13"/>
        <v>218771</v>
      </c>
      <c r="H69" s="32">
        <f t="shared" si="13"/>
        <v>0</v>
      </c>
      <c r="I69" s="32">
        <f t="shared" si="13"/>
        <v>1028781</v>
      </c>
      <c r="J69" s="32">
        <f t="shared" si="13"/>
        <v>392211</v>
      </c>
      <c r="K69" s="32">
        <f t="shared" si="13"/>
        <v>10911624</v>
      </c>
      <c r="L69" s="32">
        <f t="shared" si="13"/>
        <v>0</v>
      </c>
      <c r="M69" s="32">
        <f t="shared" si="13"/>
        <v>17688</v>
      </c>
      <c r="N69" s="32">
        <f t="shared" si="12"/>
        <v>13254708</v>
      </c>
      <c r="O69" s="45">
        <f t="shared" ref="O69:O85" si="14">(N69/O$87)</f>
        <v>231.53137227501398</v>
      </c>
      <c r="P69" s="10"/>
    </row>
    <row r="70" spans="1:16">
      <c r="A70" s="12"/>
      <c r="B70" s="25">
        <v>361.1</v>
      </c>
      <c r="C70" s="20" t="s">
        <v>70</v>
      </c>
      <c r="D70" s="46">
        <v>310257</v>
      </c>
      <c r="E70" s="46">
        <v>88778</v>
      </c>
      <c r="F70" s="46">
        <v>10395</v>
      </c>
      <c r="G70" s="46">
        <v>47988</v>
      </c>
      <c r="H70" s="46">
        <v>0</v>
      </c>
      <c r="I70" s="46">
        <v>407835</v>
      </c>
      <c r="J70" s="46">
        <v>79861</v>
      </c>
      <c r="K70" s="46">
        <v>399736</v>
      </c>
      <c r="L70" s="46">
        <v>0</v>
      </c>
      <c r="M70" s="46">
        <v>17533</v>
      </c>
      <c r="N70" s="46">
        <f t="shared" si="12"/>
        <v>1362383</v>
      </c>
      <c r="O70" s="47">
        <f t="shared" si="14"/>
        <v>23.797914337618781</v>
      </c>
      <c r="P70" s="9"/>
    </row>
    <row r="71" spans="1:16">
      <c r="A71" s="12"/>
      <c r="B71" s="25">
        <v>361.2</v>
      </c>
      <c r="C71" s="20" t="s">
        <v>117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1120164</v>
      </c>
      <c r="L71" s="46">
        <v>0</v>
      </c>
      <c r="M71" s="46">
        <v>0</v>
      </c>
      <c r="N71" s="46">
        <f t="shared" ref="N71:N80" si="15">SUM(D71:M71)</f>
        <v>1120164</v>
      </c>
      <c r="O71" s="47">
        <f t="shared" si="14"/>
        <v>19.566866964784797</v>
      </c>
      <c r="P71" s="9"/>
    </row>
    <row r="72" spans="1:16">
      <c r="A72" s="12"/>
      <c r="B72" s="25">
        <v>361.3</v>
      </c>
      <c r="C72" s="20" t="s">
        <v>71</v>
      </c>
      <c r="D72" s="46">
        <v>7381</v>
      </c>
      <c r="E72" s="46">
        <v>-1342</v>
      </c>
      <c r="F72" s="46">
        <v>749</v>
      </c>
      <c r="G72" s="46">
        <v>651</v>
      </c>
      <c r="H72" s="46">
        <v>0</v>
      </c>
      <c r="I72" s="46">
        <v>-26427</v>
      </c>
      <c r="J72" s="46">
        <v>-6192</v>
      </c>
      <c r="K72" s="46">
        <v>3639006</v>
      </c>
      <c r="L72" s="46">
        <v>0</v>
      </c>
      <c r="M72" s="46">
        <v>1316</v>
      </c>
      <c r="N72" s="46">
        <f t="shared" si="15"/>
        <v>3615142</v>
      </c>
      <c r="O72" s="47">
        <f t="shared" si="14"/>
        <v>63.148791224147566</v>
      </c>
      <c r="P72" s="9"/>
    </row>
    <row r="73" spans="1:16">
      <c r="A73" s="12"/>
      <c r="B73" s="25">
        <v>361.4</v>
      </c>
      <c r="C73" s="20" t="s">
        <v>144</v>
      </c>
      <c r="D73" s="46">
        <v>-24816</v>
      </c>
      <c r="E73" s="46">
        <v>-10080</v>
      </c>
      <c r="F73" s="46">
        <v>-969</v>
      </c>
      <c r="G73" s="46">
        <v>-4058</v>
      </c>
      <c r="H73" s="46">
        <v>0</v>
      </c>
      <c r="I73" s="46">
        <v>-31697</v>
      </c>
      <c r="J73" s="46">
        <v>-6967</v>
      </c>
      <c r="K73" s="46">
        <v>1609381</v>
      </c>
      <c r="L73" s="46">
        <v>0</v>
      </c>
      <c r="M73" s="46">
        <v>-1161</v>
      </c>
      <c r="N73" s="46">
        <f t="shared" si="15"/>
        <v>1529633</v>
      </c>
      <c r="O73" s="47">
        <f t="shared" si="14"/>
        <v>26.71941377864729</v>
      </c>
      <c r="P73" s="9"/>
    </row>
    <row r="74" spans="1:16">
      <c r="A74" s="12"/>
      <c r="B74" s="25">
        <v>362</v>
      </c>
      <c r="C74" s="20" t="s">
        <v>73</v>
      </c>
      <c r="D74" s="46">
        <v>57456</v>
      </c>
      <c r="E74" s="46">
        <v>0</v>
      </c>
      <c r="F74" s="46">
        <v>0</v>
      </c>
      <c r="G74" s="46">
        <v>0</v>
      </c>
      <c r="H74" s="46">
        <v>0</v>
      </c>
      <c r="I74" s="46">
        <v>112022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169478</v>
      </c>
      <c r="O74" s="47">
        <f t="shared" si="14"/>
        <v>2.9604178311906093</v>
      </c>
      <c r="P74" s="9"/>
    </row>
    <row r="75" spans="1:16">
      <c r="A75" s="12"/>
      <c r="B75" s="25">
        <v>364</v>
      </c>
      <c r="C75" s="20" t="s">
        <v>145</v>
      </c>
      <c r="D75" s="46">
        <v>113981</v>
      </c>
      <c r="E75" s="46">
        <v>37145</v>
      </c>
      <c r="F75" s="46">
        <v>0</v>
      </c>
      <c r="G75" s="46">
        <v>169190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320316</v>
      </c>
      <c r="O75" s="47">
        <f t="shared" si="14"/>
        <v>5.5952347680268311</v>
      </c>
      <c r="P75" s="9"/>
    </row>
    <row r="76" spans="1:16">
      <c r="A76" s="12"/>
      <c r="B76" s="25">
        <v>365</v>
      </c>
      <c r="C76" s="20" t="s">
        <v>146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779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779</v>
      </c>
      <c r="O76" s="47">
        <f t="shared" si="14"/>
        <v>1.360746226942426E-2</v>
      </c>
      <c r="P76" s="9"/>
    </row>
    <row r="77" spans="1:16">
      <c r="A77" s="12"/>
      <c r="B77" s="25">
        <v>366</v>
      </c>
      <c r="C77" s="20" t="s">
        <v>75</v>
      </c>
      <c r="D77" s="46">
        <v>9300</v>
      </c>
      <c r="E77" s="46">
        <v>20665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29965</v>
      </c>
      <c r="O77" s="47">
        <f t="shared" si="14"/>
        <v>0.52342439910564564</v>
      </c>
      <c r="P77" s="9"/>
    </row>
    <row r="78" spans="1:16">
      <c r="A78" s="12"/>
      <c r="B78" s="25">
        <v>368</v>
      </c>
      <c r="C78" s="20" t="s">
        <v>76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4143337</v>
      </c>
      <c r="L78" s="46">
        <v>0</v>
      </c>
      <c r="M78" s="46">
        <v>0</v>
      </c>
      <c r="N78" s="46">
        <f t="shared" si="15"/>
        <v>4143337</v>
      </c>
      <c r="O78" s="47">
        <f t="shared" si="14"/>
        <v>72.375227082168806</v>
      </c>
      <c r="P78" s="9"/>
    </row>
    <row r="79" spans="1:16">
      <c r="A79" s="12"/>
      <c r="B79" s="25">
        <v>369.3</v>
      </c>
      <c r="C79" s="20" t="s">
        <v>164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70015</v>
      </c>
      <c r="K79" s="46">
        <v>0</v>
      </c>
      <c r="L79" s="46">
        <v>0</v>
      </c>
      <c r="M79" s="46">
        <v>0</v>
      </c>
      <c r="N79" s="46">
        <f t="shared" si="15"/>
        <v>70015</v>
      </c>
      <c r="O79" s="47">
        <f t="shared" si="14"/>
        <v>1.2230121576299608</v>
      </c>
      <c r="P79" s="9"/>
    </row>
    <row r="80" spans="1:16">
      <c r="A80" s="12"/>
      <c r="B80" s="25">
        <v>369.9</v>
      </c>
      <c r="C80" s="20" t="s">
        <v>77</v>
      </c>
      <c r="D80" s="46">
        <v>21568</v>
      </c>
      <c r="E80" s="46">
        <v>45165</v>
      </c>
      <c r="F80" s="46">
        <v>0</v>
      </c>
      <c r="G80" s="46">
        <v>5000</v>
      </c>
      <c r="H80" s="46">
        <v>0</v>
      </c>
      <c r="I80" s="46">
        <v>566269</v>
      </c>
      <c r="J80" s="46">
        <v>255494</v>
      </c>
      <c r="K80" s="46">
        <v>0</v>
      </c>
      <c r="L80" s="46">
        <v>0</v>
      </c>
      <c r="M80" s="46">
        <v>0</v>
      </c>
      <c r="N80" s="46">
        <f t="shared" si="15"/>
        <v>893496</v>
      </c>
      <c r="O80" s="47">
        <f t="shared" si="14"/>
        <v>15.607462269424259</v>
      </c>
      <c r="P80" s="9"/>
    </row>
    <row r="81" spans="1:119" ht="15.75">
      <c r="A81" s="29" t="s">
        <v>52</v>
      </c>
      <c r="B81" s="30"/>
      <c r="C81" s="31"/>
      <c r="D81" s="32">
        <f t="shared" ref="D81:M81" si="16">SUM(D82:D84)</f>
        <v>82158</v>
      </c>
      <c r="E81" s="32">
        <f t="shared" si="16"/>
        <v>0</v>
      </c>
      <c r="F81" s="32">
        <f t="shared" si="16"/>
        <v>1846370</v>
      </c>
      <c r="G81" s="32">
        <f t="shared" si="16"/>
        <v>3195809</v>
      </c>
      <c r="H81" s="32">
        <f t="shared" si="16"/>
        <v>0</v>
      </c>
      <c r="I81" s="32">
        <f t="shared" si="16"/>
        <v>284151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>SUM(D81:M81)</f>
        <v>5408488</v>
      </c>
      <c r="O81" s="45">
        <f t="shared" si="14"/>
        <v>94.474706539966462</v>
      </c>
      <c r="P81" s="9"/>
    </row>
    <row r="82" spans="1:119">
      <c r="A82" s="12"/>
      <c r="B82" s="25">
        <v>381</v>
      </c>
      <c r="C82" s="20" t="s">
        <v>78</v>
      </c>
      <c r="D82" s="46">
        <v>82158</v>
      </c>
      <c r="E82" s="46">
        <v>0</v>
      </c>
      <c r="F82" s="46">
        <v>1846370</v>
      </c>
      <c r="G82" s="46">
        <v>2644517</v>
      </c>
      <c r="H82" s="46">
        <v>0</v>
      </c>
      <c r="I82" s="46">
        <v>207000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4780045</v>
      </c>
      <c r="O82" s="47">
        <f t="shared" si="14"/>
        <v>83.49715273896031</v>
      </c>
      <c r="P82" s="9"/>
    </row>
    <row r="83" spans="1:119">
      <c r="A83" s="12"/>
      <c r="B83" s="25">
        <v>384</v>
      </c>
      <c r="C83" s="20" t="s">
        <v>80</v>
      </c>
      <c r="D83" s="46">
        <v>0</v>
      </c>
      <c r="E83" s="46">
        <v>0</v>
      </c>
      <c r="F83" s="46">
        <v>0</v>
      </c>
      <c r="G83" s="46">
        <v>551292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551292</v>
      </c>
      <c r="O83" s="47">
        <f t="shared" si="14"/>
        <v>9.6298910005589722</v>
      </c>
      <c r="P83" s="9"/>
    </row>
    <row r="84" spans="1:119" ht="15.75" thickBot="1">
      <c r="A84" s="12"/>
      <c r="B84" s="25">
        <v>389.8</v>
      </c>
      <c r="C84" s="20" t="s">
        <v>152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77151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77151</v>
      </c>
      <c r="O84" s="47">
        <f t="shared" si="14"/>
        <v>1.3476628004471771</v>
      </c>
      <c r="P84" s="9"/>
    </row>
    <row r="85" spans="1:119" ht="16.5" thickBot="1">
      <c r="A85" s="14" t="s">
        <v>66</v>
      </c>
      <c r="B85" s="23"/>
      <c r="C85" s="22"/>
      <c r="D85" s="15">
        <f t="shared" ref="D85:M85" si="17">SUM(D5,D18,D30,D50,D64,D69,D81)</f>
        <v>40678955</v>
      </c>
      <c r="E85" s="15">
        <f t="shared" si="17"/>
        <v>8897611</v>
      </c>
      <c r="F85" s="15">
        <f t="shared" si="17"/>
        <v>1856545</v>
      </c>
      <c r="G85" s="15">
        <f t="shared" si="17"/>
        <v>4595548</v>
      </c>
      <c r="H85" s="15">
        <f t="shared" si="17"/>
        <v>0</v>
      </c>
      <c r="I85" s="15">
        <f t="shared" si="17"/>
        <v>37993936</v>
      </c>
      <c r="J85" s="15">
        <f t="shared" si="17"/>
        <v>6173870</v>
      </c>
      <c r="K85" s="15">
        <f t="shared" si="17"/>
        <v>10911624</v>
      </c>
      <c r="L85" s="15">
        <f t="shared" si="17"/>
        <v>0</v>
      </c>
      <c r="M85" s="15">
        <f t="shared" si="17"/>
        <v>1160196</v>
      </c>
      <c r="N85" s="15">
        <f>SUM(D85:M85)</f>
        <v>112268285</v>
      </c>
      <c r="O85" s="38">
        <f t="shared" si="14"/>
        <v>1961.0865881777529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51" t="s">
        <v>175</v>
      </c>
      <c r="M87" s="51"/>
      <c r="N87" s="51"/>
      <c r="O87" s="43">
        <v>57248</v>
      </c>
    </row>
    <row r="88" spans="1:119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  <row r="89" spans="1:119" ht="15.75" customHeight="1" thickBot="1">
      <c r="A89" s="55" t="s">
        <v>111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7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172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82</v>
      </c>
      <c r="B3" s="65"/>
      <c r="C3" s="66"/>
      <c r="D3" s="70" t="s">
        <v>46</v>
      </c>
      <c r="E3" s="71"/>
      <c r="F3" s="71"/>
      <c r="G3" s="71"/>
      <c r="H3" s="72"/>
      <c r="I3" s="70" t="s">
        <v>47</v>
      </c>
      <c r="J3" s="72"/>
      <c r="K3" s="70" t="s">
        <v>49</v>
      </c>
      <c r="L3" s="72"/>
      <c r="M3" s="36"/>
      <c r="N3" s="37"/>
      <c r="O3" s="73" t="s">
        <v>87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83</v>
      </c>
      <c r="F4" s="34" t="s">
        <v>84</v>
      </c>
      <c r="G4" s="34" t="s">
        <v>85</v>
      </c>
      <c r="H4" s="34" t="s">
        <v>7</v>
      </c>
      <c r="I4" s="34" t="s">
        <v>8</v>
      </c>
      <c r="J4" s="35" t="s">
        <v>86</v>
      </c>
      <c r="K4" s="35" t="s">
        <v>9</v>
      </c>
      <c r="L4" s="35" t="s">
        <v>10</v>
      </c>
      <c r="M4" s="35" t="s">
        <v>11</v>
      </c>
      <c r="N4" s="35" t="s">
        <v>48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23700612</v>
      </c>
      <c r="E5" s="27">
        <f t="shared" si="0"/>
        <v>3821300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951384</v>
      </c>
      <c r="N5" s="28">
        <f>SUM(D5:M5)</f>
        <v>28473296</v>
      </c>
      <c r="O5" s="33">
        <f t="shared" ref="O5:O36" si="1">(N5/O$92)</f>
        <v>500.40942003514937</v>
      </c>
      <c r="P5" s="6"/>
    </row>
    <row r="6" spans="1:133">
      <c r="A6" s="12"/>
      <c r="B6" s="25">
        <v>311</v>
      </c>
      <c r="C6" s="20" t="s">
        <v>3</v>
      </c>
      <c r="D6" s="46">
        <v>15526853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951384</v>
      </c>
      <c r="N6" s="46">
        <f>SUM(D6:M6)</f>
        <v>16478237</v>
      </c>
      <c r="O6" s="47">
        <f t="shared" si="1"/>
        <v>289.59994727592266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1124378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1124378</v>
      </c>
      <c r="O7" s="47">
        <f t="shared" si="1"/>
        <v>19.76059753954306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274211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274211</v>
      </c>
      <c r="O8" s="47">
        <f t="shared" si="1"/>
        <v>4.8191739894551846</v>
      </c>
      <c r="P8" s="9"/>
    </row>
    <row r="9" spans="1:133">
      <c r="A9" s="12"/>
      <c r="B9" s="25">
        <v>312.52</v>
      </c>
      <c r="C9" s="20" t="s">
        <v>130</v>
      </c>
      <c r="D9" s="46">
        <v>0</v>
      </c>
      <c r="E9" s="46">
        <v>339596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339596</v>
      </c>
      <c r="O9" s="47">
        <f t="shared" si="1"/>
        <v>5.9682952548330404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2083115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2083115</v>
      </c>
      <c r="O10" s="47">
        <f t="shared" si="1"/>
        <v>36.610105448154656</v>
      </c>
      <c r="P10" s="9"/>
    </row>
    <row r="11" spans="1:133">
      <c r="A11" s="12"/>
      <c r="B11" s="25">
        <v>314.10000000000002</v>
      </c>
      <c r="C11" s="20" t="s">
        <v>14</v>
      </c>
      <c r="D11" s="46">
        <v>4379111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4379111</v>
      </c>
      <c r="O11" s="47">
        <f t="shared" si="1"/>
        <v>76.961528998242528</v>
      </c>
      <c r="P11" s="9"/>
    </row>
    <row r="12" spans="1:133">
      <c r="A12" s="12"/>
      <c r="B12" s="25">
        <v>314.3</v>
      </c>
      <c r="C12" s="20" t="s">
        <v>15</v>
      </c>
      <c r="D12" s="46">
        <v>717005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717005</v>
      </c>
      <c r="O12" s="47">
        <f t="shared" si="1"/>
        <v>12.601142355008788</v>
      </c>
      <c r="P12" s="9"/>
    </row>
    <row r="13" spans="1:133">
      <c r="A13" s="12"/>
      <c r="B13" s="25">
        <v>314.39999999999998</v>
      </c>
      <c r="C13" s="20" t="s">
        <v>16</v>
      </c>
      <c r="D13" s="46">
        <v>93333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93333</v>
      </c>
      <c r="O13" s="47">
        <f t="shared" si="1"/>
        <v>1.640298769771529</v>
      </c>
      <c r="P13" s="9"/>
    </row>
    <row r="14" spans="1:133">
      <c r="A14" s="12"/>
      <c r="B14" s="25">
        <v>314.8</v>
      </c>
      <c r="C14" s="20" t="s">
        <v>17</v>
      </c>
      <c r="D14" s="46">
        <v>94295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94295</v>
      </c>
      <c r="O14" s="47">
        <f t="shared" si="1"/>
        <v>1.6572056239015818</v>
      </c>
      <c r="P14" s="9"/>
    </row>
    <row r="15" spans="1:133">
      <c r="A15" s="12"/>
      <c r="B15" s="25">
        <v>315</v>
      </c>
      <c r="C15" s="20" t="s">
        <v>131</v>
      </c>
      <c r="D15" s="46">
        <v>2236472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2236472</v>
      </c>
      <c r="O15" s="47">
        <f t="shared" si="1"/>
        <v>39.30530755711775</v>
      </c>
      <c r="P15" s="9"/>
    </row>
    <row r="16" spans="1:133">
      <c r="A16" s="12"/>
      <c r="B16" s="25">
        <v>316</v>
      </c>
      <c r="C16" s="20" t="s">
        <v>132</v>
      </c>
      <c r="D16" s="46">
        <v>640224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640224</v>
      </c>
      <c r="O16" s="47">
        <f t="shared" si="1"/>
        <v>11.251739894551845</v>
      </c>
      <c r="P16" s="9"/>
    </row>
    <row r="17" spans="1:16">
      <c r="A17" s="12"/>
      <c r="B17" s="25">
        <v>319</v>
      </c>
      <c r="C17" s="20" t="s">
        <v>20</v>
      </c>
      <c r="D17" s="46">
        <v>13319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13319</v>
      </c>
      <c r="O17" s="47">
        <f t="shared" si="1"/>
        <v>0.23407732864674868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SUM(D19:D29)</f>
        <v>4867492</v>
      </c>
      <c r="E18" s="32">
        <f t="shared" si="3"/>
        <v>1100155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620429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6588076</v>
      </c>
      <c r="O18" s="45">
        <f t="shared" si="1"/>
        <v>115.78340949033392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856575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856575</v>
      </c>
      <c r="O19" s="47">
        <f t="shared" si="1"/>
        <v>15.054042179261863</v>
      </c>
      <c r="P19" s="9"/>
    </row>
    <row r="20" spans="1:16">
      <c r="A20" s="12"/>
      <c r="B20" s="25">
        <v>323.10000000000002</v>
      </c>
      <c r="C20" s="20" t="s">
        <v>22</v>
      </c>
      <c r="D20" s="46">
        <v>3864582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3864582</v>
      </c>
      <c r="O20" s="47">
        <f t="shared" si="1"/>
        <v>67.918840070298771</v>
      </c>
      <c r="P20" s="9"/>
    </row>
    <row r="21" spans="1:16">
      <c r="A21" s="12"/>
      <c r="B21" s="25">
        <v>323.39999999999998</v>
      </c>
      <c r="C21" s="20" t="s">
        <v>94</v>
      </c>
      <c r="D21" s="46">
        <v>22062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22062</v>
      </c>
      <c r="O21" s="47">
        <f t="shared" si="1"/>
        <v>0.38773286467486817</v>
      </c>
      <c r="P21" s="9"/>
    </row>
    <row r="22" spans="1:16">
      <c r="A22" s="12"/>
      <c r="B22" s="25">
        <v>323.7</v>
      </c>
      <c r="C22" s="20" t="s">
        <v>95</v>
      </c>
      <c r="D22" s="46">
        <v>807990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807990</v>
      </c>
      <c r="O22" s="47">
        <f t="shared" si="1"/>
        <v>14.20017574692443</v>
      </c>
      <c r="P22" s="9"/>
    </row>
    <row r="23" spans="1:16">
      <c r="A23" s="12"/>
      <c r="B23" s="25">
        <v>324.11</v>
      </c>
      <c r="C23" s="20" t="s">
        <v>96</v>
      </c>
      <c r="D23" s="46">
        <v>0</v>
      </c>
      <c r="E23" s="46">
        <v>53213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53213</v>
      </c>
      <c r="O23" s="47">
        <f t="shared" si="1"/>
        <v>0.93520210896309319</v>
      </c>
      <c r="P23" s="9"/>
    </row>
    <row r="24" spans="1:16">
      <c r="A24" s="12"/>
      <c r="B24" s="25">
        <v>324.12</v>
      </c>
      <c r="C24" s="20" t="s">
        <v>23</v>
      </c>
      <c r="D24" s="46">
        <v>0</v>
      </c>
      <c r="E24" s="46">
        <v>87931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87931</v>
      </c>
      <c r="O24" s="47">
        <f t="shared" si="1"/>
        <v>1.5453602811950791</v>
      </c>
      <c r="P24" s="9"/>
    </row>
    <row r="25" spans="1:16">
      <c r="A25" s="12"/>
      <c r="B25" s="25">
        <v>324.20999999999998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318243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318243</v>
      </c>
      <c r="O25" s="47">
        <f t="shared" si="1"/>
        <v>5.5930228471001762</v>
      </c>
      <c r="P25" s="9"/>
    </row>
    <row r="26" spans="1:16">
      <c r="A26" s="12"/>
      <c r="B26" s="25">
        <v>324.22000000000003</v>
      </c>
      <c r="C26" s="20" t="s">
        <v>25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302186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302186</v>
      </c>
      <c r="O26" s="47">
        <f t="shared" si="1"/>
        <v>5.3108260105448153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62126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62126</v>
      </c>
      <c r="O27" s="47">
        <f t="shared" si="1"/>
        <v>1.0918453427065027</v>
      </c>
      <c r="P27" s="9"/>
    </row>
    <row r="28" spans="1:16">
      <c r="A28" s="12"/>
      <c r="B28" s="25">
        <v>329</v>
      </c>
      <c r="C28" s="20" t="s">
        <v>27</v>
      </c>
      <c r="D28" s="46">
        <v>171958</v>
      </c>
      <c r="E28" s="46">
        <v>40310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212268</v>
      </c>
      <c r="O28" s="47">
        <f t="shared" si="1"/>
        <v>3.7305448154657292</v>
      </c>
      <c r="P28" s="9"/>
    </row>
    <row r="29" spans="1:16">
      <c r="A29" s="12"/>
      <c r="B29" s="25">
        <v>367</v>
      </c>
      <c r="C29" s="20" t="s">
        <v>133</v>
      </c>
      <c r="D29" s="46">
        <v>900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900</v>
      </c>
      <c r="O29" s="47">
        <f t="shared" si="1"/>
        <v>1.5817223198594025E-2</v>
      </c>
      <c r="P29" s="9"/>
    </row>
    <row r="30" spans="1:16" ht="15.75">
      <c r="A30" s="29" t="s">
        <v>29</v>
      </c>
      <c r="B30" s="30"/>
      <c r="C30" s="31"/>
      <c r="D30" s="32">
        <f t="shared" ref="D30:M30" si="5">SUM(D31:D49)</f>
        <v>6311628</v>
      </c>
      <c r="E30" s="32">
        <f t="shared" si="5"/>
        <v>1849292</v>
      </c>
      <c r="F30" s="32">
        <f t="shared" si="5"/>
        <v>0</v>
      </c>
      <c r="G30" s="32">
        <f t="shared" si="5"/>
        <v>3813619</v>
      </c>
      <c r="H30" s="32">
        <f t="shared" si="5"/>
        <v>0</v>
      </c>
      <c r="I30" s="32">
        <f t="shared" si="5"/>
        <v>1538724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13513263</v>
      </c>
      <c r="O30" s="45">
        <f t="shared" si="1"/>
        <v>237.49144112478032</v>
      </c>
      <c r="P30" s="10"/>
    </row>
    <row r="31" spans="1:16">
      <c r="A31" s="12"/>
      <c r="B31" s="25">
        <v>331.1</v>
      </c>
      <c r="C31" s="20" t="s">
        <v>97</v>
      </c>
      <c r="D31" s="46">
        <v>0</v>
      </c>
      <c r="E31" s="46">
        <v>0</v>
      </c>
      <c r="F31" s="46">
        <v>0</v>
      </c>
      <c r="G31" s="46">
        <v>15000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15000</v>
      </c>
      <c r="O31" s="47">
        <f t="shared" si="1"/>
        <v>0.26362038664323373</v>
      </c>
      <c r="P31" s="9"/>
    </row>
    <row r="32" spans="1:16">
      <c r="A32" s="12"/>
      <c r="B32" s="25">
        <v>331.2</v>
      </c>
      <c r="C32" s="20" t="s">
        <v>28</v>
      </c>
      <c r="D32" s="46">
        <v>487405</v>
      </c>
      <c r="E32" s="46">
        <v>0</v>
      </c>
      <c r="F32" s="46">
        <v>0</v>
      </c>
      <c r="G32" s="46">
        <v>22166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509571</v>
      </c>
      <c r="O32" s="47">
        <f t="shared" si="1"/>
        <v>8.9555536028119516</v>
      </c>
      <c r="P32" s="9"/>
    </row>
    <row r="33" spans="1:16">
      <c r="A33" s="12"/>
      <c r="B33" s="25">
        <v>331.49</v>
      </c>
      <c r="C33" s="20" t="s">
        <v>134</v>
      </c>
      <c r="D33" s="46">
        <v>0</v>
      </c>
      <c r="E33" s="46">
        <v>281307</v>
      </c>
      <c r="F33" s="46">
        <v>0</v>
      </c>
      <c r="G33" s="46">
        <v>2706317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6">SUM(D33:M33)</f>
        <v>2987624</v>
      </c>
      <c r="O33" s="47">
        <f t="shared" si="1"/>
        <v>52.50657293497364</v>
      </c>
      <c r="P33" s="9"/>
    </row>
    <row r="34" spans="1:16">
      <c r="A34" s="12"/>
      <c r="B34" s="25">
        <v>331.5</v>
      </c>
      <c r="C34" s="20" t="s">
        <v>30</v>
      </c>
      <c r="D34" s="46">
        <v>0</v>
      </c>
      <c r="E34" s="46">
        <v>1457016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1457016</v>
      </c>
      <c r="O34" s="47">
        <f t="shared" si="1"/>
        <v>25.606608084358523</v>
      </c>
      <c r="P34" s="9"/>
    </row>
    <row r="35" spans="1:16">
      <c r="A35" s="12"/>
      <c r="B35" s="25">
        <v>331.9</v>
      </c>
      <c r="C35" s="20" t="s">
        <v>114</v>
      </c>
      <c r="D35" s="46">
        <v>0</v>
      </c>
      <c r="E35" s="46">
        <v>63335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63335</v>
      </c>
      <c r="O35" s="47">
        <f t="shared" si="1"/>
        <v>1.1130931458699473</v>
      </c>
      <c r="P35" s="9"/>
    </row>
    <row r="36" spans="1:16">
      <c r="A36" s="12"/>
      <c r="B36" s="25">
        <v>333</v>
      </c>
      <c r="C36" s="20" t="s">
        <v>4</v>
      </c>
      <c r="D36" s="46">
        <v>3113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3113</v>
      </c>
      <c r="O36" s="47">
        <f t="shared" si="1"/>
        <v>5.4710017574692446E-2</v>
      </c>
      <c r="P36" s="9"/>
    </row>
    <row r="37" spans="1:16">
      <c r="A37" s="12"/>
      <c r="B37" s="25">
        <v>334.2</v>
      </c>
      <c r="C37" s="20" t="s">
        <v>31</v>
      </c>
      <c r="D37" s="46">
        <v>0</v>
      </c>
      <c r="E37" s="46">
        <v>0</v>
      </c>
      <c r="F37" s="46">
        <v>0</v>
      </c>
      <c r="G37" s="46">
        <v>83550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83550</v>
      </c>
      <c r="O37" s="47">
        <f t="shared" ref="O37:O68" si="7">(N37/O$92)</f>
        <v>1.468365553602812</v>
      </c>
      <c r="P37" s="9"/>
    </row>
    <row r="38" spans="1:16">
      <c r="A38" s="12"/>
      <c r="B38" s="25">
        <v>334.31</v>
      </c>
      <c r="C38" s="20" t="s">
        <v>33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1525528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1525528</v>
      </c>
      <c r="O38" s="47">
        <f t="shared" si="7"/>
        <v>26.810685413005274</v>
      </c>
      <c r="P38" s="9"/>
    </row>
    <row r="39" spans="1:16">
      <c r="A39" s="12"/>
      <c r="B39" s="25">
        <v>334.7</v>
      </c>
      <c r="C39" s="20" t="s">
        <v>35</v>
      </c>
      <c r="D39" s="46">
        <v>0</v>
      </c>
      <c r="E39" s="46">
        <v>0</v>
      </c>
      <c r="F39" s="46">
        <v>0</v>
      </c>
      <c r="G39" s="46">
        <v>25000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8">SUM(D39:M39)</f>
        <v>25000</v>
      </c>
      <c r="O39" s="47">
        <f t="shared" si="7"/>
        <v>0.43936731107205623</v>
      </c>
      <c r="P39" s="9"/>
    </row>
    <row r="40" spans="1:16">
      <c r="A40" s="12"/>
      <c r="B40" s="25">
        <v>335.12</v>
      </c>
      <c r="C40" s="20" t="s">
        <v>135</v>
      </c>
      <c r="D40" s="46">
        <v>1819565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1819565</v>
      </c>
      <c r="O40" s="47">
        <f t="shared" si="7"/>
        <v>31.978295254833039</v>
      </c>
      <c r="P40" s="9"/>
    </row>
    <row r="41" spans="1:16">
      <c r="A41" s="12"/>
      <c r="B41" s="25">
        <v>335.14</v>
      </c>
      <c r="C41" s="20" t="s">
        <v>136</v>
      </c>
      <c r="D41" s="46">
        <v>11960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11960</v>
      </c>
      <c r="O41" s="47">
        <f t="shared" si="7"/>
        <v>0.21019332161687171</v>
      </c>
      <c r="P41" s="9"/>
    </row>
    <row r="42" spans="1:16">
      <c r="A42" s="12"/>
      <c r="B42" s="25">
        <v>335.15</v>
      </c>
      <c r="C42" s="20" t="s">
        <v>137</v>
      </c>
      <c r="D42" s="46">
        <v>60998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60998</v>
      </c>
      <c r="O42" s="47">
        <f t="shared" si="7"/>
        <v>1.0720210896309315</v>
      </c>
      <c r="P42" s="9"/>
    </row>
    <row r="43" spans="1:16">
      <c r="A43" s="12"/>
      <c r="B43" s="25">
        <v>335.18</v>
      </c>
      <c r="C43" s="20" t="s">
        <v>138</v>
      </c>
      <c r="D43" s="46">
        <v>3564749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3564749</v>
      </c>
      <c r="O43" s="47">
        <f t="shared" si="7"/>
        <v>62.649367311072055</v>
      </c>
      <c r="P43" s="9"/>
    </row>
    <row r="44" spans="1:16">
      <c r="A44" s="12"/>
      <c r="B44" s="25">
        <v>335.23</v>
      </c>
      <c r="C44" s="20" t="s">
        <v>103</v>
      </c>
      <c r="D44" s="46">
        <v>19420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19420</v>
      </c>
      <c r="O44" s="47">
        <f t="shared" si="7"/>
        <v>0.34130052724077331</v>
      </c>
      <c r="P44" s="9"/>
    </row>
    <row r="45" spans="1:16">
      <c r="A45" s="12"/>
      <c r="B45" s="25">
        <v>335.49</v>
      </c>
      <c r="C45" s="20" t="s">
        <v>41</v>
      </c>
      <c r="D45" s="46">
        <v>31787</v>
      </c>
      <c r="E45" s="46">
        <v>0</v>
      </c>
      <c r="F45" s="46">
        <v>0</v>
      </c>
      <c r="G45" s="46">
        <v>0</v>
      </c>
      <c r="H45" s="46">
        <v>0</v>
      </c>
      <c r="I45" s="46">
        <v>13196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44983</v>
      </c>
      <c r="O45" s="47">
        <f t="shared" si="7"/>
        <v>0.7905623901581722</v>
      </c>
      <c r="P45" s="9"/>
    </row>
    <row r="46" spans="1:16">
      <c r="A46" s="12"/>
      <c r="B46" s="25">
        <v>335.7</v>
      </c>
      <c r="C46" s="20" t="s">
        <v>42</v>
      </c>
      <c r="D46" s="46">
        <v>5536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5536</v>
      </c>
      <c r="O46" s="47">
        <f t="shared" si="7"/>
        <v>9.7293497363796139E-2</v>
      </c>
      <c r="P46" s="9"/>
    </row>
    <row r="47" spans="1:16">
      <c r="A47" s="12"/>
      <c r="B47" s="25">
        <v>337.2</v>
      </c>
      <c r="C47" s="20" t="s">
        <v>104</v>
      </c>
      <c r="D47" s="46">
        <v>270580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270580</v>
      </c>
      <c r="O47" s="47">
        <f t="shared" si="7"/>
        <v>4.7553602811950793</v>
      </c>
      <c r="P47" s="9"/>
    </row>
    <row r="48" spans="1:16">
      <c r="A48" s="12"/>
      <c r="B48" s="25">
        <v>337.3</v>
      </c>
      <c r="C48" s="20" t="s">
        <v>44</v>
      </c>
      <c r="D48" s="46">
        <v>0</v>
      </c>
      <c r="E48" s="46">
        <v>47634</v>
      </c>
      <c r="F48" s="46">
        <v>0</v>
      </c>
      <c r="G48" s="46">
        <v>961586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1009220</v>
      </c>
      <c r="O48" s="47">
        <f t="shared" si="7"/>
        <v>17.736731107205625</v>
      </c>
      <c r="P48" s="9"/>
    </row>
    <row r="49" spans="1:16">
      <c r="A49" s="12"/>
      <c r="B49" s="25">
        <v>338</v>
      </c>
      <c r="C49" s="20" t="s">
        <v>45</v>
      </c>
      <c r="D49" s="46">
        <v>36515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36515</v>
      </c>
      <c r="O49" s="47">
        <f t="shared" si="7"/>
        <v>0.64173989455184532</v>
      </c>
      <c r="P49" s="9"/>
    </row>
    <row r="50" spans="1:16" ht="15.75">
      <c r="A50" s="29" t="s">
        <v>50</v>
      </c>
      <c r="B50" s="30"/>
      <c r="C50" s="31"/>
      <c r="D50" s="32">
        <f t="shared" ref="D50:M50" si="9">SUM(D51:D64)</f>
        <v>2118434</v>
      </c>
      <c r="E50" s="32">
        <f t="shared" si="9"/>
        <v>127916</v>
      </c>
      <c r="F50" s="32">
        <f t="shared" si="9"/>
        <v>0</v>
      </c>
      <c r="G50" s="32">
        <f t="shared" si="9"/>
        <v>8804</v>
      </c>
      <c r="H50" s="32">
        <f t="shared" si="9"/>
        <v>0</v>
      </c>
      <c r="I50" s="32">
        <f t="shared" si="9"/>
        <v>34519959</v>
      </c>
      <c r="J50" s="32">
        <f t="shared" si="9"/>
        <v>5125012</v>
      </c>
      <c r="K50" s="32">
        <f t="shared" si="9"/>
        <v>0</v>
      </c>
      <c r="L50" s="32">
        <f t="shared" si="9"/>
        <v>0</v>
      </c>
      <c r="M50" s="32">
        <f t="shared" si="9"/>
        <v>11070432</v>
      </c>
      <c r="N50" s="32">
        <f>SUM(D50:M50)</f>
        <v>52970557</v>
      </c>
      <c r="O50" s="45">
        <f t="shared" si="7"/>
        <v>930.94124780316349</v>
      </c>
      <c r="P50" s="10"/>
    </row>
    <row r="51" spans="1:16">
      <c r="A51" s="12"/>
      <c r="B51" s="25">
        <v>341.2</v>
      </c>
      <c r="C51" s="20" t="s">
        <v>139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5125012</v>
      </c>
      <c r="K51" s="46">
        <v>0</v>
      </c>
      <c r="L51" s="46">
        <v>0</v>
      </c>
      <c r="M51" s="46">
        <v>0</v>
      </c>
      <c r="N51" s="46">
        <f t="shared" ref="N51:N64" si="10">SUM(D51:M51)</f>
        <v>5125012</v>
      </c>
      <c r="O51" s="47">
        <f t="shared" si="7"/>
        <v>90.070509666080838</v>
      </c>
      <c r="P51" s="9"/>
    </row>
    <row r="52" spans="1:16">
      <c r="A52" s="12"/>
      <c r="B52" s="25">
        <v>341.9</v>
      </c>
      <c r="C52" s="20" t="s">
        <v>141</v>
      </c>
      <c r="D52" s="46">
        <v>236243</v>
      </c>
      <c r="E52" s="46">
        <v>0</v>
      </c>
      <c r="F52" s="46">
        <v>0</v>
      </c>
      <c r="G52" s="46">
        <v>0</v>
      </c>
      <c r="H52" s="46">
        <v>0</v>
      </c>
      <c r="I52" s="46">
        <v>193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236436</v>
      </c>
      <c r="O52" s="47">
        <f t="shared" si="7"/>
        <v>4.1552899824253071</v>
      </c>
      <c r="P52" s="9"/>
    </row>
    <row r="53" spans="1:16">
      <c r="A53" s="12"/>
      <c r="B53" s="25">
        <v>342.1</v>
      </c>
      <c r="C53" s="20" t="s">
        <v>55</v>
      </c>
      <c r="D53" s="46">
        <v>263716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263716</v>
      </c>
      <c r="O53" s="47">
        <f t="shared" si="7"/>
        <v>4.6347275922671356</v>
      </c>
      <c r="P53" s="9"/>
    </row>
    <row r="54" spans="1:16">
      <c r="A54" s="12"/>
      <c r="B54" s="25">
        <v>342.5</v>
      </c>
      <c r="C54" s="20" t="s">
        <v>56</v>
      </c>
      <c r="D54" s="46">
        <v>175255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175255</v>
      </c>
      <c r="O54" s="47">
        <f t="shared" si="7"/>
        <v>3.0800527240773286</v>
      </c>
      <c r="P54" s="9"/>
    </row>
    <row r="55" spans="1:16">
      <c r="A55" s="12"/>
      <c r="B55" s="25">
        <v>342.6</v>
      </c>
      <c r="C55" s="20" t="s">
        <v>57</v>
      </c>
      <c r="D55" s="46">
        <v>1016136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1016136</v>
      </c>
      <c r="O55" s="47">
        <f t="shared" si="7"/>
        <v>17.858277680140599</v>
      </c>
      <c r="P55" s="9"/>
    </row>
    <row r="56" spans="1:16">
      <c r="A56" s="12"/>
      <c r="B56" s="25">
        <v>343.4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5056256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5056256</v>
      </c>
      <c r="O56" s="47">
        <f t="shared" si="7"/>
        <v>88.862144112478035</v>
      </c>
      <c r="P56" s="9"/>
    </row>
    <row r="57" spans="1:16">
      <c r="A57" s="12"/>
      <c r="B57" s="25">
        <v>343.6</v>
      </c>
      <c r="C57" s="20" t="s">
        <v>59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23085704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23085704</v>
      </c>
      <c r="O57" s="47">
        <f t="shared" si="7"/>
        <v>405.72414762741653</v>
      </c>
      <c r="P57" s="9"/>
    </row>
    <row r="58" spans="1:16">
      <c r="A58" s="12"/>
      <c r="B58" s="25">
        <v>343.8</v>
      </c>
      <c r="C58" s="20" t="s">
        <v>60</v>
      </c>
      <c r="D58" s="46">
        <v>0</v>
      </c>
      <c r="E58" s="46">
        <v>62900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62900</v>
      </c>
      <c r="O58" s="47">
        <f t="shared" si="7"/>
        <v>1.1054481546572934</v>
      </c>
      <c r="P58" s="9"/>
    </row>
    <row r="59" spans="1:16">
      <c r="A59" s="12"/>
      <c r="B59" s="25">
        <v>343.9</v>
      </c>
      <c r="C59" s="20" t="s">
        <v>61</v>
      </c>
      <c r="D59" s="46">
        <v>13197</v>
      </c>
      <c r="E59" s="46">
        <v>100</v>
      </c>
      <c r="F59" s="46">
        <v>0</v>
      </c>
      <c r="G59" s="46">
        <v>0</v>
      </c>
      <c r="H59" s="46">
        <v>0</v>
      </c>
      <c r="I59" s="46">
        <v>4708923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4722220</v>
      </c>
      <c r="O59" s="47">
        <f t="shared" si="7"/>
        <v>82.991564147627415</v>
      </c>
      <c r="P59" s="9"/>
    </row>
    <row r="60" spans="1:16">
      <c r="A60" s="12"/>
      <c r="B60" s="25">
        <v>344.1</v>
      </c>
      <c r="C60" s="20" t="s">
        <v>142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11070432</v>
      </c>
      <c r="N60" s="46">
        <f t="shared" si="10"/>
        <v>11070432</v>
      </c>
      <c r="O60" s="47">
        <f t="shared" si="7"/>
        <v>194.55943760984184</v>
      </c>
      <c r="P60" s="9"/>
    </row>
    <row r="61" spans="1:16">
      <c r="A61" s="12"/>
      <c r="B61" s="25">
        <v>344.9</v>
      </c>
      <c r="C61" s="20" t="s">
        <v>143</v>
      </c>
      <c r="D61" s="46">
        <v>0</v>
      </c>
      <c r="E61" s="46">
        <v>64916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64916</v>
      </c>
      <c r="O61" s="47">
        <f t="shared" si="7"/>
        <v>1.1408787346221441</v>
      </c>
      <c r="P61" s="9"/>
    </row>
    <row r="62" spans="1:16">
      <c r="A62" s="12"/>
      <c r="B62" s="25">
        <v>347.2</v>
      </c>
      <c r="C62" s="20" t="s">
        <v>64</v>
      </c>
      <c r="D62" s="46">
        <v>265485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265485</v>
      </c>
      <c r="O62" s="47">
        <f t="shared" si="7"/>
        <v>4.6658172231985944</v>
      </c>
      <c r="P62" s="9"/>
    </row>
    <row r="63" spans="1:16">
      <c r="A63" s="12"/>
      <c r="B63" s="25">
        <v>347.5</v>
      </c>
      <c r="C63" s="20" t="s">
        <v>65</v>
      </c>
      <c r="D63" s="46">
        <v>108118</v>
      </c>
      <c r="E63" s="46">
        <v>0</v>
      </c>
      <c r="F63" s="46">
        <v>0</v>
      </c>
      <c r="G63" s="46">
        <v>8804</v>
      </c>
      <c r="H63" s="46">
        <v>0</v>
      </c>
      <c r="I63" s="46">
        <v>1378334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1495256</v>
      </c>
      <c r="O63" s="47">
        <f t="shared" si="7"/>
        <v>26.27866432337434</v>
      </c>
      <c r="P63" s="9"/>
    </row>
    <row r="64" spans="1:16">
      <c r="A64" s="12"/>
      <c r="B64" s="25">
        <v>349</v>
      </c>
      <c r="C64" s="20" t="s">
        <v>1</v>
      </c>
      <c r="D64" s="46">
        <v>40284</v>
      </c>
      <c r="E64" s="46">
        <v>0</v>
      </c>
      <c r="F64" s="46">
        <v>0</v>
      </c>
      <c r="G64" s="46">
        <v>0</v>
      </c>
      <c r="H64" s="46">
        <v>0</v>
      </c>
      <c r="I64" s="46">
        <v>290549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330833</v>
      </c>
      <c r="O64" s="47">
        <f t="shared" si="7"/>
        <v>5.814288224956063</v>
      </c>
      <c r="P64" s="9"/>
    </row>
    <row r="65" spans="1:16" ht="15.75">
      <c r="A65" s="29" t="s">
        <v>51</v>
      </c>
      <c r="B65" s="30"/>
      <c r="C65" s="31"/>
      <c r="D65" s="32">
        <f t="shared" ref="D65:M65" si="11">SUM(D66:D69)</f>
        <v>212296</v>
      </c>
      <c r="E65" s="32">
        <f t="shared" si="11"/>
        <v>76939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1" si="12">SUM(D65:M65)</f>
        <v>289235</v>
      </c>
      <c r="O65" s="45">
        <f t="shared" si="7"/>
        <v>5.0832161687170476</v>
      </c>
      <c r="P65" s="10"/>
    </row>
    <row r="66" spans="1:16">
      <c r="A66" s="13"/>
      <c r="B66" s="39">
        <v>351.1</v>
      </c>
      <c r="C66" s="21" t="s">
        <v>68</v>
      </c>
      <c r="D66" s="46">
        <v>150353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150353</v>
      </c>
      <c r="O66" s="47">
        <f t="shared" si="7"/>
        <v>2.6424077328646747</v>
      </c>
      <c r="P66" s="9"/>
    </row>
    <row r="67" spans="1:16">
      <c r="A67" s="13"/>
      <c r="B67" s="39">
        <v>351.2</v>
      </c>
      <c r="C67" s="21" t="s">
        <v>107</v>
      </c>
      <c r="D67" s="46">
        <v>0</v>
      </c>
      <c r="E67" s="46">
        <v>60405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60405</v>
      </c>
      <c r="O67" s="47">
        <f t="shared" si="7"/>
        <v>1.0615992970123023</v>
      </c>
      <c r="P67" s="9"/>
    </row>
    <row r="68" spans="1:16">
      <c r="A68" s="13"/>
      <c r="B68" s="39">
        <v>351.3</v>
      </c>
      <c r="C68" s="21" t="s">
        <v>108</v>
      </c>
      <c r="D68" s="46">
        <v>0</v>
      </c>
      <c r="E68" s="46">
        <v>16534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16534</v>
      </c>
      <c r="O68" s="47">
        <f t="shared" si="7"/>
        <v>0.2905799648506151</v>
      </c>
      <c r="P68" s="9"/>
    </row>
    <row r="69" spans="1:16">
      <c r="A69" s="13"/>
      <c r="B69" s="39">
        <v>354</v>
      </c>
      <c r="C69" s="21" t="s">
        <v>69</v>
      </c>
      <c r="D69" s="46">
        <v>61943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61943</v>
      </c>
      <c r="O69" s="47">
        <f t="shared" ref="O69:O90" si="13">(N69/O$92)</f>
        <v>1.0886291739894551</v>
      </c>
      <c r="P69" s="9"/>
    </row>
    <row r="70" spans="1:16" ht="15.75">
      <c r="A70" s="29" t="s">
        <v>5</v>
      </c>
      <c r="B70" s="30"/>
      <c r="C70" s="31"/>
      <c r="D70" s="32">
        <f t="shared" ref="D70:M70" si="14">SUM(D71:D80)</f>
        <v>573582</v>
      </c>
      <c r="E70" s="32">
        <f t="shared" si="14"/>
        <v>93167</v>
      </c>
      <c r="F70" s="32">
        <f t="shared" si="14"/>
        <v>4420</v>
      </c>
      <c r="G70" s="32">
        <f t="shared" si="14"/>
        <v>36144</v>
      </c>
      <c r="H70" s="32">
        <f t="shared" si="14"/>
        <v>0</v>
      </c>
      <c r="I70" s="32">
        <f t="shared" si="14"/>
        <v>668743</v>
      </c>
      <c r="J70" s="32">
        <f t="shared" si="14"/>
        <v>369307</v>
      </c>
      <c r="K70" s="32">
        <f t="shared" si="14"/>
        <v>5875752</v>
      </c>
      <c r="L70" s="32">
        <f t="shared" si="14"/>
        <v>0</v>
      </c>
      <c r="M70" s="32">
        <f t="shared" si="14"/>
        <v>8105</v>
      </c>
      <c r="N70" s="32">
        <f t="shared" si="12"/>
        <v>7629220</v>
      </c>
      <c r="O70" s="45">
        <f t="shared" si="13"/>
        <v>134.08119507908611</v>
      </c>
      <c r="P70" s="10"/>
    </row>
    <row r="71" spans="1:16">
      <c r="A71" s="12"/>
      <c r="B71" s="25">
        <v>361.1</v>
      </c>
      <c r="C71" s="20" t="s">
        <v>70</v>
      </c>
      <c r="D71" s="46">
        <v>162462</v>
      </c>
      <c r="E71" s="46">
        <v>51398</v>
      </c>
      <c r="F71" s="46">
        <v>6074</v>
      </c>
      <c r="G71" s="46">
        <v>20876</v>
      </c>
      <c r="H71" s="46">
        <v>0</v>
      </c>
      <c r="I71" s="46">
        <v>0</v>
      </c>
      <c r="J71" s="46">
        <v>64922</v>
      </c>
      <c r="K71" s="46">
        <v>420601</v>
      </c>
      <c r="L71" s="46">
        <v>0</v>
      </c>
      <c r="M71" s="46">
        <v>7392</v>
      </c>
      <c r="N71" s="46">
        <f t="shared" si="12"/>
        <v>733725</v>
      </c>
      <c r="O71" s="47">
        <f t="shared" si="13"/>
        <v>12.894991212653778</v>
      </c>
      <c r="P71" s="9"/>
    </row>
    <row r="72" spans="1:16">
      <c r="A72" s="12"/>
      <c r="B72" s="25">
        <v>361.2</v>
      </c>
      <c r="C72" s="20" t="s">
        <v>117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1413469</v>
      </c>
      <c r="L72" s="46">
        <v>0</v>
      </c>
      <c r="M72" s="46">
        <v>0</v>
      </c>
      <c r="N72" s="46">
        <f t="shared" ref="N72:N80" si="15">SUM(D72:M72)</f>
        <v>1413469</v>
      </c>
      <c r="O72" s="47">
        <f t="shared" si="13"/>
        <v>24.84128295254833</v>
      </c>
      <c r="P72" s="9"/>
    </row>
    <row r="73" spans="1:16">
      <c r="A73" s="12"/>
      <c r="B73" s="25">
        <v>361.3</v>
      </c>
      <c r="C73" s="20" t="s">
        <v>71</v>
      </c>
      <c r="D73" s="46">
        <v>22643</v>
      </c>
      <c r="E73" s="46">
        <v>7328</v>
      </c>
      <c r="F73" s="46">
        <v>576</v>
      </c>
      <c r="G73" s="46">
        <v>3203</v>
      </c>
      <c r="H73" s="46">
        <v>0</v>
      </c>
      <c r="I73" s="46">
        <v>0</v>
      </c>
      <c r="J73" s="46">
        <v>13905</v>
      </c>
      <c r="K73" s="46">
        <v>-3894398</v>
      </c>
      <c r="L73" s="46">
        <v>0</v>
      </c>
      <c r="M73" s="46">
        <v>1268</v>
      </c>
      <c r="N73" s="46">
        <f t="shared" si="15"/>
        <v>-3845475</v>
      </c>
      <c r="O73" s="47">
        <f t="shared" si="13"/>
        <v>-67.583040421792617</v>
      </c>
      <c r="P73" s="9"/>
    </row>
    <row r="74" spans="1:16">
      <c r="A74" s="12"/>
      <c r="B74" s="25">
        <v>361.4</v>
      </c>
      <c r="C74" s="20" t="s">
        <v>144</v>
      </c>
      <c r="D74" s="46">
        <v>-70591</v>
      </c>
      <c r="E74" s="46">
        <v>-17329</v>
      </c>
      <c r="F74" s="46">
        <v>-2230</v>
      </c>
      <c r="G74" s="46">
        <v>-8095</v>
      </c>
      <c r="H74" s="46">
        <v>0</v>
      </c>
      <c r="I74" s="46">
        <v>0</v>
      </c>
      <c r="J74" s="46">
        <v>-26414</v>
      </c>
      <c r="K74" s="46">
        <v>3690238</v>
      </c>
      <c r="L74" s="46">
        <v>0</v>
      </c>
      <c r="M74" s="46">
        <v>-3495</v>
      </c>
      <c r="N74" s="46">
        <f t="shared" si="15"/>
        <v>3562084</v>
      </c>
      <c r="O74" s="47">
        <f t="shared" si="13"/>
        <v>62.602530755711776</v>
      </c>
      <c r="P74" s="9"/>
    </row>
    <row r="75" spans="1:16">
      <c r="A75" s="12"/>
      <c r="B75" s="25">
        <v>362</v>
      </c>
      <c r="C75" s="20" t="s">
        <v>73</v>
      </c>
      <c r="D75" s="46">
        <v>63728</v>
      </c>
      <c r="E75" s="46">
        <v>0</v>
      </c>
      <c r="F75" s="46">
        <v>0</v>
      </c>
      <c r="G75" s="46">
        <v>0</v>
      </c>
      <c r="H75" s="46">
        <v>0</v>
      </c>
      <c r="I75" s="46">
        <v>116080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179808</v>
      </c>
      <c r="O75" s="47">
        <f t="shared" si="13"/>
        <v>3.1600702987697717</v>
      </c>
      <c r="P75" s="9"/>
    </row>
    <row r="76" spans="1:16">
      <c r="A76" s="12"/>
      <c r="B76" s="25">
        <v>364</v>
      </c>
      <c r="C76" s="20" t="s">
        <v>145</v>
      </c>
      <c r="D76" s="46">
        <v>41355</v>
      </c>
      <c r="E76" s="46">
        <v>4835</v>
      </c>
      <c r="F76" s="46">
        <v>0</v>
      </c>
      <c r="G76" s="46">
        <v>16351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62541</v>
      </c>
      <c r="O76" s="47">
        <f t="shared" si="13"/>
        <v>1.0991388400702988</v>
      </c>
      <c r="P76" s="9"/>
    </row>
    <row r="77" spans="1:16">
      <c r="A77" s="12"/>
      <c r="B77" s="25">
        <v>365</v>
      </c>
      <c r="C77" s="20" t="s">
        <v>146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1447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1447</v>
      </c>
      <c r="O77" s="47">
        <f t="shared" si="13"/>
        <v>2.5430579964850614E-2</v>
      </c>
      <c r="P77" s="9"/>
    </row>
    <row r="78" spans="1:16">
      <c r="A78" s="12"/>
      <c r="B78" s="25">
        <v>366</v>
      </c>
      <c r="C78" s="20" t="s">
        <v>75</v>
      </c>
      <c r="D78" s="46">
        <v>13526</v>
      </c>
      <c r="E78" s="46">
        <v>4166</v>
      </c>
      <c r="F78" s="46">
        <v>0</v>
      </c>
      <c r="G78" s="46">
        <v>3809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21501</v>
      </c>
      <c r="O78" s="47">
        <f t="shared" si="13"/>
        <v>0.37787346221441126</v>
      </c>
      <c r="P78" s="9"/>
    </row>
    <row r="79" spans="1:16">
      <c r="A79" s="12"/>
      <c r="B79" s="25">
        <v>368</v>
      </c>
      <c r="C79" s="20" t="s">
        <v>76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4237889</v>
      </c>
      <c r="L79" s="46">
        <v>0</v>
      </c>
      <c r="M79" s="46">
        <v>0</v>
      </c>
      <c r="N79" s="46">
        <f t="shared" si="15"/>
        <v>4237889</v>
      </c>
      <c r="O79" s="47">
        <f t="shared" si="13"/>
        <v>74.479595782073815</v>
      </c>
      <c r="P79" s="9"/>
    </row>
    <row r="80" spans="1:16">
      <c r="A80" s="12"/>
      <c r="B80" s="25">
        <v>369.9</v>
      </c>
      <c r="C80" s="20" t="s">
        <v>77</v>
      </c>
      <c r="D80" s="46">
        <v>340459</v>
      </c>
      <c r="E80" s="46">
        <v>42769</v>
      </c>
      <c r="F80" s="46">
        <v>0</v>
      </c>
      <c r="G80" s="46">
        <v>0</v>
      </c>
      <c r="H80" s="46">
        <v>0</v>
      </c>
      <c r="I80" s="46">
        <v>551216</v>
      </c>
      <c r="J80" s="46">
        <v>316894</v>
      </c>
      <c r="K80" s="46">
        <v>7953</v>
      </c>
      <c r="L80" s="46">
        <v>0</v>
      </c>
      <c r="M80" s="46">
        <v>2940</v>
      </c>
      <c r="N80" s="46">
        <f t="shared" si="15"/>
        <v>1262231</v>
      </c>
      <c r="O80" s="47">
        <f t="shared" si="13"/>
        <v>22.183321616871705</v>
      </c>
      <c r="P80" s="9"/>
    </row>
    <row r="81" spans="1:119" ht="15.75">
      <c r="A81" s="29" t="s">
        <v>52</v>
      </c>
      <c r="B81" s="30"/>
      <c r="C81" s="31"/>
      <c r="D81" s="32">
        <f t="shared" ref="D81:M81" si="16">SUM(D82:D89)</f>
        <v>171732</v>
      </c>
      <c r="E81" s="32">
        <f t="shared" si="16"/>
        <v>0</v>
      </c>
      <c r="F81" s="32">
        <f t="shared" si="16"/>
        <v>1830358</v>
      </c>
      <c r="G81" s="32">
        <f t="shared" si="16"/>
        <v>3346918</v>
      </c>
      <c r="H81" s="32">
        <f t="shared" si="16"/>
        <v>0</v>
      </c>
      <c r="I81" s="32">
        <f t="shared" si="16"/>
        <v>1293115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14045579</v>
      </c>
      <c r="N81" s="32">
        <f>SUM(D81:M81)</f>
        <v>20687702</v>
      </c>
      <c r="O81" s="45">
        <f t="shared" si="13"/>
        <v>363.58</v>
      </c>
      <c r="P81" s="9"/>
    </row>
    <row r="82" spans="1:119">
      <c r="A82" s="12"/>
      <c r="B82" s="25">
        <v>381</v>
      </c>
      <c r="C82" s="20" t="s">
        <v>78</v>
      </c>
      <c r="D82" s="46">
        <v>171732</v>
      </c>
      <c r="E82" s="46">
        <v>0</v>
      </c>
      <c r="F82" s="46">
        <v>1830358</v>
      </c>
      <c r="G82" s="46">
        <v>2816418</v>
      </c>
      <c r="H82" s="46">
        <v>0</v>
      </c>
      <c r="I82" s="46">
        <v>202281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5020789</v>
      </c>
      <c r="O82" s="47">
        <f t="shared" si="13"/>
        <v>88.238822495606328</v>
      </c>
      <c r="P82" s="9"/>
    </row>
    <row r="83" spans="1:119">
      <c r="A83" s="12"/>
      <c r="B83" s="25">
        <v>384</v>
      </c>
      <c r="C83" s="20" t="s">
        <v>80</v>
      </c>
      <c r="D83" s="46">
        <v>0</v>
      </c>
      <c r="E83" s="46">
        <v>0</v>
      </c>
      <c r="F83" s="46">
        <v>0</v>
      </c>
      <c r="G83" s="46">
        <v>530500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ref="N83:N89" si="17">SUM(D83:M83)</f>
        <v>530500</v>
      </c>
      <c r="O83" s="47">
        <f t="shared" si="13"/>
        <v>9.3233743409490337</v>
      </c>
      <c r="P83" s="9"/>
    </row>
    <row r="84" spans="1:119">
      <c r="A84" s="12"/>
      <c r="B84" s="25">
        <v>389.1</v>
      </c>
      <c r="C84" s="20" t="s">
        <v>147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180735</v>
      </c>
      <c r="J84" s="46">
        <v>0</v>
      </c>
      <c r="K84" s="46">
        <v>0</v>
      </c>
      <c r="L84" s="46">
        <v>0</v>
      </c>
      <c r="M84" s="46">
        <v>16364</v>
      </c>
      <c r="N84" s="46">
        <f t="shared" si="17"/>
        <v>197099</v>
      </c>
      <c r="O84" s="47">
        <f t="shared" si="13"/>
        <v>3.4639543057996485</v>
      </c>
      <c r="P84" s="9"/>
    </row>
    <row r="85" spans="1:119">
      <c r="A85" s="12"/>
      <c r="B85" s="25">
        <v>389.2</v>
      </c>
      <c r="C85" s="20" t="s">
        <v>148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8733785</v>
      </c>
      <c r="N85" s="46">
        <f t="shared" si="17"/>
        <v>8733785</v>
      </c>
      <c r="O85" s="47">
        <f t="shared" si="13"/>
        <v>153.49358523725834</v>
      </c>
      <c r="P85" s="9"/>
    </row>
    <row r="86" spans="1:119">
      <c r="A86" s="12"/>
      <c r="B86" s="25">
        <v>389.3</v>
      </c>
      <c r="C86" s="20" t="s">
        <v>149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1029706</v>
      </c>
      <c r="N86" s="46">
        <f t="shared" si="17"/>
        <v>1029706</v>
      </c>
      <c r="O86" s="47">
        <f t="shared" si="13"/>
        <v>18.096766256590509</v>
      </c>
      <c r="P86" s="9"/>
    </row>
    <row r="87" spans="1:119">
      <c r="A87" s="12"/>
      <c r="B87" s="25">
        <v>389.4</v>
      </c>
      <c r="C87" s="20" t="s">
        <v>150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38375</v>
      </c>
      <c r="J87" s="46">
        <v>0</v>
      </c>
      <c r="K87" s="46">
        <v>0</v>
      </c>
      <c r="L87" s="46">
        <v>0</v>
      </c>
      <c r="M87" s="46">
        <v>2376</v>
      </c>
      <c r="N87" s="46">
        <f t="shared" si="17"/>
        <v>40751</v>
      </c>
      <c r="O87" s="47">
        <f t="shared" si="13"/>
        <v>0.71618629173989456</v>
      </c>
      <c r="P87" s="9"/>
    </row>
    <row r="88" spans="1:119">
      <c r="A88" s="12"/>
      <c r="B88" s="25">
        <v>389.8</v>
      </c>
      <c r="C88" s="20" t="s">
        <v>152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871724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871724</v>
      </c>
      <c r="O88" s="47">
        <f t="shared" si="13"/>
        <v>15.320281195079087</v>
      </c>
      <c r="P88" s="9"/>
    </row>
    <row r="89" spans="1:119" ht="15.75" thickBot="1">
      <c r="A89" s="12"/>
      <c r="B89" s="25">
        <v>389.9</v>
      </c>
      <c r="C89" s="20" t="s">
        <v>153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4263348</v>
      </c>
      <c r="N89" s="46">
        <f t="shared" si="17"/>
        <v>4263348</v>
      </c>
      <c r="O89" s="47">
        <f t="shared" si="13"/>
        <v>74.927029876977159</v>
      </c>
      <c r="P89" s="9"/>
    </row>
    <row r="90" spans="1:119" ht="16.5" thickBot="1">
      <c r="A90" s="14" t="s">
        <v>66</v>
      </c>
      <c r="B90" s="23"/>
      <c r="C90" s="22"/>
      <c r="D90" s="15">
        <f t="shared" ref="D90:M90" si="18">SUM(D5,D18,D30,D50,D65,D70,D81)</f>
        <v>37955776</v>
      </c>
      <c r="E90" s="15">
        <f t="shared" si="18"/>
        <v>7068769</v>
      </c>
      <c r="F90" s="15">
        <f t="shared" si="18"/>
        <v>1834778</v>
      </c>
      <c r="G90" s="15">
        <f t="shared" si="18"/>
        <v>7205485</v>
      </c>
      <c r="H90" s="15">
        <f t="shared" si="18"/>
        <v>0</v>
      </c>
      <c r="I90" s="15">
        <f t="shared" si="18"/>
        <v>38640970</v>
      </c>
      <c r="J90" s="15">
        <f t="shared" si="18"/>
        <v>5494319</v>
      </c>
      <c r="K90" s="15">
        <f t="shared" si="18"/>
        <v>5875752</v>
      </c>
      <c r="L90" s="15">
        <f t="shared" si="18"/>
        <v>0</v>
      </c>
      <c r="M90" s="15">
        <f t="shared" si="18"/>
        <v>26075500</v>
      </c>
      <c r="N90" s="15">
        <f>SUM(D90:M90)</f>
        <v>130151349</v>
      </c>
      <c r="O90" s="38">
        <f t="shared" si="13"/>
        <v>2287.3699297012304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0"/>
      <c r="B92" s="41"/>
      <c r="C92" s="41"/>
      <c r="D92" s="42"/>
      <c r="E92" s="42"/>
      <c r="F92" s="42"/>
      <c r="G92" s="42"/>
      <c r="H92" s="42"/>
      <c r="I92" s="42"/>
      <c r="J92" s="42"/>
      <c r="K92" s="42"/>
      <c r="L92" s="51" t="s">
        <v>173</v>
      </c>
      <c r="M92" s="51"/>
      <c r="N92" s="51"/>
      <c r="O92" s="43">
        <v>56900</v>
      </c>
    </row>
    <row r="93" spans="1:119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  <row r="94" spans="1:119" ht="15.75" customHeight="1" thickBot="1">
      <c r="A94" s="55" t="s">
        <v>111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7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2024-08-12T17:59:26Z</cp:lastPrinted>
  <dcterms:created xsi:type="dcterms:W3CDTF">2000-08-31T21:26:31Z</dcterms:created>
  <dcterms:modified xsi:type="dcterms:W3CDTF">2024-08-23T21:07:54Z</dcterms:modified>
</cp:coreProperties>
</file>