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4" documentId="11_9D6CBDCEA5B59D36DC84E1CD9CD5F8222399DA4F" xr6:coauthVersionLast="47" xr6:coauthVersionMax="47" xr10:uidLastSave="{D53E618F-7B66-43FF-B5F1-D959C3C1EDC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'2008'!$A$1:$O$34</definedName>
    <definedName name="_xlnm.Print_Area" localSheetId="14">'2009'!$A$1:$O$34</definedName>
    <definedName name="_xlnm.Print_Area" localSheetId="13">'2010'!$A$1:$O$35</definedName>
    <definedName name="_xlnm.Print_Area" localSheetId="12">'2011'!$A$1:$O$33</definedName>
    <definedName name="_xlnm.Print_Area" localSheetId="11">'2012'!$A$1:$O$34</definedName>
    <definedName name="_xlnm.Print_Area" localSheetId="10">'2013'!$A$1:$O$36</definedName>
    <definedName name="_xlnm.Print_Area" localSheetId="9">'2014'!$A$1:$O$35</definedName>
    <definedName name="_xlnm.Print_Area" localSheetId="8">'2015'!$A$1:$O$36</definedName>
    <definedName name="_xlnm.Print_Area" localSheetId="7">'2016'!$A$1:$O$36</definedName>
    <definedName name="_xlnm.Print_Area" localSheetId="6">'2017'!$A$1:$O$35</definedName>
    <definedName name="_xlnm.Print_Area" localSheetId="5">'2018'!$A$1:$O$34</definedName>
    <definedName name="_xlnm.Print_Area" localSheetId="4">'2019'!$A$1:$O$36</definedName>
    <definedName name="_xlnm.Print_Area" localSheetId="3">'2020'!$A$1:$O$38</definedName>
    <definedName name="_xlnm.Print_Area" localSheetId="2">'2021'!$A$1:$P$39</definedName>
    <definedName name="_xlnm.Print_Area" localSheetId="1">'2022'!$A$1:$P$35</definedName>
    <definedName name="_xlnm.Print_Area" localSheetId="0">'2023'!$A$1:$P$36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8" l="1"/>
  <c r="F32" i="48"/>
  <c r="G32" i="48"/>
  <c r="H32" i="48"/>
  <c r="I32" i="48"/>
  <c r="J32" i="48"/>
  <c r="K32" i="48"/>
  <c r="L32" i="48"/>
  <c r="M32" i="48"/>
  <c r="N32" i="48"/>
  <c r="D32" i="48"/>
  <c r="O31" i="48" l="1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5" i="48"/>
  <c r="P5" i="48" s="1"/>
  <c r="O11" i="48"/>
  <c r="P11" i="48" s="1"/>
  <c r="O24" i="48"/>
  <c r="P24" i="48" s="1"/>
  <c r="O27" i="48"/>
  <c r="P27" i="48" s="1"/>
  <c r="O32" i="48" l="1"/>
  <c r="P32" i="48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31" i="47" l="1"/>
  <c r="L31" i="47"/>
  <c r="F31" i="47"/>
  <c r="N31" i="47"/>
  <c r="E31" i="47"/>
  <c r="H31" i="47"/>
  <c r="K31" i="47"/>
  <c r="G31" i="47"/>
  <c r="I31" i="47"/>
  <c r="J31" i="47"/>
  <c r="M31" i="47"/>
  <c r="O26" i="47"/>
  <c r="P26" i="47" s="1"/>
  <c r="O23" i="47"/>
  <c r="P23" i="47" s="1"/>
  <c r="O17" i="47"/>
  <c r="P17" i="47" s="1"/>
  <c r="O5" i="47"/>
  <c r="P5" i="47" s="1"/>
  <c r="O11" i="47"/>
  <c r="P11" i="47" s="1"/>
  <c r="D35" i="46"/>
  <c r="O34" i="46"/>
  <c r="P34" i="46"/>
  <c r="O33" i="46"/>
  <c r="P33" i="46" s="1"/>
  <c r="O32" i="46"/>
  <c r="P32" i="46" s="1"/>
  <c r="O31" i="46"/>
  <c r="P31" i="46" s="1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/>
  <c r="O21" i="46"/>
  <c r="P21" i="46"/>
  <c r="O20" i="46"/>
  <c r="P20" i="46"/>
  <c r="O19" i="46"/>
  <c r="P19" i="46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/>
  <c r="O16" i="46"/>
  <c r="P16" i="46"/>
  <c r="O15" i="46"/>
  <c r="P15" i="46" s="1"/>
  <c r="O14" i="46"/>
  <c r="P14" i="46" s="1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/>
  <c r="O9" i="46"/>
  <c r="P9" i="46" s="1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33" i="45"/>
  <c r="O33" i="45" s="1"/>
  <c r="N32" i="45"/>
  <c r="O32" i="45" s="1"/>
  <c r="N31" i="45"/>
  <c r="O31" i="45" s="1"/>
  <c r="N30" i="45"/>
  <c r="O30" i="45"/>
  <c r="M29" i="45"/>
  <c r="L29" i="45"/>
  <c r="K29" i="45"/>
  <c r="N29" i="45" s="1"/>
  <c r="O29" i="45" s="1"/>
  <c r="J29" i="45"/>
  <c r="I29" i="45"/>
  <c r="H29" i="45"/>
  <c r="G29" i="45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I34" i="45" s="1"/>
  <c r="H5" i="45"/>
  <c r="H34" i="45" s="1"/>
  <c r="G5" i="45"/>
  <c r="F5" i="45"/>
  <c r="E5" i="45"/>
  <c r="D5" i="45"/>
  <c r="N31" i="44"/>
  <c r="O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D3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0" i="42"/>
  <c r="O30" i="42" s="1"/>
  <c r="N29" i="42"/>
  <c r="O29" i="42" s="1"/>
  <c r="N28" i="42"/>
  <c r="O28" i="42" s="1"/>
  <c r="N27" i="42"/>
  <c r="O27" i="42"/>
  <c r="M26" i="42"/>
  <c r="N26" i="42" s="1"/>
  <c r="O26" i="42" s="1"/>
  <c r="L26" i="42"/>
  <c r="K26" i="42"/>
  <c r="J26" i="42"/>
  <c r="I26" i="42"/>
  <c r="H26" i="42"/>
  <c r="G26" i="42"/>
  <c r="F26" i="42"/>
  <c r="E26" i="42"/>
  <c r="D26" i="42"/>
  <c r="N25" i="42"/>
  <c r="O25" i="42"/>
  <c r="M24" i="42"/>
  <c r="L24" i="42"/>
  <c r="K24" i="42"/>
  <c r="J24" i="42"/>
  <c r="I24" i="42"/>
  <c r="H24" i="42"/>
  <c r="G24" i="42"/>
  <c r="F24" i="42"/>
  <c r="E24" i="42"/>
  <c r="N24" i="42" s="1"/>
  <c r="O24" i="42" s="1"/>
  <c r="D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N12" i="42" s="1"/>
  <c r="O12" i="42" s="1"/>
  <c r="G12" i="42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M31" i="42" s="1"/>
  <c r="L5" i="42"/>
  <c r="K5" i="42"/>
  <c r="J5" i="42"/>
  <c r="I5" i="42"/>
  <c r="I31" i="42" s="1"/>
  <c r="H5" i="42"/>
  <c r="H31" i="42" s="1"/>
  <c r="G5" i="42"/>
  <c r="G31" i="42" s="1"/>
  <c r="F5" i="42"/>
  <c r="E5" i="42"/>
  <c r="D5" i="42"/>
  <c r="N31" i="41"/>
  <c r="O31" i="41" s="1"/>
  <c r="N30" i="41"/>
  <c r="O30" i="41" s="1"/>
  <c r="N29" i="41"/>
  <c r="O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N16" i="41" s="1"/>
  <c r="O16" i="41" s="1"/>
  <c r="F16" i="41"/>
  <c r="E16" i="41"/>
  <c r="D16" i="41"/>
  <c r="N15" i="41"/>
  <c r="O15" i="41"/>
  <c r="N14" i="41"/>
  <c r="O14" i="41"/>
  <c r="N13" i="41"/>
  <c r="O13" i="41" s="1"/>
  <c r="N12" i="41"/>
  <c r="O12" i="41" s="1"/>
  <c r="M11" i="41"/>
  <c r="L11" i="41"/>
  <c r="K11" i="41"/>
  <c r="J11" i="41"/>
  <c r="J32" i="41" s="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H32" i="41" s="1"/>
  <c r="G5" i="41"/>
  <c r="G32" i="41" s="1"/>
  <c r="F5" i="41"/>
  <c r="E5" i="41"/>
  <c r="D5" i="41"/>
  <c r="N31" i="40"/>
  <c r="O31" i="40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N27" i="40" s="1"/>
  <c r="O27" i="40" s="1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N25" i="40" s="1"/>
  <c r="O25" i="40" s="1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 s="1"/>
  <c r="N19" i="40"/>
  <c r="O19" i="40" s="1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/>
  <c r="N12" i="40"/>
  <c r="O12" i="40" s="1"/>
  <c r="M11" i="40"/>
  <c r="M32" i="40" s="1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L32" i="40" s="1"/>
  <c r="K5" i="40"/>
  <c r="K32" i="40" s="1"/>
  <c r="J5" i="40"/>
  <c r="J32" i="40" s="1"/>
  <c r="I5" i="40"/>
  <c r="H5" i="40"/>
  <c r="G5" i="40"/>
  <c r="F5" i="40"/>
  <c r="E5" i="40"/>
  <c r="D5" i="40"/>
  <c r="N30" i="39"/>
  <c r="O30" i="39" s="1"/>
  <c r="N29" i="39"/>
  <c r="O29" i="39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J31" i="39" s="1"/>
  <c r="I22" i="39"/>
  <c r="H22" i="39"/>
  <c r="G22" i="39"/>
  <c r="F22" i="39"/>
  <c r="E22" i="39"/>
  <c r="D22" i="39"/>
  <c r="N21" i="39"/>
  <c r="O21" i="39" s="1"/>
  <c r="N20" i="39"/>
  <c r="O20" i="39" s="1"/>
  <c r="N19" i="39"/>
  <c r="O19" i="39"/>
  <c r="N18" i="39"/>
  <c r="O18" i="39" s="1"/>
  <c r="N17" i="39"/>
  <c r="O17" i="39"/>
  <c r="M16" i="39"/>
  <c r="L16" i="39"/>
  <c r="K16" i="39"/>
  <c r="J16" i="39"/>
  <c r="I16" i="39"/>
  <c r="I31" i="39" s="1"/>
  <c r="H16" i="39"/>
  <c r="H31" i="39" s="1"/>
  <c r="G16" i="39"/>
  <c r="F16" i="39"/>
  <c r="E16" i="39"/>
  <c r="D16" i="39"/>
  <c r="N15" i="39"/>
  <c r="O15" i="39" s="1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/>
  <c r="M5" i="39"/>
  <c r="M31" i="39" s="1"/>
  <c r="L5" i="39"/>
  <c r="K5" i="39"/>
  <c r="J5" i="39"/>
  <c r="I5" i="39"/>
  <c r="H5" i="39"/>
  <c r="G5" i="39"/>
  <c r="F5" i="39"/>
  <c r="E5" i="39"/>
  <c r="D5" i="39"/>
  <c r="N5" i="39" s="1"/>
  <c r="O5" i="39" s="1"/>
  <c r="N29" i="38"/>
  <c r="O29" i="38" s="1"/>
  <c r="N28" i="38"/>
  <c r="O28" i="38" s="1"/>
  <c r="N27" i="38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M11" i="38"/>
  <c r="L11" i="38"/>
  <c r="L30" i="38" s="1"/>
  <c r="K11" i="38"/>
  <c r="J11" i="38"/>
  <c r="I11" i="38"/>
  <c r="H11" i="38"/>
  <c r="G11" i="38"/>
  <c r="F11" i="38"/>
  <c r="E11" i="38"/>
  <c r="D11" i="38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H30" i="38" s="1"/>
  <c r="G5" i="38"/>
  <c r="F5" i="38"/>
  <c r="E5" i="38"/>
  <c r="D5" i="38"/>
  <c r="N31" i="37"/>
  <c r="O31" i="37"/>
  <c r="N30" i="37"/>
  <c r="O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N27" i="37" s="1"/>
  <c r="O27" i="37" s="1"/>
  <c r="E27" i="37"/>
  <c r="D27" i="37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 s="1"/>
  <c r="N18" i="37"/>
  <c r="O18" i="37"/>
  <c r="N17" i="37"/>
  <c r="O17" i="37" s="1"/>
  <c r="M16" i="37"/>
  <c r="L16" i="37"/>
  <c r="K16" i="37"/>
  <c r="J16" i="37"/>
  <c r="J32" i="37" s="1"/>
  <c r="I16" i="37"/>
  <c r="H16" i="37"/>
  <c r="G16" i="37"/>
  <c r="F16" i="37"/>
  <c r="E16" i="37"/>
  <c r="D16" i="37"/>
  <c r="N15" i="37"/>
  <c r="O15" i="37"/>
  <c r="N14" i="37"/>
  <c r="O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L32" i="37" s="1"/>
  <c r="K5" i="37"/>
  <c r="J5" i="37"/>
  <c r="I5" i="37"/>
  <c r="H5" i="37"/>
  <c r="G5" i="37"/>
  <c r="F5" i="37"/>
  <c r="E5" i="37"/>
  <c r="D5" i="37"/>
  <c r="D32" i="37" s="1"/>
  <c r="N29" i="36"/>
  <c r="O29" i="36" s="1"/>
  <c r="N28" i="36"/>
  <c r="O28" i="36" s="1"/>
  <c r="N27" i="36"/>
  <c r="O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F30" i="36" s="1"/>
  <c r="E15" i="36"/>
  <c r="D15" i="36"/>
  <c r="N15" i="36" s="1"/>
  <c r="O15" i="36" s="1"/>
  <c r="N14" i="36"/>
  <c r="O14" i="36" s="1"/>
  <c r="N13" i="36"/>
  <c r="O13" i="36"/>
  <c r="N12" i="36"/>
  <c r="O12" i="36"/>
  <c r="M11" i="36"/>
  <c r="N11" i="36" s="1"/>
  <c r="O11" i="36" s="1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/>
  <c r="N8" i="36"/>
  <c r="O8" i="36" s="1"/>
  <c r="N7" i="36"/>
  <c r="O7" i="36"/>
  <c r="N6" i="36"/>
  <c r="O6" i="36"/>
  <c r="M5" i="36"/>
  <c r="M30" i="36" s="1"/>
  <c r="L5" i="36"/>
  <c r="K5" i="36"/>
  <c r="J5" i="36"/>
  <c r="I5" i="36"/>
  <c r="H5" i="36"/>
  <c r="G5" i="36"/>
  <c r="F5" i="36"/>
  <c r="E5" i="36"/>
  <c r="D5" i="36"/>
  <c r="N28" i="35"/>
  <c r="O28" i="35" s="1"/>
  <c r="N27" i="35"/>
  <c r="O27" i="35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/>
  <c r="N16" i="35"/>
  <c r="O16" i="35"/>
  <c r="N15" i="35"/>
  <c r="O15" i="35" s="1"/>
  <c r="M14" i="35"/>
  <c r="M29" i="35" s="1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M11" i="35"/>
  <c r="L11" i="35"/>
  <c r="K11" i="35"/>
  <c r="K29" i="35" s="1"/>
  <c r="J11" i="35"/>
  <c r="J29" i="35" s="1"/>
  <c r="I11" i="35"/>
  <c r="H11" i="35"/>
  <c r="G11" i="35"/>
  <c r="F11" i="35"/>
  <c r="F29" i="35" s="1"/>
  <c r="E11" i="35"/>
  <c r="E29" i="35" s="1"/>
  <c r="D11" i="35"/>
  <c r="N11" i="35" s="1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H29" i="35" s="1"/>
  <c r="G5" i="35"/>
  <c r="F5" i="35"/>
  <c r="E5" i="35"/>
  <c r="D5" i="35"/>
  <c r="N30" i="34"/>
  <c r="O30" i="34" s="1"/>
  <c r="N29" i="34"/>
  <c r="O29" i="34" s="1"/>
  <c r="N28" i="34"/>
  <c r="O28" i="34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/>
  <c r="M21" i="34"/>
  <c r="L21" i="34"/>
  <c r="K21" i="34"/>
  <c r="J21" i="34"/>
  <c r="I21" i="34"/>
  <c r="H21" i="34"/>
  <c r="H31" i="34" s="1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E31" i="34" s="1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N22" i="33"/>
  <c r="O22" i="33" s="1"/>
  <c r="N15" i="33"/>
  <c r="O15" i="33"/>
  <c r="N16" i="33"/>
  <c r="O16" i="33" s="1"/>
  <c r="N17" i="33"/>
  <c r="O17" i="33"/>
  <c r="N18" i="33"/>
  <c r="O18" i="33"/>
  <c r="N19" i="33"/>
  <c r="O19" i="33" s="1"/>
  <c r="N20" i="33"/>
  <c r="O20" i="33" s="1"/>
  <c r="E21" i="33"/>
  <c r="F21" i="33"/>
  <c r="G21" i="33"/>
  <c r="H21" i="33"/>
  <c r="I21" i="33"/>
  <c r="J21" i="33"/>
  <c r="K21" i="33"/>
  <c r="L21" i="33"/>
  <c r="M21" i="33"/>
  <c r="D21" i="33"/>
  <c r="E14" i="33"/>
  <c r="F14" i="33"/>
  <c r="G14" i="33"/>
  <c r="H14" i="33"/>
  <c r="I14" i="33"/>
  <c r="J14" i="33"/>
  <c r="K14" i="33"/>
  <c r="L14" i="33"/>
  <c r="M14" i="33"/>
  <c r="D14" i="33"/>
  <c r="E11" i="33"/>
  <c r="F11" i="33"/>
  <c r="G11" i="33"/>
  <c r="H11" i="33"/>
  <c r="I11" i="33"/>
  <c r="J11" i="33"/>
  <c r="K11" i="33"/>
  <c r="L11" i="33"/>
  <c r="M11" i="33"/>
  <c r="D11" i="33"/>
  <c r="E5" i="33"/>
  <c r="F5" i="33"/>
  <c r="G5" i="33"/>
  <c r="H5" i="33"/>
  <c r="I5" i="33"/>
  <c r="I30" i="33" s="1"/>
  <c r="J5" i="33"/>
  <c r="J30" i="33" s="1"/>
  <c r="K5" i="33"/>
  <c r="K30" i="33" s="1"/>
  <c r="L5" i="33"/>
  <c r="L30" i="33" s="1"/>
  <c r="M5" i="33"/>
  <c r="D5" i="33"/>
  <c r="N5" i="33" s="1"/>
  <c r="O5" i="33" s="1"/>
  <c r="N27" i="33"/>
  <c r="O27" i="33" s="1"/>
  <c r="N28" i="33"/>
  <c r="O28" i="33" s="1"/>
  <c r="N29" i="33"/>
  <c r="O29" i="33" s="1"/>
  <c r="N26" i="33"/>
  <c r="O26" i="33"/>
  <c r="E25" i="33"/>
  <c r="F25" i="33"/>
  <c r="G25" i="33"/>
  <c r="H25" i="33"/>
  <c r="I25" i="33"/>
  <c r="J25" i="33"/>
  <c r="K25" i="33"/>
  <c r="L25" i="33"/>
  <c r="M25" i="33"/>
  <c r="D25" i="33"/>
  <c r="E23" i="33"/>
  <c r="F23" i="33"/>
  <c r="G23" i="33"/>
  <c r="H23" i="33"/>
  <c r="I23" i="33"/>
  <c r="J23" i="33"/>
  <c r="K23" i="33"/>
  <c r="L23" i="33"/>
  <c r="M23" i="33"/>
  <c r="D23" i="33"/>
  <c r="N24" i="33"/>
  <c r="O24" i="33" s="1"/>
  <c r="N13" i="33"/>
  <c r="O13" i="33" s="1"/>
  <c r="N7" i="33"/>
  <c r="O7" i="33"/>
  <c r="N8" i="33"/>
  <c r="O8" i="33" s="1"/>
  <c r="N9" i="33"/>
  <c r="O9" i="33"/>
  <c r="N10" i="33"/>
  <c r="O10" i="33"/>
  <c r="N6" i="33"/>
  <c r="O6" i="33" s="1"/>
  <c r="N12" i="33"/>
  <c r="O12" i="33" s="1"/>
  <c r="N24" i="39"/>
  <c r="O24" i="39" s="1"/>
  <c r="J30" i="38"/>
  <c r="L32" i="41" l="1"/>
  <c r="F32" i="44"/>
  <c r="F35" i="46"/>
  <c r="G35" i="46"/>
  <c r="N22" i="43"/>
  <c r="O22" i="43" s="1"/>
  <c r="F32" i="41"/>
  <c r="L31" i="42"/>
  <c r="N25" i="34"/>
  <c r="O25" i="34" s="1"/>
  <c r="N20" i="38"/>
  <c r="O20" i="38" s="1"/>
  <c r="G31" i="39"/>
  <c r="K32" i="37"/>
  <c r="M32" i="37"/>
  <c r="J30" i="43"/>
  <c r="L30" i="43"/>
  <c r="G32" i="44"/>
  <c r="F31" i="34"/>
  <c r="N14" i="35"/>
  <c r="O14" i="35" s="1"/>
  <c r="N20" i="35"/>
  <c r="O20" i="35" s="1"/>
  <c r="N23" i="36"/>
  <c r="O23" i="36" s="1"/>
  <c r="N11" i="38"/>
  <c r="O11" i="38" s="1"/>
  <c r="K30" i="38"/>
  <c r="L31" i="39"/>
  <c r="K30" i="43"/>
  <c r="N24" i="43"/>
  <c r="O24" i="43" s="1"/>
  <c r="H32" i="44"/>
  <c r="H35" i="46"/>
  <c r="K32" i="41"/>
  <c r="G30" i="36"/>
  <c r="N16" i="37"/>
  <c r="O16" i="37" s="1"/>
  <c r="D32" i="40"/>
  <c r="G32" i="40"/>
  <c r="N23" i="41"/>
  <c r="O23" i="41" s="1"/>
  <c r="I32" i="44"/>
  <c r="N26" i="44"/>
  <c r="O26" i="44" s="1"/>
  <c r="I35" i="46"/>
  <c r="O27" i="46"/>
  <c r="P27" i="46" s="1"/>
  <c r="D32" i="41"/>
  <c r="N32" i="41" s="1"/>
  <c r="O32" i="41" s="1"/>
  <c r="G29" i="35"/>
  <c r="I32" i="37"/>
  <c r="I29" i="35"/>
  <c r="L29" i="35"/>
  <c r="N23" i="34"/>
  <c r="O23" i="34" s="1"/>
  <c r="K31" i="39"/>
  <c r="M32" i="41"/>
  <c r="D30" i="33"/>
  <c r="G31" i="34"/>
  <c r="J31" i="34"/>
  <c r="N11" i="33"/>
  <c r="O11" i="33" s="1"/>
  <c r="H30" i="36"/>
  <c r="N30" i="36" s="1"/>
  <c r="O30" i="36" s="1"/>
  <c r="F30" i="38"/>
  <c r="N22" i="38"/>
  <c r="O22" i="38" s="1"/>
  <c r="E32" i="40"/>
  <c r="J31" i="42"/>
  <c r="M30" i="43"/>
  <c r="N5" i="44"/>
  <c r="O5" i="44" s="1"/>
  <c r="N12" i="44"/>
  <c r="O12" i="44" s="1"/>
  <c r="O5" i="46"/>
  <c r="P5" i="46" s="1"/>
  <c r="N5" i="37"/>
  <c r="O5" i="37" s="1"/>
  <c r="N17" i="44"/>
  <c r="O17" i="44" s="1"/>
  <c r="N21" i="36"/>
  <c r="O21" i="36" s="1"/>
  <c r="N5" i="36"/>
  <c r="O5" i="36" s="1"/>
  <c r="G30" i="33"/>
  <c r="N25" i="33"/>
  <c r="O25" i="33" s="1"/>
  <c r="N5" i="34"/>
  <c r="O5" i="34" s="1"/>
  <c r="L31" i="34"/>
  <c r="N21" i="33"/>
  <c r="O21" i="33" s="1"/>
  <c r="I30" i="36"/>
  <c r="N23" i="37"/>
  <c r="O23" i="37" s="1"/>
  <c r="G30" i="38"/>
  <c r="D31" i="39"/>
  <c r="F32" i="40"/>
  <c r="K32" i="44"/>
  <c r="M32" i="44"/>
  <c r="D34" i="45"/>
  <c r="N34" i="45" s="1"/>
  <c r="O34" i="45" s="1"/>
  <c r="K35" i="46"/>
  <c r="L35" i="46"/>
  <c r="M31" i="34"/>
  <c r="D29" i="35"/>
  <c r="N29" i="35" s="1"/>
  <c r="O29" i="35" s="1"/>
  <c r="N16" i="43"/>
  <c r="O16" i="43" s="1"/>
  <c r="F32" i="37"/>
  <c r="I30" i="43"/>
  <c r="N5" i="35"/>
  <c r="O5" i="35" s="1"/>
  <c r="E30" i="36"/>
  <c r="D30" i="43"/>
  <c r="N21" i="34"/>
  <c r="O21" i="34" s="1"/>
  <c r="D30" i="36"/>
  <c r="I31" i="34"/>
  <c r="J30" i="36"/>
  <c r="D31" i="42"/>
  <c r="L32" i="44"/>
  <c r="E34" i="45"/>
  <c r="K34" i="45"/>
  <c r="N11" i="39"/>
  <c r="O11" i="39" s="1"/>
  <c r="M30" i="33"/>
  <c r="K31" i="34"/>
  <c r="K30" i="36"/>
  <c r="N11" i="37"/>
  <c r="O11" i="37" s="1"/>
  <c r="N5" i="38"/>
  <c r="O5" i="38" s="1"/>
  <c r="N26" i="39"/>
  <c r="O26" i="39" s="1"/>
  <c r="N5" i="40"/>
  <c r="O5" i="40" s="1"/>
  <c r="N27" i="41"/>
  <c r="O27" i="41" s="1"/>
  <c r="E31" i="42"/>
  <c r="F34" i="45"/>
  <c r="M35" i="46"/>
  <c r="O11" i="46"/>
  <c r="P11" i="46" s="1"/>
  <c r="O18" i="46"/>
  <c r="P18" i="46" s="1"/>
  <c r="N14" i="33"/>
  <c r="O14" i="33" s="1"/>
  <c r="E30" i="33"/>
  <c r="L30" i="36"/>
  <c r="E32" i="37"/>
  <c r="I30" i="38"/>
  <c r="N16" i="39"/>
  <c r="O16" i="39" s="1"/>
  <c r="I32" i="40"/>
  <c r="N11" i="40"/>
  <c r="O11" i="40" s="1"/>
  <c r="F31" i="42"/>
  <c r="G34" i="45"/>
  <c r="J34" i="45"/>
  <c r="L34" i="45"/>
  <c r="N35" i="46"/>
  <c r="N22" i="35"/>
  <c r="O22" i="35" s="1"/>
  <c r="N25" i="36"/>
  <c r="O25" i="36" s="1"/>
  <c r="H32" i="37"/>
  <c r="N25" i="37"/>
  <c r="O25" i="37" s="1"/>
  <c r="M30" i="38"/>
  <c r="E31" i="39"/>
  <c r="E32" i="41"/>
  <c r="N11" i="41"/>
  <c r="O11" i="41" s="1"/>
  <c r="K31" i="42"/>
  <c r="N26" i="43"/>
  <c r="O26" i="43" s="1"/>
  <c r="N23" i="44"/>
  <c r="O23" i="44" s="1"/>
  <c r="N28" i="44"/>
  <c r="O28" i="44" s="1"/>
  <c r="M34" i="45"/>
  <c r="O29" i="46"/>
  <c r="P29" i="46" s="1"/>
  <c r="E30" i="38"/>
  <c r="E30" i="43"/>
  <c r="N30" i="43" s="1"/>
  <c r="O30" i="43" s="1"/>
  <c r="F30" i="33"/>
  <c r="D31" i="34"/>
  <c r="N31" i="34" s="1"/>
  <c r="O31" i="34" s="1"/>
  <c r="N24" i="38"/>
  <c r="O24" i="38" s="1"/>
  <c r="N16" i="40"/>
  <c r="O16" i="40" s="1"/>
  <c r="I32" i="41"/>
  <c r="F30" i="43"/>
  <c r="N23" i="40"/>
  <c r="O23" i="40" s="1"/>
  <c r="G30" i="43"/>
  <c r="H30" i="43"/>
  <c r="E32" i="44"/>
  <c r="E35" i="46"/>
  <c r="O24" i="46"/>
  <c r="P24" i="46" s="1"/>
  <c r="O31" i="47"/>
  <c r="P31" i="47" s="1"/>
  <c r="N31" i="42"/>
  <c r="O31" i="42" s="1"/>
  <c r="N5" i="45"/>
  <c r="O5" i="45" s="1"/>
  <c r="N23" i="33"/>
  <c r="O23" i="33" s="1"/>
  <c r="N11" i="45"/>
  <c r="O11" i="45" s="1"/>
  <c r="N16" i="42"/>
  <c r="O16" i="42" s="1"/>
  <c r="N5" i="41"/>
  <c r="O5" i="41" s="1"/>
  <c r="N11" i="34"/>
  <c r="O11" i="34" s="1"/>
  <c r="G32" i="37"/>
  <c r="N22" i="39"/>
  <c r="O22" i="39" s="1"/>
  <c r="J32" i="44"/>
  <c r="N12" i="43"/>
  <c r="O12" i="43" s="1"/>
  <c r="N5" i="42"/>
  <c r="O5" i="42" s="1"/>
  <c r="H30" i="33"/>
  <c r="D30" i="38"/>
  <c r="J35" i="46"/>
  <c r="N5" i="43"/>
  <c r="O5" i="43" s="1"/>
  <c r="F31" i="39"/>
  <c r="N31" i="39" s="1"/>
  <c r="O31" i="39" s="1"/>
  <c r="N18" i="45"/>
  <c r="O18" i="45" s="1"/>
  <c r="H32" i="40"/>
  <c r="N32" i="40" s="1"/>
  <c r="O32" i="40" s="1"/>
  <c r="N30" i="38" l="1"/>
  <c r="O30" i="38" s="1"/>
  <c r="N30" i="33"/>
  <c r="O30" i="33" s="1"/>
  <c r="N32" i="44"/>
  <c r="O32" i="44" s="1"/>
  <c r="O35" i="46"/>
  <c r="P35" i="46" s="1"/>
  <c r="N32" i="37"/>
  <c r="O32" i="37" s="1"/>
</calcChain>
</file>

<file path=xl/sharedStrings.xml><?xml version="1.0" encoding="utf-8"?>
<sst xmlns="http://schemas.openxmlformats.org/spreadsheetml/2006/main" count="761" uniqueCount="113">
  <si>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</si>
  <si>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</si>
  <si>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</si>
  <si>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</si>
  <si>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</si>
  <si>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</si>
  <si>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</si>
  <si>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</si>
  <si>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</si>
  <si>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</si>
  <si>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</si>
  <si>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</si>
  <si>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</si>
  <si>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</si>
  <si>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</si>
  <si>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Electricity</t>
  </si>
  <si>
    <t>Intergovernmental Revenue</t>
  </si>
  <si>
    <t>Federal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</si>
  <si>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</si>
  <si>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</si>
  <si>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</si>
  <si>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</si>
  <si>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</si>
  <si>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</si>
  <si>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</si>
  <si>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</si>
  <si>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</si>
  <si>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</si>
  <si>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</si>
  <si>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Physical Environment - Water Utility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</si>
  <si>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</si>
  <si>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</si>
  <si>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</si>
  <si>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</si>
  <si>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Rents and Royalties</t>
  </si>
  <si>
    <t>Contributions and Donations from Private Sources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</si>
  <si>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</si>
  <si>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</si>
  <si>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</si>
  <si>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</si>
  <si>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</si>
  <si>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</si>
  <si>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</si>
  <si>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</si>
  <si>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San Antonio Revenues Reported by Account Code and Fund Type</t>
  </si>
  <si>
    <t>Local Fiscal Year Ended September 30, 2010</t>
  </si>
  <si>
    <t>Impact Fees - Residential - Transportation</t>
  </si>
  <si>
    <t>Sale of Surplus Materials and Scrap</t>
  </si>
  <si>
    <t>2010 Municipal Census Population:</t>
  </si>
  <si>
    <t>Local Fiscal Year Ended September 30, 2011</t>
  </si>
  <si>
    <t>Local Option Taxes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</si>
  <si>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</si>
  <si>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</si>
  <si>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</si>
  <si>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</si>
  <si>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</si>
  <si>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</si>
  <si>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</si>
  <si>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Other Permits, Fees, and Special Assessments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</si>
  <si>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</si>
  <si>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</si>
  <si>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</si>
  <si>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</si>
  <si>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Sales - Disposition of Fixed Assets</t>
  </si>
  <si>
    <t>2013 Municipal Population:</t>
  </si>
  <si>
    <t>Local Fiscal Year Ended September 30, 2008</t>
  </si>
  <si>
    <t>Permits and Franchise Fees</t>
  </si>
  <si>
    <t>Impact Fees - Transportation</t>
  </si>
  <si>
    <t>2008 Municipal Population:</t>
  </si>
  <si>
    <t>Local Fiscal Year Ended September 30, 2014</t>
  </si>
  <si>
    <t>Franchise Fee - Gas</t>
  </si>
  <si>
    <t>2014 Municipal Population:</t>
  </si>
  <si>
    <t>Local Fiscal Year Ended September 30, 2015</t>
  </si>
  <si>
    <t>Impact Fees - Residential - Public Safety</t>
  </si>
  <si>
    <t>Federal Grant - Other Federal Grants</t>
  </si>
  <si>
    <t>2015 Municipal Population:</t>
  </si>
  <si>
    <t>Local Fiscal Year Ended September 30, 2016</t>
  </si>
  <si>
    <t>2016 Municipal Population:</t>
  </si>
  <si>
    <t>Local Fiscal Year Ended September 30, 2017</t>
  </si>
  <si>
    <t>Second Local Option Fuel Tax (1 to 5 Cents)</t>
  </si>
  <si>
    <t>2017 Municipal Population:</t>
  </si>
  <si>
    <t>Local Fiscal Year Ended September 30, 2018</t>
  </si>
  <si>
    <t>2018 Municipal Population:</t>
  </si>
  <si>
    <t>Local Fiscal Year Ended September 30, 2019</t>
  </si>
  <si>
    <t>Other General Taxes</t>
  </si>
  <si>
    <t>Grants from Other Local Units - Transportation</t>
  </si>
  <si>
    <t>Public Safety - Law Enforcement Services</t>
  </si>
  <si>
    <t>Fines - Local Ordinance Violations</t>
  </si>
  <si>
    <t>2019 Municipal Population:</t>
  </si>
  <si>
    <t>Local Fiscal Year Ended September 30, 2020</t>
  </si>
  <si>
    <t>Franchise Fee - Other</t>
  </si>
  <si>
    <t>Physical Environment - Other Physical Environment Charges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</si>
  <si>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</si>
  <si>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</si>
  <si>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</si>
  <si>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</si>
  <si>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</si>
  <si>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</si>
  <si>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</si>
  <si>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</si>
  <si>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</si>
  <si>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</si>
  <si>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</si>
  <si>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</si>
  <si>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</si>
  <si>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</si>
  <si>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</si>
  <si>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</si>
  <si>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2022 Municipal Population:</t>
  </si>
  <si>
    <t>Local Fiscal Year Ended September 30, 2023</t>
  </si>
  <si>
    <t>Impact Fees - Residential - Physical Environment</t>
  </si>
  <si>
    <t>Federal Grant - American Rescue Plan Act Funds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</si>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</sst>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A44F-4700-4023-B68A-0A0E7D0BEFFE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109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37</v>
      </c>
      <c r="B3" s="105"/>
      <c r="C3" s="106"/>
      <c r="D3" s="110" t="s">
        <v>23</v>
      </c>
      <c r="E3" s="111"/>
      <c r="F3" s="111"/>
      <c r="G3" s="111"/>
      <c r="H3" s="112"/>
      <c r="I3" s="110" t="s">
        <v>24</v>
      </c>
      <c r="J3" s="112"/>
      <c r="K3" s="110" t="s">
        <v>26</v>
      </c>
      <c r="L3" s="111"/>
      <c r="M3" s="112"/>
      <c r="N3" s="49"/>
      <c r="O3" s="50"/>
      <c r="P3" s="113" t="s">
        <v>94</v>
      </c>
      <c r="Q3" s="51"/>
      <c r="R3"/>
    </row>
    <row r="4" spans="1:134" ht="32.25" customHeight="1" thickBot="1">
      <c r="A4" s="107"/>
      <c r="B4" s="108"/>
      <c r="C4" s="109"/>
      <c r="D4" s="52" t="s">
        <v>4</v>
      </c>
      <c r="E4" s="52" t="s">
        <v>38</v>
      </c>
      <c r="F4" s="52" t="s">
        <v>39</v>
      </c>
      <c r="G4" s="52" t="s">
        <v>40</v>
      </c>
      <c r="H4" s="52" t="s">
        <v>5</v>
      </c>
      <c r="I4" s="52" t="s">
        <v>6</v>
      </c>
      <c r="J4" s="53" t="s">
        <v>41</v>
      </c>
      <c r="K4" s="53" t="s">
        <v>7</v>
      </c>
      <c r="L4" s="53" t="s">
        <v>8</v>
      </c>
      <c r="M4" s="53" t="s">
        <v>95</v>
      </c>
      <c r="N4" s="53" t="s">
        <v>9</v>
      </c>
      <c r="O4" s="53" t="s">
        <v>96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97</v>
      </c>
      <c r="B5" s="57"/>
      <c r="C5" s="57"/>
      <c r="D5" s="58">
        <f>SUM(D6:D10)</f>
        <v>782898</v>
      </c>
      <c r="E5" s="58">
        <f>SUM(E6:E10)</f>
        <v>0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782898</v>
      </c>
      <c r="P5" s="60">
        <f>(O5/P$34)</f>
        <v>566.90658942795073</v>
      </c>
      <c r="Q5" s="61"/>
    </row>
    <row r="6" spans="1:134">
      <c r="A6" s="63"/>
      <c r="B6" s="64">
        <v>311</v>
      </c>
      <c r="C6" s="65" t="s">
        <v>2</v>
      </c>
      <c r="D6" s="66">
        <v>363293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363293</v>
      </c>
      <c r="P6" s="67">
        <f>(O6/P$34)</f>
        <v>263.06517016654595</v>
      </c>
      <c r="Q6" s="68"/>
    </row>
    <row r="7" spans="1:134">
      <c r="A7" s="63"/>
      <c r="B7" s="64">
        <v>312.41000000000003</v>
      </c>
      <c r="C7" s="65" t="s">
        <v>98</v>
      </c>
      <c r="D7" s="66">
        <v>98552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98552</v>
      </c>
      <c r="P7" s="67">
        <f>(O7/P$34)</f>
        <v>71.362780593772627</v>
      </c>
      <c r="Q7" s="68"/>
    </row>
    <row r="8" spans="1:134">
      <c r="A8" s="63"/>
      <c r="B8" s="64">
        <v>312.63</v>
      </c>
      <c r="C8" s="65" t="s">
        <v>99</v>
      </c>
      <c r="D8" s="66">
        <v>305543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305543</v>
      </c>
      <c r="P8" s="67">
        <f>(O8/P$34)</f>
        <v>221.24764663287473</v>
      </c>
      <c r="Q8" s="68"/>
    </row>
    <row r="9" spans="1:134">
      <c r="A9" s="63"/>
      <c r="B9" s="64">
        <v>315.2</v>
      </c>
      <c r="C9" s="65" t="s">
        <v>100</v>
      </c>
      <c r="D9" s="66">
        <v>12850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12850</v>
      </c>
      <c r="P9" s="67">
        <f>(O9/P$34)</f>
        <v>9.304851556842868</v>
      </c>
      <c r="Q9" s="68"/>
    </row>
    <row r="10" spans="1:134">
      <c r="A10" s="63"/>
      <c r="B10" s="64">
        <v>316</v>
      </c>
      <c r="C10" s="65" t="s">
        <v>57</v>
      </c>
      <c r="D10" s="66">
        <v>2660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2660</v>
      </c>
      <c r="P10" s="67">
        <f>(O10/P$34)</f>
        <v>1.9261404779145546</v>
      </c>
      <c r="Q10" s="68"/>
    </row>
    <row r="11" spans="1:134" ht="15.75">
      <c r="A11" s="69" t="s">
        <v>14</v>
      </c>
      <c r="B11" s="70"/>
      <c r="C11" s="71"/>
      <c r="D11" s="72">
        <f>SUM(D12:D16)</f>
        <v>161742</v>
      </c>
      <c r="E11" s="72">
        <f>SUM(E12:E16)</f>
        <v>0</v>
      </c>
      <c r="F11" s="72">
        <f>SUM(F12:F16)</f>
        <v>0</v>
      </c>
      <c r="G11" s="72">
        <f>SUM(G12:G16)</f>
        <v>0</v>
      </c>
      <c r="H11" s="72">
        <f>SUM(H12:H16)</f>
        <v>0</v>
      </c>
      <c r="I11" s="72">
        <f>SUM(I12:I16)</f>
        <v>0</v>
      </c>
      <c r="J11" s="72">
        <f>SUM(J12:J16)</f>
        <v>0</v>
      </c>
      <c r="K11" s="72">
        <f>SUM(K12:K16)</f>
        <v>0</v>
      </c>
      <c r="L11" s="72">
        <f>SUM(L12:L16)</f>
        <v>0</v>
      </c>
      <c r="M11" s="72">
        <f>SUM(M12:M16)</f>
        <v>0</v>
      </c>
      <c r="N11" s="72">
        <f>SUM(N12:N16)</f>
        <v>0</v>
      </c>
      <c r="O11" s="73">
        <f>SUM(D11:N11)</f>
        <v>161742</v>
      </c>
      <c r="P11" s="74">
        <f>(O11/P$34)</f>
        <v>117.11947863866763</v>
      </c>
      <c r="Q11" s="75"/>
    </row>
    <row r="12" spans="1:134">
      <c r="A12" s="63"/>
      <c r="B12" s="64">
        <v>322</v>
      </c>
      <c r="C12" s="65" t="s">
        <v>101</v>
      </c>
      <c r="D12" s="66">
        <v>17243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17243</v>
      </c>
      <c r="P12" s="67">
        <f>(O12/P$34)</f>
        <v>12.485879797248371</v>
      </c>
      <c r="Q12" s="68"/>
    </row>
    <row r="13" spans="1:134">
      <c r="A13" s="63"/>
      <c r="B13" s="64">
        <v>323.10000000000002</v>
      </c>
      <c r="C13" s="65" t="s">
        <v>15</v>
      </c>
      <c r="D13" s="66">
        <v>104063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6" si="1">SUM(D13:N13)</f>
        <v>104063</v>
      </c>
      <c r="P13" s="67">
        <f>(O13/P$34)</f>
        <v>75.353367125271546</v>
      </c>
      <c r="Q13" s="68"/>
    </row>
    <row r="14" spans="1:134">
      <c r="A14" s="63"/>
      <c r="B14" s="64">
        <v>323.39999999999998</v>
      </c>
      <c r="C14" s="65" t="s">
        <v>70</v>
      </c>
      <c r="D14" s="66">
        <v>252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252</v>
      </c>
      <c r="P14" s="67">
        <f>(O14/P$34)</f>
        <v>0.18247646632874728</v>
      </c>
      <c r="Q14" s="68"/>
    </row>
    <row r="15" spans="1:134">
      <c r="A15" s="63"/>
      <c r="B15" s="64">
        <v>323.89999999999998</v>
      </c>
      <c r="C15" s="65" t="s">
        <v>90</v>
      </c>
      <c r="D15" s="66">
        <v>6584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6584</v>
      </c>
      <c r="P15" s="67">
        <f>(O15/P$34)</f>
        <v>4.7675597393193341</v>
      </c>
      <c r="Q15" s="68"/>
    </row>
    <row r="16" spans="1:134">
      <c r="A16" s="63"/>
      <c r="B16" s="64">
        <v>324.20999999999998</v>
      </c>
      <c r="C16" s="65" t="s">
        <v>110</v>
      </c>
      <c r="D16" s="66">
        <v>33600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33600</v>
      </c>
      <c r="P16" s="67">
        <f>(O16/P$34)</f>
        <v>24.330195510499639</v>
      </c>
      <c r="Q16" s="68"/>
    </row>
    <row r="17" spans="1:120" ht="15.75">
      <c r="A17" s="69" t="s">
        <v>103</v>
      </c>
      <c r="B17" s="70"/>
      <c r="C17" s="71"/>
      <c r="D17" s="72">
        <f>SUM(D18:D23)</f>
        <v>595247</v>
      </c>
      <c r="E17" s="72">
        <f>SUM(E18:E23)</f>
        <v>0</v>
      </c>
      <c r="F17" s="72">
        <f>SUM(F18:F23)</f>
        <v>0</v>
      </c>
      <c r="G17" s="72">
        <f>SUM(G18:G23)</f>
        <v>0</v>
      </c>
      <c r="H17" s="72">
        <f>SUM(H18:H23)</f>
        <v>0</v>
      </c>
      <c r="I17" s="72">
        <f>SUM(I18:I23)</f>
        <v>0</v>
      </c>
      <c r="J17" s="72">
        <f>SUM(J18:J23)</f>
        <v>0</v>
      </c>
      <c r="K17" s="72">
        <f>SUM(K18:K23)</f>
        <v>0</v>
      </c>
      <c r="L17" s="72">
        <f>SUM(L18:L23)</f>
        <v>0</v>
      </c>
      <c r="M17" s="72">
        <f>SUM(M18:M23)</f>
        <v>0</v>
      </c>
      <c r="N17" s="72">
        <f>SUM(N18:N23)</f>
        <v>0</v>
      </c>
      <c r="O17" s="73">
        <f>SUM(D17:N17)</f>
        <v>595247</v>
      </c>
      <c r="P17" s="74">
        <f>(O17/P$34)</f>
        <v>431.02606806661839</v>
      </c>
      <c r="Q17" s="75"/>
    </row>
    <row r="18" spans="1:120">
      <c r="A18" s="63"/>
      <c r="B18" s="64">
        <v>331.51</v>
      </c>
      <c r="C18" s="65" t="s">
        <v>111</v>
      </c>
      <c r="D18" s="66">
        <v>418528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2" si="2">SUM(D18:N18)</f>
        <v>418528</v>
      </c>
      <c r="P18" s="67">
        <f>(O18/P$34)</f>
        <v>303.06154960173785</v>
      </c>
      <c r="Q18" s="68"/>
    </row>
    <row r="19" spans="1:120">
      <c r="A19" s="63"/>
      <c r="B19" s="64">
        <v>335.125</v>
      </c>
      <c r="C19" s="65" t="s">
        <v>104</v>
      </c>
      <c r="D19" s="66">
        <v>60213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60213</v>
      </c>
      <c r="P19" s="67">
        <f>(O19/P$34)</f>
        <v>43.601013758146273</v>
      </c>
      <c r="Q19" s="68"/>
    </row>
    <row r="20" spans="1:120">
      <c r="A20" s="63"/>
      <c r="B20" s="64">
        <v>335.14</v>
      </c>
      <c r="C20" s="65" t="s">
        <v>60</v>
      </c>
      <c r="D20" s="66">
        <v>1439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1439</v>
      </c>
      <c r="P20" s="67">
        <f>(O20/P$34)</f>
        <v>1.0419985517740769</v>
      </c>
      <c r="Q20" s="68"/>
    </row>
    <row r="21" spans="1:120">
      <c r="A21" s="63"/>
      <c r="B21" s="64">
        <v>335.15</v>
      </c>
      <c r="C21" s="65" t="s">
        <v>61</v>
      </c>
      <c r="D21" s="66">
        <v>2524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2524</v>
      </c>
      <c r="P21" s="67">
        <f>(O21/P$34)</f>
        <v>1.8276611151339608</v>
      </c>
      <c r="Q21" s="68"/>
    </row>
    <row r="22" spans="1:120">
      <c r="A22" s="63"/>
      <c r="B22" s="64">
        <v>335.18</v>
      </c>
      <c r="C22" s="65" t="s">
        <v>105</v>
      </c>
      <c r="D22" s="66">
        <v>111534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111534</v>
      </c>
      <c r="P22" s="67">
        <f>(O22/P$34)</f>
        <v>80.763215061549602</v>
      </c>
      <c r="Q22" s="68"/>
    </row>
    <row r="23" spans="1:120">
      <c r="A23" s="63"/>
      <c r="B23" s="64">
        <v>338</v>
      </c>
      <c r="C23" s="65" t="s">
        <v>22</v>
      </c>
      <c r="D23" s="66">
        <v>1009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1009</v>
      </c>
      <c r="P23" s="67">
        <f>(O23/P$34)</f>
        <v>0.73062997827661114</v>
      </c>
      <c r="Q23" s="68"/>
    </row>
    <row r="24" spans="1:120" ht="15.75">
      <c r="A24" s="69" t="s">
        <v>27</v>
      </c>
      <c r="B24" s="70"/>
      <c r="C24" s="71"/>
      <c r="D24" s="72">
        <f>SUM(D25:D26)</f>
        <v>0</v>
      </c>
      <c r="E24" s="72">
        <f>SUM(E25:E26)</f>
        <v>0</v>
      </c>
      <c r="F24" s="72">
        <f>SUM(F25:F26)</f>
        <v>0</v>
      </c>
      <c r="G24" s="72">
        <f>SUM(G25:G26)</f>
        <v>0</v>
      </c>
      <c r="H24" s="72">
        <f>SUM(H25:H26)</f>
        <v>0</v>
      </c>
      <c r="I24" s="72">
        <f>SUM(I25:I26)</f>
        <v>516300</v>
      </c>
      <c r="J24" s="72">
        <f>SUM(J25:J26)</f>
        <v>0</v>
      </c>
      <c r="K24" s="72">
        <f>SUM(K25:K26)</f>
        <v>0</v>
      </c>
      <c r="L24" s="72">
        <f>SUM(L25:L26)</f>
        <v>0</v>
      </c>
      <c r="M24" s="72">
        <f>SUM(M25:M26)</f>
        <v>0</v>
      </c>
      <c r="N24" s="72">
        <f>SUM(N25:N26)</f>
        <v>0</v>
      </c>
      <c r="O24" s="72">
        <f>SUM(D24:N24)</f>
        <v>516300</v>
      </c>
      <c r="P24" s="74">
        <f>(O24/P$34)</f>
        <v>373.85952208544535</v>
      </c>
      <c r="Q24" s="75"/>
    </row>
    <row r="25" spans="1:120">
      <c r="A25" s="63"/>
      <c r="B25" s="64">
        <v>343.3</v>
      </c>
      <c r="C25" s="65" t="s">
        <v>29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481540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26" si="3">SUM(D25:N25)</f>
        <v>481540</v>
      </c>
      <c r="P25" s="67">
        <f>(O25/P$34)</f>
        <v>348.68935553946415</v>
      </c>
      <c r="Q25" s="68"/>
    </row>
    <row r="26" spans="1:120">
      <c r="A26" s="63"/>
      <c r="B26" s="64">
        <v>343.9</v>
      </c>
      <c r="C26" s="65" t="s">
        <v>91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34760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3"/>
        <v>34760</v>
      </c>
      <c r="P26" s="67">
        <f>(O26/P$34)</f>
        <v>25.170166545981171</v>
      </c>
      <c r="Q26" s="68"/>
    </row>
    <row r="27" spans="1:120" ht="15.75">
      <c r="A27" s="69" t="s">
        <v>3</v>
      </c>
      <c r="B27" s="70"/>
      <c r="C27" s="71"/>
      <c r="D27" s="72">
        <f>SUM(D28:D31)</f>
        <v>12606</v>
      </c>
      <c r="E27" s="72">
        <f>SUM(E28:E31)</f>
        <v>0</v>
      </c>
      <c r="F27" s="72">
        <f>SUM(F28:F31)</f>
        <v>0</v>
      </c>
      <c r="G27" s="72">
        <f>SUM(G28:G31)</f>
        <v>0</v>
      </c>
      <c r="H27" s="72">
        <f>SUM(H28:H31)</f>
        <v>0</v>
      </c>
      <c r="I27" s="72">
        <f>SUM(I28:I31)</f>
        <v>2951</v>
      </c>
      <c r="J27" s="72">
        <f>SUM(J28:J31)</f>
        <v>0</v>
      </c>
      <c r="K27" s="72">
        <f>SUM(K28:K31)</f>
        <v>0</v>
      </c>
      <c r="L27" s="72">
        <f>SUM(L28:L31)</f>
        <v>0</v>
      </c>
      <c r="M27" s="72">
        <f>SUM(M28:M31)</f>
        <v>0</v>
      </c>
      <c r="N27" s="72">
        <f>SUM(N28:N31)</f>
        <v>0</v>
      </c>
      <c r="O27" s="72">
        <f>SUM(D27:N27)</f>
        <v>15557</v>
      </c>
      <c r="P27" s="74">
        <f>(O27/P$34)</f>
        <v>11.265025343953656</v>
      </c>
      <c r="Q27" s="75"/>
    </row>
    <row r="28" spans="1:120">
      <c r="A28" s="63"/>
      <c r="B28" s="64">
        <v>361.1</v>
      </c>
      <c r="C28" s="65" t="s">
        <v>33</v>
      </c>
      <c r="D28" s="66">
        <v>8337</v>
      </c>
      <c r="E28" s="66">
        <v>0</v>
      </c>
      <c r="F28" s="66">
        <v>0</v>
      </c>
      <c r="G28" s="66">
        <v>0</v>
      </c>
      <c r="H28" s="66">
        <v>0</v>
      </c>
      <c r="I28" s="66">
        <v>2951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11288</v>
      </c>
      <c r="P28" s="67">
        <f>(O28/P$34)</f>
        <v>8.1737871107892826</v>
      </c>
      <c r="Q28" s="68"/>
    </row>
    <row r="29" spans="1:120">
      <c r="A29" s="63"/>
      <c r="B29" s="64">
        <v>362</v>
      </c>
      <c r="C29" s="65" t="s">
        <v>34</v>
      </c>
      <c r="D29" s="66">
        <v>1500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1" si="4">SUM(D29:N29)</f>
        <v>1500</v>
      </c>
      <c r="P29" s="67">
        <f>(O29/P$34)</f>
        <v>1.0861694424330195</v>
      </c>
      <c r="Q29" s="68"/>
    </row>
    <row r="30" spans="1:120">
      <c r="A30" s="63"/>
      <c r="B30" s="64">
        <v>366</v>
      </c>
      <c r="C30" s="65" t="s">
        <v>35</v>
      </c>
      <c r="D30" s="66">
        <v>651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651</v>
      </c>
      <c r="P30" s="67">
        <f>(O30/P$34)</f>
        <v>0.47139753801593048</v>
      </c>
      <c r="Q30" s="68"/>
    </row>
    <row r="31" spans="1:120" ht="15.75" thickBot="1">
      <c r="A31" s="63"/>
      <c r="B31" s="64">
        <v>369.9</v>
      </c>
      <c r="C31" s="65" t="s">
        <v>36</v>
      </c>
      <c r="D31" s="66">
        <v>2118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2118</v>
      </c>
      <c r="P31" s="67">
        <f>(O31/P$34)</f>
        <v>1.5336712527154237</v>
      </c>
      <c r="Q31" s="68"/>
    </row>
    <row r="32" spans="1:120" ht="16.5" thickBot="1">
      <c r="A32" s="76" t="s">
        <v>30</v>
      </c>
      <c r="B32" s="77"/>
      <c r="C32" s="78"/>
      <c r="D32" s="79">
        <f>SUM(D5,D11,D17,D24,D27)</f>
        <v>1552493</v>
      </c>
      <c r="E32" s="79">
        <f t="shared" ref="E32:N32" si="5">SUM(E5,E11,E17,E24,E27)</f>
        <v>0</v>
      </c>
      <c r="F32" s="79">
        <f t="shared" si="5"/>
        <v>0</v>
      </c>
      <c r="G32" s="79">
        <f t="shared" si="5"/>
        <v>0</v>
      </c>
      <c r="H32" s="79">
        <f t="shared" si="5"/>
        <v>0</v>
      </c>
      <c r="I32" s="79">
        <f t="shared" si="5"/>
        <v>519251</v>
      </c>
      <c r="J32" s="79">
        <f t="shared" si="5"/>
        <v>0</v>
      </c>
      <c r="K32" s="79">
        <f t="shared" si="5"/>
        <v>0</v>
      </c>
      <c r="L32" s="79">
        <f t="shared" si="5"/>
        <v>0</v>
      </c>
      <c r="M32" s="79">
        <f t="shared" si="5"/>
        <v>0</v>
      </c>
      <c r="N32" s="79">
        <f t="shared" si="5"/>
        <v>0</v>
      </c>
      <c r="O32" s="79">
        <f>SUM(D32:N32)</f>
        <v>2071744</v>
      </c>
      <c r="P32" s="80">
        <f>(O32/P$34)</f>
        <v>1500.1766835626358</v>
      </c>
      <c r="Q32" s="61"/>
      <c r="R32" s="8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</row>
    <row r="33" spans="1:16">
      <c r="A33" s="82"/>
      <c r="B33" s="83"/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1:16">
      <c r="A34" s="86"/>
      <c r="B34" s="87"/>
      <c r="C34" s="87"/>
      <c r="D34" s="88"/>
      <c r="E34" s="88"/>
      <c r="F34" s="88"/>
      <c r="G34" s="88"/>
      <c r="H34" s="88"/>
      <c r="I34" s="88"/>
      <c r="J34" s="88"/>
      <c r="K34" s="88"/>
      <c r="L34" s="88"/>
      <c r="M34" s="91" t="s">
        <v>112</v>
      </c>
      <c r="N34" s="91"/>
      <c r="O34" s="91"/>
      <c r="P34" s="89">
        <v>1381</v>
      </c>
    </row>
    <row r="35" spans="1:16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.75" customHeight="1" thickBot="1">
      <c r="A36" s="95" t="s">
        <v>52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315557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315557</v>
      </c>
      <c r="O5" s="33">
        <f t="shared" ref="O5:O31" si="2">(N5/O$33)</f>
        <v>259.9316309719934</v>
      </c>
      <c r="P5" s="6"/>
    </row>
    <row r="6" spans="1:133">
      <c r="A6" s="12"/>
      <c r="B6" s="25">
        <v>311</v>
      </c>
      <c r="C6" s="20" t="s">
        <v>2</v>
      </c>
      <c r="D6" s="46">
        <v>146964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146964</v>
      </c>
      <c r="O6" s="47">
        <f t="shared" si="2"/>
        <v>121.05766062602966</v>
      </c>
      <c r="P6" s="9"/>
    </row>
    <row r="7" spans="1:133">
      <c r="A7" s="12"/>
      <c r="B7" s="25">
        <v>312.41000000000003</v>
      </c>
      <c r="C7" s="20" t="s">
        <v>10</v>
      </c>
      <c r="D7" s="46">
        <v>86692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86692</v>
      </c>
      <c r="O7" s="47">
        <f t="shared" si="2"/>
        <v>71.410214168039545</v>
      </c>
      <c r="P7" s="9"/>
    </row>
    <row r="8" spans="1:133">
      <c r="A8" s="12"/>
      <c r="B8" s="25">
        <v>312.60000000000002</v>
      </c>
      <c r="C8" s="20" t="s">
        <v>11</v>
      </c>
      <c r="D8" s="46">
        <v>71404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71404</v>
      </c>
      <c r="O8" s="47">
        <f t="shared" si="2"/>
        <v>58.817133443163094</v>
      </c>
      <c r="P8" s="9"/>
    </row>
    <row r="9" spans="1:133">
      <c r="A9" s="12"/>
      <c r="B9" s="25">
        <v>315</v>
      </c>
      <c r="C9" s="20" t="s">
        <v>56</v>
      </c>
      <c r="D9" s="46">
        <v>8657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8657</v>
      </c>
      <c r="O9" s="47">
        <f t="shared" si="2"/>
        <v>7.1309719934102143</v>
      </c>
      <c r="P9" s="9"/>
    </row>
    <row r="10" spans="1:133">
      <c r="A10" s="12"/>
      <c r="B10" s="25">
        <v>316</v>
      </c>
      <c r="C10" s="20" t="s">
        <v>57</v>
      </c>
      <c r="D10" s="46">
        <v>1840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1840</v>
      </c>
      <c r="O10" s="47">
        <f t="shared" si="2"/>
        <v>1.5156507413509062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100746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100746</v>
      </c>
      <c r="O11" s="45">
        <f t="shared" si="2"/>
        <v>82.986820428336074</v>
      </c>
      <c r="P11" s="10"/>
    </row>
    <row r="12" spans="1:133">
      <c r="A12" s="12"/>
      <c r="B12" s="25">
        <v>322</v>
      </c>
      <c r="C12" s="20" t="s">
        <v>0</v>
      </c>
      <c r="D12" s="46">
        <v>1881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1881</v>
      </c>
      <c r="O12" s="47">
        <f t="shared" si="2"/>
        <v>1.5494233937397035</v>
      </c>
      <c r="P12" s="9"/>
    </row>
    <row r="13" spans="1:133">
      <c r="A13" s="12"/>
      <c r="B13" s="25">
        <v>323.10000000000002</v>
      </c>
      <c r="C13" s="20" t="s">
        <v>15</v>
      </c>
      <c r="D13" s="46">
        <v>66641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66641</v>
      </c>
      <c r="O13" s="47">
        <f t="shared" si="2"/>
        <v>54.893739703459637</v>
      </c>
      <c r="P13" s="9"/>
    </row>
    <row r="14" spans="1:133">
      <c r="A14" s="12"/>
      <c r="B14" s="25">
        <v>323.39999999999998</v>
      </c>
      <c r="C14" s="20" t="s">
        <v>70</v>
      </c>
      <c r="D14" s="46">
        <v>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</v>
      </c>
      <c r="O14" s="47">
        <f t="shared" si="2"/>
        <v>1.9769357495881382E-2</v>
      </c>
      <c r="P14" s="9"/>
    </row>
    <row r="15" spans="1:133">
      <c r="A15" s="12"/>
      <c r="B15" s="25">
        <v>324.31</v>
      </c>
      <c r="C15" s="20" t="s">
        <v>46</v>
      </c>
      <c r="D15" s="46">
        <v>32200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32200</v>
      </c>
      <c r="O15" s="47">
        <f t="shared" si="2"/>
        <v>26.523887973640857</v>
      </c>
      <c r="P15" s="9"/>
    </row>
    <row r="16" spans="1:133" ht="15.75">
      <c r="A16" s="29" t="s">
        <v>16</v>
      </c>
      <c r="B16" s="30"/>
      <c r="C16" s="31"/>
      <c r="D16" s="32">
        <f t="shared" ref="D16:M16" si="4">SUM(D17:D21)</f>
        <v>109400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109400</v>
      </c>
      <c r="O16" s="45">
        <f t="shared" si="2"/>
        <v>90.115321252059303</v>
      </c>
      <c r="P16" s="10"/>
    </row>
    <row r="17" spans="1:119">
      <c r="A17" s="12"/>
      <c r="B17" s="25">
        <v>335.12</v>
      </c>
      <c r="C17" s="20" t="s">
        <v>59</v>
      </c>
      <c r="D17" s="46">
        <v>44345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44345</v>
      </c>
      <c r="O17" s="47">
        <f t="shared" si="2"/>
        <v>36.528006589785832</v>
      </c>
      <c r="P17" s="9"/>
    </row>
    <row r="18" spans="1:119">
      <c r="A18" s="12"/>
      <c r="B18" s="25">
        <v>335.14</v>
      </c>
      <c r="C18" s="20" t="s">
        <v>60</v>
      </c>
      <c r="D18" s="46">
        <v>1277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1277</v>
      </c>
      <c r="O18" s="47">
        <f t="shared" si="2"/>
        <v>1.0518945634266885</v>
      </c>
      <c r="P18" s="9"/>
    </row>
    <row r="19" spans="1:119">
      <c r="A19" s="12"/>
      <c r="B19" s="25">
        <v>335.15</v>
      </c>
      <c r="C19" s="20" t="s">
        <v>61</v>
      </c>
      <c r="D19" s="46">
        <v>269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269</v>
      </c>
      <c r="O19" s="47">
        <f t="shared" si="2"/>
        <v>0.2215815485996705</v>
      </c>
      <c r="P19" s="9"/>
    </row>
    <row r="20" spans="1:119">
      <c r="A20" s="12"/>
      <c r="B20" s="25">
        <v>335.18</v>
      </c>
      <c r="C20" s="20" t="s">
        <v>62</v>
      </c>
      <c r="D20" s="46">
        <v>62267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62267</v>
      </c>
      <c r="O20" s="47">
        <f t="shared" si="2"/>
        <v>51.290774299835256</v>
      </c>
      <c r="P20" s="9"/>
    </row>
    <row r="21" spans="1:119">
      <c r="A21" s="12"/>
      <c r="B21" s="25">
        <v>338</v>
      </c>
      <c r="C21" s="20" t="s">
        <v>22</v>
      </c>
      <c r="D21" s="46">
        <v>1242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1242</v>
      </c>
      <c r="O21" s="47">
        <f t="shared" si="2"/>
        <v>1.0230642504118617</v>
      </c>
      <c r="P21" s="9"/>
    </row>
    <row r="22" spans="1:119" ht="15.75">
      <c r="A22" s="29" t="s">
        <v>27</v>
      </c>
      <c r="B22" s="30"/>
      <c r="C22" s="31"/>
      <c r="D22" s="32">
        <f t="shared" ref="D22:M22" si="5">SUM(D23:D23)</f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255086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255086</v>
      </c>
      <c r="O22" s="45">
        <f t="shared" si="2"/>
        <v>210.12026359143329</v>
      </c>
      <c r="P22" s="10"/>
    </row>
    <row r="23" spans="1:119">
      <c r="A23" s="12"/>
      <c r="B23" s="25">
        <v>343.3</v>
      </c>
      <c r="C23" s="20" t="s">
        <v>29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255086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255086</v>
      </c>
      <c r="O23" s="47">
        <f t="shared" si="2"/>
        <v>210.12026359143329</v>
      </c>
      <c r="P23" s="9"/>
    </row>
    <row r="24" spans="1:119" ht="15.75">
      <c r="A24" s="29" t="s">
        <v>28</v>
      </c>
      <c r="B24" s="30"/>
      <c r="C24" s="31"/>
      <c r="D24" s="32">
        <f t="shared" ref="D24:M24" si="6">SUM(D25:D25)</f>
        <v>1183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1183</v>
      </c>
      <c r="O24" s="45">
        <f t="shared" si="2"/>
        <v>0.97446457990115321</v>
      </c>
      <c r="P24" s="10"/>
    </row>
    <row r="25" spans="1:119">
      <c r="A25" s="13"/>
      <c r="B25" s="39">
        <v>351.1</v>
      </c>
      <c r="C25" s="21" t="s">
        <v>32</v>
      </c>
      <c r="D25" s="46">
        <v>1183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1183</v>
      </c>
      <c r="O25" s="47">
        <f t="shared" si="2"/>
        <v>0.97446457990115321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SUM(D27:D30)</f>
        <v>25484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870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26354</v>
      </c>
      <c r="O26" s="45">
        <f t="shared" si="2"/>
        <v>21.70840197693575</v>
      </c>
      <c r="P26" s="10"/>
    </row>
    <row r="27" spans="1:119">
      <c r="A27" s="12"/>
      <c r="B27" s="25">
        <v>361.1</v>
      </c>
      <c r="C27" s="20" t="s">
        <v>33</v>
      </c>
      <c r="D27" s="46">
        <v>2724</v>
      </c>
      <c r="E27" s="46">
        <v>0</v>
      </c>
      <c r="F27" s="46">
        <v>0</v>
      </c>
      <c r="G27" s="46">
        <v>0</v>
      </c>
      <c r="H27" s="46">
        <v>0</v>
      </c>
      <c r="I27" s="46">
        <v>870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3594</v>
      </c>
      <c r="O27" s="47">
        <f t="shared" si="2"/>
        <v>2.960461285008237</v>
      </c>
      <c r="P27" s="9"/>
    </row>
    <row r="28" spans="1:119">
      <c r="A28" s="12"/>
      <c r="B28" s="25">
        <v>362</v>
      </c>
      <c r="C28" s="20" t="s">
        <v>34</v>
      </c>
      <c r="D28" s="46">
        <v>1500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1500</v>
      </c>
      <c r="O28" s="47">
        <f t="shared" si="2"/>
        <v>1.2355848434925865</v>
      </c>
      <c r="P28" s="9"/>
    </row>
    <row r="29" spans="1:119">
      <c r="A29" s="12"/>
      <c r="B29" s="25">
        <v>366</v>
      </c>
      <c r="C29" s="20" t="s">
        <v>35</v>
      </c>
      <c r="D29" s="46">
        <v>2810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2810</v>
      </c>
      <c r="O29" s="47">
        <f t="shared" si="2"/>
        <v>2.3146622734761122</v>
      </c>
      <c r="P29" s="9"/>
    </row>
    <row r="30" spans="1:119" ht="15.75" thickBot="1">
      <c r="A30" s="12"/>
      <c r="B30" s="25">
        <v>369.9</v>
      </c>
      <c r="C30" s="20" t="s">
        <v>36</v>
      </c>
      <c r="D30" s="46">
        <v>18450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18450</v>
      </c>
      <c r="O30" s="47">
        <f t="shared" si="2"/>
        <v>15.197693574958814</v>
      </c>
      <c r="P30" s="9"/>
    </row>
    <row r="31" spans="1:119" ht="16.5" thickBot="1">
      <c r="A31" s="14" t="s">
        <v>30</v>
      </c>
      <c r="B31" s="23"/>
      <c r="C31" s="22"/>
      <c r="D31" s="15">
        <f>SUM(D5,D11,D16,D22,D24,D26)</f>
        <v>552370</v>
      </c>
      <c r="E31" s="15">
        <f t="shared" ref="E31:M31" si="8">SUM(E5,E11,E16,E22,E24,E26)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255956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808326</v>
      </c>
      <c r="O31" s="38">
        <f t="shared" si="2"/>
        <v>665.836902800659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71</v>
      </c>
      <c r="M33" s="115"/>
      <c r="N33" s="115"/>
      <c r="O33" s="43">
        <v>1214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294917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294917</v>
      </c>
      <c r="O5" s="33">
        <f t="shared" ref="O5:O32" si="2">(N5/O$34)</f>
        <v>253.14763948497855</v>
      </c>
      <c r="P5" s="6"/>
    </row>
    <row r="6" spans="1:133">
      <c r="A6" s="12"/>
      <c r="B6" s="25">
        <v>311</v>
      </c>
      <c r="C6" s="20" t="s">
        <v>2</v>
      </c>
      <c r="D6" s="46">
        <v>124605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124605</v>
      </c>
      <c r="O6" s="47">
        <f t="shared" si="2"/>
        <v>106.95708154506438</v>
      </c>
      <c r="P6" s="9"/>
    </row>
    <row r="7" spans="1:133">
      <c r="A7" s="12"/>
      <c r="B7" s="25">
        <v>312.41000000000003</v>
      </c>
      <c r="C7" s="20" t="s">
        <v>10</v>
      </c>
      <c r="D7" s="46">
        <v>87025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87025</v>
      </c>
      <c r="O7" s="47">
        <f t="shared" si="2"/>
        <v>74.699570815450642</v>
      </c>
      <c r="P7" s="9"/>
    </row>
    <row r="8" spans="1:133">
      <c r="A8" s="12"/>
      <c r="B8" s="25">
        <v>312.60000000000002</v>
      </c>
      <c r="C8" s="20" t="s">
        <v>11</v>
      </c>
      <c r="D8" s="46">
        <v>72956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72956</v>
      </c>
      <c r="O8" s="47">
        <f t="shared" si="2"/>
        <v>62.623175965665233</v>
      </c>
      <c r="P8" s="9"/>
    </row>
    <row r="9" spans="1:133">
      <c r="A9" s="12"/>
      <c r="B9" s="25">
        <v>315</v>
      </c>
      <c r="C9" s="20" t="s">
        <v>56</v>
      </c>
      <c r="D9" s="46">
        <v>9073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9073</v>
      </c>
      <c r="O9" s="47">
        <f t="shared" si="2"/>
        <v>7.7879828326180256</v>
      </c>
      <c r="P9" s="9"/>
    </row>
    <row r="10" spans="1:133">
      <c r="A10" s="12"/>
      <c r="B10" s="25">
        <v>316</v>
      </c>
      <c r="C10" s="20" t="s">
        <v>57</v>
      </c>
      <c r="D10" s="46">
        <v>1258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1258</v>
      </c>
      <c r="O10" s="47">
        <f t="shared" si="2"/>
        <v>1.0798283261802575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85806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85806</v>
      </c>
      <c r="O11" s="45">
        <f t="shared" si="2"/>
        <v>73.653218884120179</v>
      </c>
      <c r="P11" s="10"/>
    </row>
    <row r="12" spans="1:133">
      <c r="A12" s="12"/>
      <c r="B12" s="25">
        <v>322</v>
      </c>
      <c r="C12" s="20" t="s">
        <v>0</v>
      </c>
      <c r="D12" s="46">
        <v>400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400</v>
      </c>
      <c r="O12" s="47">
        <f t="shared" si="2"/>
        <v>0.34334763948497854</v>
      </c>
      <c r="P12" s="9"/>
    </row>
    <row r="13" spans="1:133">
      <c r="A13" s="12"/>
      <c r="B13" s="25">
        <v>323.10000000000002</v>
      </c>
      <c r="C13" s="20" t="s">
        <v>15</v>
      </c>
      <c r="D13" s="46">
        <v>63906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63906</v>
      </c>
      <c r="O13" s="47">
        <f t="shared" si="2"/>
        <v>54.854935622317598</v>
      </c>
      <c r="P13" s="9"/>
    </row>
    <row r="14" spans="1:133">
      <c r="A14" s="12"/>
      <c r="B14" s="25">
        <v>324.31</v>
      </c>
      <c r="C14" s="20" t="s">
        <v>46</v>
      </c>
      <c r="D14" s="46">
        <v>21000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21000</v>
      </c>
      <c r="O14" s="47">
        <f t="shared" si="2"/>
        <v>18.025751072961373</v>
      </c>
      <c r="P14" s="9"/>
    </row>
    <row r="15" spans="1:133">
      <c r="A15" s="12"/>
      <c r="B15" s="25">
        <v>329</v>
      </c>
      <c r="C15" s="20" t="s">
        <v>58</v>
      </c>
      <c r="D15" s="46">
        <v>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500</v>
      </c>
      <c r="O15" s="47">
        <f t="shared" si="2"/>
        <v>0.42918454935622319</v>
      </c>
      <c r="P15" s="9"/>
    </row>
    <row r="16" spans="1:133" ht="15.75">
      <c r="A16" s="29" t="s">
        <v>16</v>
      </c>
      <c r="B16" s="30"/>
      <c r="C16" s="31"/>
      <c r="D16" s="32">
        <f t="shared" ref="D16:M16" si="4">SUM(D17:D22)</f>
        <v>120741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120741</v>
      </c>
      <c r="O16" s="45">
        <f t="shared" si="2"/>
        <v>103.64034334763949</v>
      </c>
      <c r="P16" s="10"/>
    </row>
    <row r="17" spans="1:119">
      <c r="A17" s="12"/>
      <c r="B17" s="25">
        <v>331.5</v>
      </c>
      <c r="C17" s="20" t="s">
        <v>17</v>
      </c>
      <c r="D17" s="46">
        <v>17980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17980</v>
      </c>
      <c r="O17" s="47">
        <f t="shared" si="2"/>
        <v>15.433476394849786</v>
      </c>
      <c r="P17" s="9"/>
    </row>
    <row r="18" spans="1:119">
      <c r="A18" s="12"/>
      <c r="B18" s="25">
        <v>335.12</v>
      </c>
      <c r="C18" s="20" t="s">
        <v>59</v>
      </c>
      <c r="D18" s="46">
        <v>40245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40245</v>
      </c>
      <c r="O18" s="47">
        <f t="shared" si="2"/>
        <v>34.545064377682401</v>
      </c>
      <c r="P18" s="9"/>
    </row>
    <row r="19" spans="1:119">
      <c r="A19" s="12"/>
      <c r="B19" s="25">
        <v>335.14</v>
      </c>
      <c r="C19" s="20" t="s">
        <v>60</v>
      </c>
      <c r="D19" s="46">
        <v>1261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1261</v>
      </c>
      <c r="O19" s="47">
        <f t="shared" si="2"/>
        <v>1.0824034334763948</v>
      </c>
      <c r="P19" s="9"/>
    </row>
    <row r="20" spans="1:119">
      <c r="A20" s="12"/>
      <c r="B20" s="25">
        <v>335.15</v>
      </c>
      <c r="C20" s="20" t="s">
        <v>61</v>
      </c>
      <c r="D20" s="46">
        <v>489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489</v>
      </c>
      <c r="O20" s="47">
        <f t="shared" si="2"/>
        <v>0.41974248927038627</v>
      </c>
      <c r="P20" s="9"/>
    </row>
    <row r="21" spans="1:119">
      <c r="A21" s="12"/>
      <c r="B21" s="25">
        <v>335.18</v>
      </c>
      <c r="C21" s="20" t="s">
        <v>62</v>
      </c>
      <c r="D21" s="46">
        <v>59714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59714</v>
      </c>
      <c r="O21" s="47">
        <f t="shared" si="2"/>
        <v>51.256652360515019</v>
      </c>
      <c r="P21" s="9"/>
    </row>
    <row r="22" spans="1:119">
      <c r="A22" s="12"/>
      <c r="B22" s="25">
        <v>338</v>
      </c>
      <c r="C22" s="20" t="s">
        <v>22</v>
      </c>
      <c r="D22" s="46">
        <v>1052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1052</v>
      </c>
      <c r="O22" s="47">
        <f t="shared" si="2"/>
        <v>0.90300429184549358</v>
      </c>
      <c r="P22" s="9"/>
    </row>
    <row r="23" spans="1:119" ht="15.75">
      <c r="A23" s="29" t="s">
        <v>27</v>
      </c>
      <c r="B23" s="30"/>
      <c r="C23" s="31"/>
      <c r="D23" s="32">
        <f t="shared" ref="D23:M23" si="5">SUM(D24:D24)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239815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239815</v>
      </c>
      <c r="O23" s="45">
        <f t="shared" si="2"/>
        <v>205.84978540772534</v>
      </c>
      <c r="P23" s="10"/>
    </row>
    <row r="24" spans="1:119">
      <c r="A24" s="12"/>
      <c r="B24" s="25">
        <v>343.3</v>
      </c>
      <c r="C24" s="20" t="s">
        <v>29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239815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239815</v>
      </c>
      <c r="O24" s="47">
        <f t="shared" si="2"/>
        <v>205.84978540772534</v>
      </c>
      <c r="P24" s="9"/>
    </row>
    <row r="25" spans="1:119" ht="15.75">
      <c r="A25" s="29" t="s">
        <v>28</v>
      </c>
      <c r="B25" s="30"/>
      <c r="C25" s="31"/>
      <c r="D25" s="32">
        <f t="shared" ref="D25:M25" si="6">SUM(D26:D26)</f>
        <v>937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937</v>
      </c>
      <c r="O25" s="45">
        <f t="shared" si="2"/>
        <v>0.80429184549356225</v>
      </c>
      <c r="P25" s="10"/>
    </row>
    <row r="26" spans="1:119">
      <c r="A26" s="13"/>
      <c r="B26" s="39">
        <v>351.1</v>
      </c>
      <c r="C26" s="21" t="s">
        <v>32</v>
      </c>
      <c r="D26" s="46">
        <v>937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937</v>
      </c>
      <c r="O26" s="47">
        <f t="shared" si="2"/>
        <v>0.80429184549356225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SUM(D28:D31)</f>
        <v>32122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985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33107</v>
      </c>
      <c r="O27" s="45">
        <f t="shared" si="2"/>
        <v>28.41802575107296</v>
      </c>
      <c r="P27" s="10"/>
    </row>
    <row r="28" spans="1:119">
      <c r="A28" s="12"/>
      <c r="B28" s="25">
        <v>361.1</v>
      </c>
      <c r="C28" s="20" t="s">
        <v>33</v>
      </c>
      <c r="D28" s="46">
        <v>3228</v>
      </c>
      <c r="E28" s="46">
        <v>0</v>
      </c>
      <c r="F28" s="46">
        <v>0</v>
      </c>
      <c r="G28" s="46">
        <v>0</v>
      </c>
      <c r="H28" s="46">
        <v>0</v>
      </c>
      <c r="I28" s="46">
        <v>985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4213</v>
      </c>
      <c r="O28" s="47">
        <f t="shared" si="2"/>
        <v>3.6163090128755364</v>
      </c>
      <c r="P28" s="9"/>
    </row>
    <row r="29" spans="1:119">
      <c r="A29" s="12"/>
      <c r="B29" s="25">
        <v>362</v>
      </c>
      <c r="C29" s="20" t="s">
        <v>34</v>
      </c>
      <c r="D29" s="46">
        <v>7900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7900</v>
      </c>
      <c r="O29" s="47">
        <f t="shared" si="2"/>
        <v>6.7811158798283264</v>
      </c>
      <c r="P29" s="9"/>
    </row>
    <row r="30" spans="1:119">
      <c r="A30" s="12"/>
      <c r="B30" s="25">
        <v>364</v>
      </c>
      <c r="C30" s="20" t="s">
        <v>63</v>
      </c>
      <c r="D30" s="46">
        <v>660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660</v>
      </c>
      <c r="O30" s="47">
        <f t="shared" si="2"/>
        <v>0.5665236051502146</v>
      </c>
      <c r="P30" s="9"/>
    </row>
    <row r="31" spans="1:119" ht="15.75" thickBot="1">
      <c r="A31" s="12"/>
      <c r="B31" s="25">
        <v>369.9</v>
      </c>
      <c r="C31" s="20" t="s">
        <v>36</v>
      </c>
      <c r="D31" s="46">
        <v>20334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20334</v>
      </c>
      <c r="O31" s="47">
        <f t="shared" si="2"/>
        <v>17.454077253218884</v>
      </c>
      <c r="P31" s="9"/>
    </row>
    <row r="32" spans="1:119" ht="16.5" thickBot="1">
      <c r="A32" s="14" t="s">
        <v>30</v>
      </c>
      <c r="B32" s="23"/>
      <c r="C32" s="22"/>
      <c r="D32" s="15">
        <f>SUM(D5,D11,D16,D23,D25,D27)</f>
        <v>534523</v>
      </c>
      <c r="E32" s="15">
        <f t="shared" ref="E32:M32" si="8">SUM(E5,E11,E16,E23,E25,E27)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240800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775323</v>
      </c>
      <c r="O32" s="38">
        <f t="shared" si="2"/>
        <v>665.51330472103007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64</v>
      </c>
      <c r="M34" s="115"/>
      <c r="N34" s="115"/>
      <c r="O34" s="43">
        <v>1165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280606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280606</v>
      </c>
      <c r="O5" s="33">
        <f t="shared" ref="O5:O30" si="2">(N5/O$32)</f>
        <v>247.44797178130511</v>
      </c>
      <c r="P5" s="6"/>
    </row>
    <row r="6" spans="1:133">
      <c r="A6" s="12"/>
      <c r="B6" s="25">
        <v>311</v>
      </c>
      <c r="C6" s="20" t="s">
        <v>2</v>
      </c>
      <c r="D6" s="46">
        <v>124054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124054</v>
      </c>
      <c r="O6" s="47">
        <f t="shared" si="2"/>
        <v>109.39506172839506</v>
      </c>
      <c r="P6" s="9"/>
    </row>
    <row r="7" spans="1:133">
      <c r="A7" s="12"/>
      <c r="B7" s="25">
        <v>312.10000000000002</v>
      </c>
      <c r="C7" s="20" t="s">
        <v>50</v>
      </c>
      <c r="D7" s="46">
        <v>64125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64125</v>
      </c>
      <c r="O7" s="47">
        <f t="shared" si="2"/>
        <v>56.547619047619051</v>
      </c>
      <c r="P7" s="9"/>
    </row>
    <row r="8" spans="1:133">
      <c r="A8" s="12"/>
      <c r="B8" s="25">
        <v>312.41000000000003</v>
      </c>
      <c r="C8" s="20" t="s">
        <v>10</v>
      </c>
      <c r="D8" s="46">
        <v>81972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81972</v>
      </c>
      <c r="O8" s="47">
        <f t="shared" si="2"/>
        <v>72.285714285714292</v>
      </c>
      <c r="P8" s="9"/>
    </row>
    <row r="9" spans="1:133">
      <c r="A9" s="12"/>
      <c r="B9" s="25">
        <v>315</v>
      </c>
      <c r="C9" s="20" t="s">
        <v>12</v>
      </c>
      <c r="D9" s="46">
        <v>8950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8950</v>
      </c>
      <c r="O9" s="47">
        <f t="shared" si="2"/>
        <v>7.8924162257495594</v>
      </c>
      <c r="P9" s="9"/>
    </row>
    <row r="10" spans="1:133">
      <c r="A10" s="12"/>
      <c r="B10" s="25">
        <v>316</v>
      </c>
      <c r="C10" s="20" t="s">
        <v>13</v>
      </c>
      <c r="D10" s="46">
        <v>1505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1505</v>
      </c>
      <c r="O10" s="47">
        <f t="shared" si="2"/>
        <v>1.3271604938271604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123045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123045</v>
      </c>
      <c r="O11" s="45">
        <f t="shared" si="2"/>
        <v>108.505291005291</v>
      </c>
      <c r="P11" s="10"/>
    </row>
    <row r="12" spans="1:133">
      <c r="A12" s="12"/>
      <c r="B12" s="25">
        <v>322</v>
      </c>
      <c r="C12" s="20" t="s">
        <v>0</v>
      </c>
      <c r="D12" s="46">
        <v>1823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1823</v>
      </c>
      <c r="O12" s="47">
        <f t="shared" si="2"/>
        <v>1.6075837742504409</v>
      </c>
      <c r="P12" s="9"/>
    </row>
    <row r="13" spans="1:133">
      <c r="A13" s="12"/>
      <c r="B13" s="25">
        <v>323.10000000000002</v>
      </c>
      <c r="C13" s="20" t="s">
        <v>15</v>
      </c>
      <c r="D13" s="46">
        <v>59739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59739</v>
      </c>
      <c r="O13" s="47">
        <f t="shared" si="2"/>
        <v>52.679894179894177</v>
      </c>
      <c r="P13" s="9"/>
    </row>
    <row r="14" spans="1:133">
      <c r="A14" s="12"/>
      <c r="B14" s="25">
        <v>324.31</v>
      </c>
      <c r="C14" s="20" t="s">
        <v>46</v>
      </c>
      <c r="D14" s="46">
        <v>61483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61483</v>
      </c>
      <c r="O14" s="47">
        <f t="shared" si="2"/>
        <v>54.217813051146386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SUM(D16:D20)</f>
        <v>102914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102914</v>
      </c>
      <c r="O15" s="45">
        <f t="shared" si="2"/>
        <v>90.753086419753089</v>
      </c>
      <c r="P15" s="10"/>
    </row>
    <row r="16" spans="1:133">
      <c r="A16" s="12"/>
      <c r="B16" s="25">
        <v>335.12</v>
      </c>
      <c r="C16" s="20" t="s">
        <v>18</v>
      </c>
      <c r="D16" s="46">
        <v>43355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43355</v>
      </c>
      <c r="O16" s="47">
        <f t="shared" si="2"/>
        <v>38.231922398589063</v>
      </c>
      <c r="P16" s="9"/>
    </row>
    <row r="17" spans="1:119">
      <c r="A17" s="12"/>
      <c r="B17" s="25">
        <v>335.14</v>
      </c>
      <c r="C17" s="20" t="s">
        <v>19</v>
      </c>
      <c r="D17" s="46">
        <v>1445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1445</v>
      </c>
      <c r="O17" s="47">
        <f t="shared" si="2"/>
        <v>1.2742504409171076</v>
      </c>
      <c r="P17" s="9"/>
    </row>
    <row r="18" spans="1:119">
      <c r="A18" s="12"/>
      <c r="B18" s="25">
        <v>335.15</v>
      </c>
      <c r="C18" s="20" t="s">
        <v>20</v>
      </c>
      <c r="D18" s="46">
        <v>343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343</v>
      </c>
      <c r="O18" s="47">
        <f t="shared" si="2"/>
        <v>0.30246913580246915</v>
      </c>
      <c r="P18" s="9"/>
    </row>
    <row r="19" spans="1:119">
      <c r="A19" s="12"/>
      <c r="B19" s="25">
        <v>335.18</v>
      </c>
      <c r="C19" s="20" t="s">
        <v>21</v>
      </c>
      <c r="D19" s="46">
        <v>56683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56683</v>
      </c>
      <c r="O19" s="47">
        <f t="shared" si="2"/>
        <v>49.985008818342152</v>
      </c>
      <c r="P19" s="9"/>
    </row>
    <row r="20" spans="1:119">
      <c r="A20" s="12"/>
      <c r="B20" s="25">
        <v>338</v>
      </c>
      <c r="C20" s="20" t="s">
        <v>22</v>
      </c>
      <c r="D20" s="46">
        <v>1088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1088</v>
      </c>
      <c r="O20" s="47">
        <f t="shared" si="2"/>
        <v>0.95943562610229272</v>
      </c>
      <c r="P20" s="9"/>
    </row>
    <row r="21" spans="1:119" ht="15.75">
      <c r="A21" s="29" t="s">
        <v>27</v>
      </c>
      <c r="B21" s="30"/>
      <c r="C21" s="31"/>
      <c r="D21" s="32">
        <f t="shared" ref="D21:M21" si="5">SUM(D22:D22)</f>
        <v>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235561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235561</v>
      </c>
      <c r="O21" s="45">
        <f t="shared" si="2"/>
        <v>207.72574955908289</v>
      </c>
      <c r="P21" s="10"/>
    </row>
    <row r="22" spans="1:119">
      <c r="A22" s="12"/>
      <c r="B22" s="25">
        <v>343.3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235561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235561</v>
      </c>
      <c r="O22" s="47">
        <f t="shared" si="2"/>
        <v>207.72574955908289</v>
      </c>
      <c r="P22" s="9"/>
    </row>
    <row r="23" spans="1:119" ht="15.75">
      <c r="A23" s="29" t="s">
        <v>28</v>
      </c>
      <c r="B23" s="30"/>
      <c r="C23" s="31"/>
      <c r="D23" s="32">
        <f t="shared" ref="D23:M23" si="6">SUM(D24:D24)</f>
        <v>1043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1043</v>
      </c>
      <c r="O23" s="45">
        <f t="shared" si="2"/>
        <v>0.91975308641975306</v>
      </c>
      <c r="P23" s="10"/>
    </row>
    <row r="24" spans="1:119">
      <c r="A24" s="13"/>
      <c r="B24" s="39">
        <v>351.1</v>
      </c>
      <c r="C24" s="21" t="s">
        <v>32</v>
      </c>
      <c r="D24" s="46">
        <v>1043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1043</v>
      </c>
      <c r="O24" s="47">
        <f t="shared" si="2"/>
        <v>0.91975308641975306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SUM(D26:D29)</f>
        <v>49367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1105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50472</v>
      </c>
      <c r="O25" s="45">
        <f t="shared" si="2"/>
        <v>44.507936507936506</v>
      </c>
      <c r="P25" s="10"/>
    </row>
    <row r="26" spans="1:119">
      <c r="A26" s="12"/>
      <c r="B26" s="25">
        <v>361.1</v>
      </c>
      <c r="C26" s="20" t="s">
        <v>33</v>
      </c>
      <c r="D26" s="46">
        <v>3667</v>
      </c>
      <c r="E26" s="46">
        <v>0</v>
      </c>
      <c r="F26" s="46">
        <v>0</v>
      </c>
      <c r="G26" s="46">
        <v>0</v>
      </c>
      <c r="H26" s="46">
        <v>0</v>
      </c>
      <c r="I26" s="46">
        <v>1105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4772</v>
      </c>
      <c r="O26" s="47">
        <f t="shared" si="2"/>
        <v>4.2081128747795411</v>
      </c>
      <c r="P26" s="9"/>
    </row>
    <row r="27" spans="1:119">
      <c r="A27" s="12"/>
      <c r="B27" s="25">
        <v>362</v>
      </c>
      <c r="C27" s="20" t="s">
        <v>34</v>
      </c>
      <c r="D27" s="46">
        <v>11100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11100</v>
      </c>
      <c r="O27" s="47">
        <f t="shared" si="2"/>
        <v>9.7883597883597879</v>
      </c>
      <c r="P27" s="9"/>
    </row>
    <row r="28" spans="1:119">
      <c r="A28" s="12"/>
      <c r="B28" s="25">
        <v>366</v>
      </c>
      <c r="C28" s="20" t="s">
        <v>35</v>
      </c>
      <c r="D28" s="46">
        <v>17000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17000</v>
      </c>
      <c r="O28" s="47">
        <f t="shared" si="2"/>
        <v>14.991181657848324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17600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17600</v>
      </c>
      <c r="O29" s="47">
        <f t="shared" si="2"/>
        <v>15.520282186948853</v>
      </c>
      <c r="P29" s="9"/>
    </row>
    <row r="30" spans="1:119" ht="16.5" thickBot="1">
      <c r="A30" s="14" t="s">
        <v>30</v>
      </c>
      <c r="B30" s="23"/>
      <c r="C30" s="22"/>
      <c r="D30" s="15">
        <f>SUM(D5,D11,D15,D21,D23,D25)</f>
        <v>556975</v>
      </c>
      <c r="E30" s="15">
        <f t="shared" ref="E30:M30" si="8">SUM(E5,E11,E15,E21,E23,E25)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236666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793641</v>
      </c>
      <c r="O30" s="38">
        <f t="shared" si="2"/>
        <v>699.85978835978835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54</v>
      </c>
      <c r="M32" s="115"/>
      <c r="N32" s="115"/>
      <c r="O32" s="43">
        <v>1134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52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278036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278036</v>
      </c>
      <c r="O5" s="33">
        <f t="shared" ref="O5:O29" si="2">(N5/O$31)</f>
        <v>244.31985940246045</v>
      </c>
      <c r="P5" s="6"/>
    </row>
    <row r="6" spans="1:133">
      <c r="A6" s="12"/>
      <c r="B6" s="25">
        <v>311</v>
      </c>
      <c r="C6" s="20" t="s">
        <v>2</v>
      </c>
      <c r="D6" s="46">
        <v>127954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127954</v>
      </c>
      <c r="O6" s="47">
        <f t="shared" si="2"/>
        <v>112.43760984182776</v>
      </c>
      <c r="P6" s="9"/>
    </row>
    <row r="7" spans="1:133">
      <c r="A7" s="12"/>
      <c r="B7" s="25">
        <v>312.10000000000002</v>
      </c>
      <c r="C7" s="20" t="s">
        <v>50</v>
      </c>
      <c r="D7" s="46">
        <v>58510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58510</v>
      </c>
      <c r="O7" s="47">
        <f t="shared" si="2"/>
        <v>51.414762741652019</v>
      </c>
      <c r="P7" s="9"/>
    </row>
    <row r="8" spans="1:133">
      <c r="A8" s="12"/>
      <c r="B8" s="25">
        <v>312.41000000000003</v>
      </c>
      <c r="C8" s="20" t="s">
        <v>10</v>
      </c>
      <c r="D8" s="46">
        <v>79981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79981</v>
      </c>
      <c r="O8" s="47">
        <f t="shared" si="2"/>
        <v>70.282073813708266</v>
      </c>
      <c r="P8" s="9"/>
    </row>
    <row r="9" spans="1:133">
      <c r="A9" s="12"/>
      <c r="B9" s="25">
        <v>315</v>
      </c>
      <c r="C9" s="20" t="s">
        <v>12</v>
      </c>
      <c r="D9" s="46">
        <v>9966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9966</v>
      </c>
      <c r="O9" s="47">
        <f t="shared" si="2"/>
        <v>8.7574692442882256</v>
      </c>
      <c r="P9" s="9"/>
    </row>
    <row r="10" spans="1:133">
      <c r="A10" s="12"/>
      <c r="B10" s="25">
        <v>316</v>
      </c>
      <c r="C10" s="20" t="s">
        <v>13</v>
      </c>
      <c r="D10" s="46">
        <v>1625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1625</v>
      </c>
      <c r="O10" s="47">
        <f t="shared" si="2"/>
        <v>1.4279437609841827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66483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66483</v>
      </c>
      <c r="O11" s="45">
        <f t="shared" si="2"/>
        <v>58.420913884007028</v>
      </c>
      <c r="P11" s="10"/>
    </row>
    <row r="12" spans="1:133">
      <c r="A12" s="12"/>
      <c r="B12" s="25">
        <v>322</v>
      </c>
      <c r="C12" s="20" t="s">
        <v>0</v>
      </c>
      <c r="D12" s="46">
        <v>893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893</v>
      </c>
      <c r="O12" s="47">
        <f t="shared" si="2"/>
        <v>0.7847100175746925</v>
      </c>
      <c r="P12" s="9"/>
    </row>
    <row r="13" spans="1:133">
      <c r="A13" s="12"/>
      <c r="B13" s="25">
        <v>323.10000000000002</v>
      </c>
      <c r="C13" s="20" t="s">
        <v>15</v>
      </c>
      <c r="D13" s="46">
        <v>65590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65590</v>
      </c>
      <c r="O13" s="47">
        <f t="shared" si="2"/>
        <v>57.636203866432339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94550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94550</v>
      </c>
      <c r="O14" s="45">
        <f t="shared" si="2"/>
        <v>83.08435852372584</v>
      </c>
      <c r="P14" s="10"/>
    </row>
    <row r="15" spans="1:133">
      <c r="A15" s="12"/>
      <c r="B15" s="25">
        <v>335.12</v>
      </c>
      <c r="C15" s="20" t="s">
        <v>18</v>
      </c>
      <c r="D15" s="46">
        <v>43064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43064</v>
      </c>
      <c r="O15" s="47">
        <f t="shared" si="2"/>
        <v>37.841827768014056</v>
      </c>
      <c r="P15" s="9"/>
    </row>
    <row r="16" spans="1:133">
      <c r="A16" s="12"/>
      <c r="B16" s="25">
        <v>335.14</v>
      </c>
      <c r="C16" s="20" t="s">
        <v>19</v>
      </c>
      <c r="D16" s="46">
        <v>1616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1616</v>
      </c>
      <c r="O16" s="47">
        <f t="shared" si="2"/>
        <v>1.4200351493848857</v>
      </c>
      <c r="P16" s="9"/>
    </row>
    <row r="17" spans="1:119">
      <c r="A17" s="12"/>
      <c r="B17" s="25">
        <v>335.15</v>
      </c>
      <c r="C17" s="20" t="s">
        <v>20</v>
      </c>
      <c r="D17" s="46">
        <v>343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343</v>
      </c>
      <c r="O17" s="47">
        <f t="shared" si="2"/>
        <v>0.30140597539543057</v>
      </c>
      <c r="P17" s="9"/>
    </row>
    <row r="18" spans="1:119">
      <c r="A18" s="12"/>
      <c r="B18" s="25">
        <v>335.18</v>
      </c>
      <c r="C18" s="20" t="s">
        <v>21</v>
      </c>
      <c r="D18" s="46">
        <v>48497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48497</v>
      </c>
      <c r="O18" s="47">
        <f t="shared" si="2"/>
        <v>42.615992970123024</v>
      </c>
      <c r="P18" s="9"/>
    </row>
    <row r="19" spans="1:119">
      <c r="A19" s="12"/>
      <c r="B19" s="25">
        <v>338</v>
      </c>
      <c r="C19" s="20" t="s">
        <v>22</v>
      </c>
      <c r="D19" s="46">
        <v>1030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1030</v>
      </c>
      <c r="O19" s="47">
        <f t="shared" si="2"/>
        <v>0.90509666080843587</v>
      </c>
      <c r="P19" s="9"/>
    </row>
    <row r="20" spans="1:119" ht="15.75">
      <c r="A20" s="29" t="s">
        <v>27</v>
      </c>
      <c r="B20" s="30"/>
      <c r="C20" s="31"/>
      <c r="D20" s="32">
        <f t="shared" ref="D20:M20" si="5">SUM(D21:D21)</f>
        <v>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243418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243418</v>
      </c>
      <c r="O20" s="45">
        <f t="shared" si="2"/>
        <v>213.89982425307556</v>
      </c>
      <c r="P20" s="10"/>
    </row>
    <row r="21" spans="1:119">
      <c r="A21" s="12"/>
      <c r="B21" s="25">
        <v>343.3</v>
      </c>
      <c r="C21" s="20" t="s">
        <v>29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243418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243418</v>
      </c>
      <c r="O21" s="47">
        <f t="shared" si="2"/>
        <v>213.89982425307556</v>
      </c>
      <c r="P21" s="9"/>
    </row>
    <row r="22" spans="1:119" ht="15.75">
      <c r="A22" s="29" t="s">
        <v>28</v>
      </c>
      <c r="B22" s="30"/>
      <c r="C22" s="31"/>
      <c r="D22" s="32">
        <f t="shared" ref="D22:M22" si="6">SUM(D23:D23)</f>
        <v>1655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1655</v>
      </c>
      <c r="O22" s="45">
        <f t="shared" si="2"/>
        <v>1.4543057996485063</v>
      </c>
      <c r="P22" s="10"/>
    </row>
    <row r="23" spans="1:119">
      <c r="A23" s="13"/>
      <c r="B23" s="39">
        <v>351.1</v>
      </c>
      <c r="C23" s="21" t="s">
        <v>32</v>
      </c>
      <c r="D23" s="46">
        <v>1655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1655</v>
      </c>
      <c r="O23" s="47">
        <f t="shared" si="2"/>
        <v>1.4543057996485063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SUM(D25:D28)</f>
        <v>31018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1810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32828</v>
      </c>
      <c r="O24" s="45">
        <f t="shared" si="2"/>
        <v>28.847100175746924</v>
      </c>
      <c r="P24" s="10"/>
    </row>
    <row r="25" spans="1:119">
      <c r="A25" s="12"/>
      <c r="B25" s="25">
        <v>361.1</v>
      </c>
      <c r="C25" s="20" t="s">
        <v>33</v>
      </c>
      <c r="D25" s="46">
        <v>6686</v>
      </c>
      <c r="E25" s="46">
        <v>0</v>
      </c>
      <c r="F25" s="46">
        <v>0</v>
      </c>
      <c r="G25" s="46">
        <v>0</v>
      </c>
      <c r="H25" s="46">
        <v>0</v>
      </c>
      <c r="I25" s="46">
        <v>1660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8346</v>
      </c>
      <c r="O25" s="47">
        <f t="shared" si="2"/>
        <v>7.3339191564147628</v>
      </c>
      <c r="P25" s="9"/>
    </row>
    <row r="26" spans="1:119">
      <c r="A26" s="12"/>
      <c r="B26" s="25">
        <v>362</v>
      </c>
      <c r="C26" s="20" t="s">
        <v>34</v>
      </c>
      <c r="D26" s="46">
        <v>11100</v>
      </c>
      <c r="E26" s="46">
        <v>0</v>
      </c>
      <c r="F26" s="46">
        <v>0</v>
      </c>
      <c r="G26" s="46">
        <v>0</v>
      </c>
      <c r="H26" s="46">
        <v>0</v>
      </c>
      <c r="I26" s="46">
        <v>150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11250</v>
      </c>
      <c r="O26" s="47">
        <f t="shared" si="2"/>
        <v>9.8857644991212652</v>
      </c>
      <c r="P26" s="9"/>
    </row>
    <row r="27" spans="1:119">
      <c r="A27" s="12"/>
      <c r="B27" s="25">
        <v>366</v>
      </c>
      <c r="C27" s="20" t="s">
        <v>35</v>
      </c>
      <c r="D27" s="46">
        <v>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120</v>
      </c>
      <c r="O27" s="47">
        <f t="shared" si="2"/>
        <v>0.1054481546572935</v>
      </c>
      <c r="P27" s="9"/>
    </row>
    <row r="28" spans="1:119" ht="15.75" thickBot="1">
      <c r="A28" s="12"/>
      <c r="B28" s="25">
        <v>369.9</v>
      </c>
      <c r="C28" s="20" t="s">
        <v>36</v>
      </c>
      <c r="D28" s="46">
        <v>13112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13112</v>
      </c>
      <c r="O28" s="47">
        <f t="shared" si="2"/>
        <v>11.521968365553603</v>
      </c>
      <c r="P28" s="9"/>
    </row>
    <row r="29" spans="1:119" ht="16.5" thickBot="1">
      <c r="A29" s="14" t="s">
        <v>30</v>
      </c>
      <c r="B29" s="23"/>
      <c r="C29" s="22"/>
      <c r="D29" s="15">
        <f>SUM(D5,D11,D14,D20,D22,D24)</f>
        <v>471742</v>
      </c>
      <c r="E29" s="15">
        <f t="shared" ref="E29:M29" si="8">SUM(E5,E11,E14,E20,E22,E24)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245228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716970</v>
      </c>
      <c r="O29" s="38">
        <f t="shared" si="2"/>
        <v>630.02636203866427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5" t="s">
        <v>51</v>
      </c>
      <c r="M31" s="115"/>
      <c r="N31" s="115"/>
      <c r="O31" s="43">
        <v>1138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customHeight="1" thickBot="1">
      <c r="A33" s="117" t="s">
        <v>52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267523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267523</v>
      </c>
      <c r="O5" s="33">
        <f t="shared" ref="O5:O31" si="2">(N5/O$33)</f>
        <v>235.08172231985941</v>
      </c>
      <c r="P5" s="6"/>
    </row>
    <row r="6" spans="1:133">
      <c r="A6" s="12"/>
      <c r="B6" s="25">
        <v>311</v>
      </c>
      <c r="C6" s="20" t="s">
        <v>2</v>
      </c>
      <c r="D6" s="46">
        <v>127588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127588</v>
      </c>
      <c r="O6" s="47">
        <f t="shared" si="2"/>
        <v>112.11599297012302</v>
      </c>
      <c r="P6" s="9"/>
    </row>
    <row r="7" spans="1:133">
      <c r="A7" s="12"/>
      <c r="B7" s="25">
        <v>312.41000000000003</v>
      </c>
      <c r="C7" s="20" t="s">
        <v>10</v>
      </c>
      <c r="D7" s="46">
        <v>77680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77680</v>
      </c>
      <c r="O7" s="47">
        <f t="shared" si="2"/>
        <v>68.260105448154661</v>
      </c>
      <c r="P7" s="9"/>
    </row>
    <row r="8" spans="1:133">
      <c r="A8" s="12"/>
      <c r="B8" s="25">
        <v>312.60000000000002</v>
      </c>
      <c r="C8" s="20" t="s">
        <v>11</v>
      </c>
      <c r="D8" s="46">
        <v>53005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53005</v>
      </c>
      <c r="O8" s="47">
        <f t="shared" si="2"/>
        <v>46.577328646748683</v>
      </c>
      <c r="P8" s="9"/>
    </row>
    <row r="9" spans="1:133">
      <c r="A9" s="12"/>
      <c r="B9" s="25">
        <v>315</v>
      </c>
      <c r="C9" s="20" t="s">
        <v>12</v>
      </c>
      <c r="D9" s="46">
        <v>7714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7714</v>
      </c>
      <c r="O9" s="47">
        <f t="shared" si="2"/>
        <v>6.7785588752196837</v>
      </c>
      <c r="P9" s="9"/>
    </row>
    <row r="10" spans="1:133">
      <c r="A10" s="12"/>
      <c r="B10" s="25">
        <v>316</v>
      </c>
      <c r="C10" s="20" t="s">
        <v>13</v>
      </c>
      <c r="D10" s="46">
        <v>1536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1536</v>
      </c>
      <c r="O10" s="47">
        <f t="shared" si="2"/>
        <v>1.3497363796133568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70710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70710</v>
      </c>
      <c r="O11" s="45">
        <f t="shared" si="2"/>
        <v>62.135325131810191</v>
      </c>
      <c r="P11" s="10"/>
    </row>
    <row r="12" spans="1:133">
      <c r="A12" s="12"/>
      <c r="B12" s="25">
        <v>322</v>
      </c>
      <c r="C12" s="20" t="s">
        <v>0</v>
      </c>
      <c r="D12" s="46">
        <v>1475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1475</v>
      </c>
      <c r="O12" s="47">
        <f t="shared" si="2"/>
        <v>1.2961335676625658</v>
      </c>
      <c r="P12" s="9"/>
    </row>
    <row r="13" spans="1:133">
      <c r="A13" s="12"/>
      <c r="B13" s="25">
        <v>323.10000000000002</v>
      </c>
      <c r="C13" s="20" t="s">
        <v>15</v>
      </c>
      <c r="D13" s="46">
        <v>66435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66435</v>
      </c>
      <c r="O13" s="47">
        <f t="shared" si="2"/>
        <v>58.378734622144115</v>
      </c>
      <c r="P13" s="9"/>
    </row>
    <row r="14" spans="1:133">
      <c r="A14" s="12"/>
      <c r="B14" s="25">
        <v>324.31</v>
      </c>
      <c r="C14" s="20" t="s">
        <v>46</v>
      </c>
      <c r="D14" s="46">
        <v>2800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2800</v>
      </c>
      <c r="O14" s="47">
        <f t="shared" si="2"/>
        <v>2.4604569420035149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SUM(D16:D20)</f>
        <v>92104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92104</v>
      </c>
      <c r="O15" s="45">
        <f t="shared" si="2"/>
        <v>80.934973637961335</v>
      </c>
      <c r="P15" s="10"/>
    </row>
    <row r="16" spans="1:133">
      <c r="A16" s="12"/>
      <c r="B16" s="25">
        <v>335.12</v>
      </c>
      <c r="C16" s="20" t="s">
        <v>18</v>
      </c>
      <c r="D16" s="46">
        <v>42903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42903</v>
      </c>
      <c r="O16" s="47">
        <f t="shared" si="2"/>
        <v>37.700351493848856</v>
      </c>
      <c r="P16" s="9"/>
    </row>
    <row r="17" spans="1:119">
      <c r="A17" s="12"/>
      <c r="B17" s="25">
        <v>335.14</v>
      </c>
      <c r="C17" s="20" t="s">
        <v>19</v>
      </c>
      <c r="D17" s="46">
        <v>1499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1499</v>
      </c>
      <c r="O17" s="47">
        <f t="shared" si="2"/>
        <v>1.3172231985940246</v>
      </c>
      <c r="P17" s="9"/>
    </row>
    <row r="18" spans="1:119">
      <c r="A18" s="12"/>
      <c r="B18" s="25">
        <v>335.15</v>
      </c>
      <c r="C18" s="20" t="s">
        <v>20</v>
      </c>
      <c r="D18" s="46">
        <v>343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343</v>
      </c>
      <c r="O18" s="47">
        <f t="shared" si="2"/>
        <v>0.30140597539543057</v>
      </c>
      <c r="P18" s="9"/>
    </row>
    <row r="19" spans="1:119">
      <c r="A19" s="12"/>
      <c r="B19" s="25">
        <v>335.18</v>
      </c>
      <c r="C19" s="20" t="s">
        <v>21</v>
      </c>
      <c r="D19" s="46">
        <v>46641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46641</v>
      </c>
      <c r="O19" s="47">
        <f t="shared" si="2"/>
        <v>40.985061511423552</v>
      </c>
      <c r="P19" s="9"/>
    </row>
    <row r="20" spans="1:119">
      <c r="A20" s="12"/>
      <c r="B20" s="25">
        <v>338</v>
      </c>
      <c r="C20" s="20" t="s">
        <v>22</v>
      </c>
      <c r="D20" s="46">
        <v>718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718</v>
      </c>
      <c r="O20" s="47">
        <f t="shared" si="2"/>
        <v>0.63093145869947276</v>
      </c>
      <c r="P20" s="9"/>
    </row>
    <row r="21" spans="1:119" ht="15.75">
      <c r="A21" s="29" t="s">
        <v>27</v>
      </c>
      <c r="B21" s="30"/>
      <c r="C21" s="31"/>
      <c r="D21" s="32">
        <f t="shared" ref="D21:M21" si="5">SUM(D22:D22)</f>
        <v>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222230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222230</v>
      </c>
      <c r="O21" s="45">
        <f t="shared" si="2"/>
        <v>195.2811950790861</v>
      </c>
      <c r="P21" s="10"/>
    </row>
    <row r="22" spans="1:119">
      <c r="A22" s="12"/>
      <c r="B22" s="25">
        <v>343.3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222230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222230</v>
      </c>
      <c r="O22" s="47">
        <f t="shared" si="2"/>
        <v>195.2811950790861</v>
      </c>
      <c r="P22" s="9"/>
    </row>
    <row r="23" spans="1:119" ht="15.75">
      <c r="A23" s="29" t="s">
        <v>28</v>
      </c>
      <c r="B23" s="30"/>
      <c r="C23" s="31"/>
      <c r="D23" s="32">
        <f t="shared" ref="D23:M23" si="6">SUM(D24:D24)</f>
        <v>257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257</v>
      </c>
      <c r="O23" s="45">
        <f t="shared" si="2"/>
        <v>0.22583479789103691</v>
      </c>
      <c r="P23" s="10"/>
    </row>
    <row r="24" spans="1:119">
      <c r="A24" s="13"/>
      <c r="B24" s="39">
        <v>351.1</v>
      </c>
      <c r="C24" s="21" t="s">
        <v>32</v>
      </c>
      <c r="D24" s="46">
        <v>257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257</v>
      </c>
      <c r="O24" s="47">
        <f t="shared" si="2"/>
        <v>0.22583479789103691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SUM(D26:D30)</f>
        <v>137001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4168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141169</v>
      </c>
      <c r="O25" s="45">
        <f t="shared" si="2"/>
        <v>124.05008787346222</v>
      </c>
      <c r="P25" s="10"/>
    </row>
    <row r="26" spans="1:119">
      <c r="A26" s="12"/>
      <c r="B26" s="25">
        <v>361.1</v>
      </c>
      <c r="C26" s="20" t="s">
        <v>33</v>
      </c>
      <c r="D26" s="46">
        <v>9548</v>
      </c>
      <c r="E26" s="46">
        <v>0</v>
      </c>
      <c r="F26" s="46">
        <v>0</v>
      </c>
      <c r="G26" s="46">
        <v>0</v>
      </c>
      <c r="H26" s="46">
        <v>0</v>
      </c>
      <c r="I26" s="46">
        <v>2218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11766</v>
      </c>
      <c r="O26" s="47">
        <f t="shared" si="2"/>
        <v>10.339191564147628</v>
      </c>
      <c r="P26" s="9"/>
    </row>
    <row r="27" spans="1:119">
      <c r="A27" s="12"/>
      <c r="B27" s="25">
        <v>362</v>
      </c>
      <c r="C27" s="20" t="s">
        <v>34</v>
      </c>
      <c r="D27" s="46">
        <v>17500</v>
      </c>
      <c r="E27" s="46">
        <v>0</v>
      </c>
      <c r="F27" s="46">
        <v>0</v>
      </c>
      <c r="G27" s="46">
        <v>0</v>
      </c>
      <c r="H27" s="46">
        <v>0</v>
      </c>
      <c r="I27" s="46">
        <v>1950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19450</v>
      </c>
      <c r="O27" s="47">
        <f t="shared" si="2"/>
        <v>17.091388400702989</v>
      </c>
      <c r="P27" s="9"/>
    </row>
    <row r="28" spans="1:119">
      <c r="A28" s="12"/>
      <c r="B28" s="25">
        <v>365</v>
      </c>
      <c r="C28" s="20" t="s">
        <v>47</v>
      </c>
      <c r="D28" s="46">
        <v>94850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94850</v>
      </c>
      <c r="O28" s="47">
        <f t="shared" si="2"/>
        <v>83.347978910369065</v>
      </c>
      <c r="P28" s="9"/>
    </row>
    <row r="29" spans="1:119">
      <c r="A29" s="12"/>
      <c r="B29" s="25">
        <v>366</v>
      </c>
      <c r="C29" s="20" t="s">
        <v>35</v>
      </c>
      <c r="D29" s="46">
        <v>920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920</v>
      </c>
      <c r="O29" s="47">
        <f t="shared" si="2"/>
        <v>0.80843585237258353</v>
      </c>
      <c r="P29" s="9"/>
    </row>
    <row r="30" spans="1:119" ht="15.75" thickBot="1">
      <c r="A30" s="12"/>
      <c r="B30" s="25">
        <v>369.9</v>
      </c>
      <c r="C30" s="20" t="s">
        <v>36</v>
      </c>
      <c r="D30" s="46">
        <v>14183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14183</v>
      </c>
      <c r="O30" s="47">
        <f t="shared" si="2"/>
        <v>12.463093145869948</v>
      </c>
      <c r="P30" s="9"/>
    </row>
    <row r="31" spans="1:119" ht="16.5" thickBot="1">
      <c r="A31" s="14" t="s">
        <v>30</v>
      </c>
      <c r="B31" s="23"/>
      <c r="C31" s="22"/>
      <c r="D31" s="15">
        <f>SUM(D5,D11,D15,D21,D23,D25)</f>
        <v>567595</v>
      </c>
      <c r="E31" s="15">
        <f t="shared" ref="E31:M31" si="8">SUM(E5,E11,E15,E21,E23,E25)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226398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793993</v>
      </c>
      <c r="O31" s="38">
        <f t="shared" si="2"/>
        <v>697.7091388400703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48</v>
      </c>
      <c r="M33" s="115"/>
      <c r="N33" s="115"/>
      <c r="O33" s="43">
        <v>1138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thickBot="1">
      <c r="A35" s="117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268243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268243</v>
      </c>
      <c r="O5" s="33">
        <f t="shared" ref="O5:O30" si="2">(N5/O$32)</f>
        <v>277.68426501035196</v>
      </c>
      <c r="P5" s="6"/>
    </row>
    <row r="6" spans="1:133">
      <c r="A6" s="12"/>
      <c r="B6" s="25">
        <v>311</v>
      </c>
      <c r="C6" s="20" t="s">
        <v>2</v>
      </c>
      <c r="D6" s="46">
        <v>127040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127040</v>
      </c>
      <c r="O6" s="47">
        <f t="shared" si="2"/>
        <v>131.51138716356107</v>
      </c>
      <c r="P6" s="9"/>
    </row>
    <row r="7" spans="1:133">
      <c r="A7" s="12"/>
      <c r="B7" s="25">
        <v>312.41000000000003</v>
      </c>
      <c r="C7" s="20" t="s">
        <v>10</v>
      </c>
      <c r="D7" s="46">
        <v>78223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78223</v>
      </c>
      <c r="O7" s="47">
        <f t="shared" si="2"/>
        <v>80.976190476190482</v>
      </c>
      <c r="P7" s="9"/>
    </row>
    <row r="8" spans="1:133">
      <c r="A8" s="12"/>
      <c r="B8" s="25">
        <v>312.60000000000002</v>
      </c>
      <c r="C8" s="20" t="s">
        <v>11</v>
      </c>
      <c r="D8" s="46">
        <v>50916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50916</v>
      </c>
      <c r="O8" s="47">
        <f t="shared" si="2"/>
        <v>52.70807453416149</v>
      </c>
      <c r="P8" s="9"/>
    </row>
    <row r="9" spans="1:133">
      <c r="A9" s="12"/>
      <c r="B9" s="25">
        <v>315</v>
      </c>
      <c r="C9" s="20" t="s">
        <v>12</v>
      </c>
      <c r="D9" s="46">
        <v>11009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11009</v>
      </c>
      <c r="O9" s="47">
        <f t="shared" si="2"/>
        <v>11.396480331262939</v>
      </c>
      <c r="P9" s="9"/>
    </row>
    <row r="10" spans="1:133">
      <c r="A10" s="12"/>
      <c r="B10" s="25">
        <v>316</v>
      </c>
      <c r="C10" s="20" t="s">
        <v>13</v>
      </c>
      <c r="D10" s="46">
        <v>1055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1055</v>
      </c>
      <c r="O10" s="47">
        <f t="shared" si="2"/>
        <v>1.0921325051759834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69647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69647</v>
      </c>
      <c r="O11" s="45">
        <f t="shared" si="2"/>
        <v>72.098343685300208</v>
      </c>
      <c r="P11" s="10"/>
    </row>
    <row r="12" spans="1:133">
      <c r="A12" s="12"/>
      <c r="B12" s="25">
        <v>322</v>
      </c>
      <c r="C12" s="20" t="s">
        <v>0</v>
      </c>
      <c r="D12" s="46">
        <v>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200</v>
      </c>
      <c r="O12" s="47">
        <f t="shared" si="2"/>
        <v>0.20703933747412009</v>
      </c>
      <c r="P12" s="9"/>
    </row>
    <row r="13" spans="1:133">
      <c r="A13" s="12"/>
      <c r="B13" s="25">
        <v>323.10000000000002</v>
      </c>
      <c r="C13" s="20" t="s">
        <v>15</v>
      </c>
      <c r="D13" s="46">
        <v>69447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69447</v>
      </c>
      <c r="O13" s="47">
        <f t="shared" si="2"/>
        <v>71.891304347826093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SUM(D15:D20)</f>
        <v>100891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100891</v>
      </c>
      <c r="O14" s="45">
        <f t="shared" si="2"/>
        <v>104.44202898550725</v>
      </c>
      <c r="P14" s="10"/>
    </row>
    <row r="15" spans="1:133">
      <c r="A15" s="12"/>
      <c r="B15" s="25">
        <v>331.5</v>
      </c>
      <c r="C15" s="20" t="s">
        <v>17</v>
      </c>
      <c r="D15" s="46">
        <v>8281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8281</v>
      </c>
      <c r="O15" s="47">
        <f t="shared" si="2"/>
        <v>8.5724637681159415</v>
      </c>
      <c r="P15" s="9"/>
    </row>
    <row r="16" spans="1:133">
      <c r="A16" s="12"/>
      <c r="B16" s="25">
        <v>335.12</v>
      </c>
      <c r="C16" s="20" t="s">
        <v>18</v>
      </c>
      <c r="D16" s="46">
        <v>42740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42740</v>
      </c>
      <c r="O16" s="47">
        <f t="shared" si="2"/>
        <v>44.244306418219459</v>
      </c>
      <c r="P16" s="9"/>
    </row>
    <row r="17" spans="1:119">
      <c r="A17" s="12"/>
      <c r="B17" s="25">
        <v>335.14</v>
      </c>
      <c r="C17" s="20" t="s">
        <v>19</v>
      </c>
      <c r="D17" s="46">
        <v>1628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1628</v>
      </c>
      <c r="O17" s="47">
        <f t="shared" si="2"/>
        <v>1.6853002070393375</v>
      </c>
      <c r="P17" s="9"/>
    </row>
    <row r="18" spans="1:119">
      <c r="A18" s="12"/>
      <c r="B18" s="25">
        <v>335.15</v>
      </c>
      <c r="C18" s="20" t="s">
        <v>20</v>
      </c>
      <c r="D18" s="46">
        <v>345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345</v>
      </c>
      <c r="O18" s="47">
        <f t="shared" si="2"/>
        <v>0.35714285714285715</v>
      </c>
      <c r="P18" s="9"/>
    </row>
    <row r="19" spans="1:119">
      <c r="A19" s="12"/>
      <c r="B19" s="25">
        <v>335.18</v>
      </c>
      <c r="C19" s="20" t="s">
        <v>21</v>
      </c>
      <c r="D19" s="46">
        <v>46905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46905</v>
      </c>
      <c r="O19" s="47">
        <f t="shared" si="2"/>
        <v>48.555900621118013</v>
      </c>
      <c r="P19" s="9"/>
    </row>
    <row r="20" spans="1:119">
      <c r="A20" s="12"/>
      <c r="B20" s="25">
        <v>338</v>
      </c>
      <c r="C20" s="20" t="s">
        <v>22</v>
      </c>
      <c r="D20" s="46">
        <v>992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992</v>
      </c>
      <c r="O20" s="47">
        <f t="shared" si="2"/>
        <v>1.0269151138716357</v>
      </c>
      <c r="P20" s="9"/>
    </row>
    <row r="21" spans="1:119" ht="15.75">
      <c r="A21" s="29" t="s">
        <v>27</v>
      </c>
      <c r="B21" s="30"/>
      <c r="C21" s="31"/>
      <c r="D21" s="32">
        <f t="shared" ref="D21:M21" si="5">SUM(D22:D22)</f>
        <v>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236513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236513</v>
      </c>
      <c r="O21" s="45">
        <f t="shared" si="2"/>
        <v>244.83747412008282</v>
      </c>
      <c r="P21" s="10"/>
    </row>
    <row r="22" spans="1:119">
      <c r="A22" s="12"/>
      <c r="B22" s="25">
        <v>343.3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236513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236513</v>
      </c>
      <c r="O22" s="47">
        <f t="shared" si="2"/>
        <v>244.83747412008282</v>
      </c>
      <c r="P22" s="9"/>
    </row>
    <row r="23" spans="1:119" ht="15.75">
      <c r="A23" s="29" t="s">
        <v>28</v>
      </c>
      <c r="B23" s="30"/>
      <c r="C23" s="31"/>
      <c r="D23" s="32">
        <f t="shared" ref="D23:M23" si="6">SUM(D24:D24)</f>
        <v>535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535</v>
      </c>
      <c r="O23" s="45">
        <f t="shared" si="2"/>
        <v>0.55383022774327118</v>
      </c>
      <c r="P23" s="10"/>
    </row>
    <row r="24" spans="1:119">
      <c r="A24" s="13"/>
      <c r="B24" s="39">
        <v>351.1</v>
      </c>
      <c r="C24" s="21" t="s">
        <v>32</v>
      </c>
      <c r="D24" s="46">
        <v>535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535</v>
      </c>
      <c r="O24" s="47">
        <f t="shared" si="2"/>
        <v>0.55383022774327118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SUM(D26:D29)</f>
        <v>34869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4597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39466</v>
      </c>
      <c r="O25" s="45">
        <f t="shared" si="2"/>
        <v>40.855072463768117</v>
      </c>
      <c r="P25" s="10"/>
    </row>
    <row r="26" spans="1:119">
      <c r="A26" s="12"/>
      <c r="B26" s="25">
        <v>361.1</v>
      </c>
      <c r="C26" s="20" t="s">
        <v>33</v>
      </c>
      <c r="D26" s="46">
        <v>15614</v>
      </c>
      <c r="E26" s="46">
        <v>0</v>
      </c>
      <c r="F26" s="46">
        <v>0</v>
      </c>
      <c r="G26" s="46">
        <v>0</v>
      </c>
      <c r="H26" s="46">
        <v>0</v>
      </c>
      <c r="I26" s="46">
        <v>1650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17264</v>
      </c>
      <c r="O26" s="47">
        <f t="shared" si="2"/>
        <v>17.871635610766045</v>
      </c>
      <c r="P26" s="9"/>
    </row>
    <row r="27" spans="1:119">
      <c r="A27" s="12"/>
      <c r="B27" s="25">
        <v>362</v>
      </c>
      <c r="C27" s="20" t="s">
        <v>34</v>
      </c>
      <c r="D27" s="46">
        <v>6222</v>
      </c>
      <c r="E27" s="46">
        <v>0</v>
      </c>
      <c r="F27" s="46">
        <v>0</v>
      </c>
      <c r="G27" s="46">
        <v>0</v>
      </c>
      <c r="H27" s="46">
        <v>0</v>
      </c>
      <c r="I27" s="46">
        <v>2947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9169</v>
      </c>
      <c r="O27" s="47">
        <f t="shared" si="2"/>
        <v>9.4917184265010359</v>
      </c>
      <c r="P27" s="9"/>
    </row>
    <row r="28" spans="1:119">
      <c r="A28" s="12"/>
      <c r="B28" s="25">
        <v>366</v>
      </c>
      <c r="C28" s="20" t="s">
        <v>35</v>
      </c>
      <c r="D28" s="46">
        <v>3265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3265</v>
      </c>
      <c r="O28" s="47">
        <f t="shared" si="2"/>
        <v>3.3799171842650102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9768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9768</v>
      </c>
      <c r="O29" s="47">
        <f t="shared" si="2"/>
        <v>10.111801242236025</v>
      </c>
      <c r="P29" s="9"/>
    </row>
    <row r="30" spans="1:119" ht="16.5" thickBot="1">
      <c r="A30" s="14" t="s">
        <v>30</v>
      </c>
      <c r="B30" s="23"/>
      <c r="C30" s="22"/>
      <c r="D30" s="15">
        <f>SUM(D5,D11,D14,D21,D23,D25)</f>
        <v>474185</v>
      </c>
      <c r="E30" s="15">
        <f t="shared" ref="E30:M30" si="8">SUM(E5,E11,E14,E21,E23,E25)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241110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715295</v>
      </c>
      <c r="O30" s="38">
        <f t="shared" si="2"/>
        <v>740.47101449275362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43</v>
      </c>
      <c r="M32" s="115"/>
      <c r="N32" s="115"/>
      <c r="O32" s="43">
        <v>966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52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272205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272205</v>
      </c>
      <c r="O5" s="33">
        <f t="shared" ref="O5:O30" si="2">(N5/O$32)</f>
        <v>282.95738045738045</v>
      </c>
      <c r="P5" s="6"/>
    </row>
    <row r="6" spans="1:133">
      <c r="A6" s="12"/>
      <c r="B6" s="25">
        <v>311</v>
      </c>
      <c r="C6" s="20" t="s">
        <v>2</v>
      </c>
      <c r="D6" s="46">
        <v>129823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129823</v>
      </c>
      <c r="O6" s="47">
        <f t="shared" si="2"/>
        <v>134.95114345114345</v>
      </c>
      <c r="P6" s="9"/>
    </row>
    <row r="7" spans="1:133">
      <c r="A7" s="12"/>
      <c r="B7" s="25">
        <v>312.10000000000002</v>
      </c>
      <c r="C7" s="20" t="s">
        <v>50</v>
      </c>
      <c r="D7" s="46">
        <v>54648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54648</v>
      </c>
      <c r="O7" s="47">
        <f t="shared" si="2"/>
        <v>56.806652806652806</v>
      </c>
      <c r="P7" s="9"/>
    </row>
    <row r="8" spans="1:133">
      <c r="A8" s="12"/>
      <c r="B8" s="25">
        <v>312.41000000000003</v>
      </c>
      <c r="C8" s="20" t="s">
        <v>10</v>
      </c>
      <c r="D8" s="46">
        <v>79479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79479</v>
      </c>
      <c r="O8" s="47">
        <f t="shared" si="2"/>
        <v>82.618503118503114</v>
      </c>
      <c r="P8" s="9"/>
    </row>
    <row r="9" spans="1:133">
      <c r="A9" s="12"/>
      <c r="B9" s="25">
        <v>315</v>
      </c>
      <c r="C9" s="20" t="s">
        <v>12</v>
      </c>
      <c r="D9" s="46">
        <v>6700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6700</v>
      </c>
      <c r="O9" s="47">
        <f t="shared" si="2"/>
        <v>6.9646569646569647</v>
      </c>
      <c r="P9" s="9"/>
    </row>
    <row r="10" spans="1:133">
      <c r="A10" s="12"/>
      <c r="B10" s="25">
        <v>316</v>
      </c>
      <c r="C10" s="20" t="s">
        <v>13</v>
      </c>
      <c r="D10" s="46">
        <v>1555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1555</v>
      </c>
      <c r="O10" s="47">
        <f t="shared" si="2"/>
        <v>1.6164241164241164</v>
      </c>
      <c r="P10" s="9"/>
    </row>
    <row r="11" spans="1:133" ht="15.75">
      <c r="A11" s="29" t="s">
        <v>66</v>
      </c>
      <c r="B11" s="30"/>
      <c r="C11" s="31"/>
      <c r="D11" s="32">
        <f t="shared" ref="D11:M11" si="3">SUM(D12:D13)</f>
        <v>66277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66277</v>
      </c>
      <c r="O11" s="45">
        <f t="shared" si="2"/>
        <v>68.895010395010388</v>
      </c>
      <c r="P11" s="10"/>
    </row>
    <row r="12" spans="1:133">
      <c r="A12" s="12"/>
      <c r="B12" s="25">
        <v>322</v>
      </c>
      <c r="C12" s="20" t="s">
        <v>0</v>
      </c>
      <c r="D12" s="46">
        <v>475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475</v>
      </c>
      <c r="O12" s="47">
        <f t="shared" si="2"/>
        <v>0.49376299376299376</v>
      </c>
      <c r="P12" s="9"/>
    </row>
    <row r="13" spans="1:133">
      <c r="A13" s="12"/>
      <c r="B13" s="25">
        <v>323.10000000000002</v>
      </c>
      <c r="C13" s="20" t="s">
        <v>15</v>
      </c>
      <c r="D13" s="46">
        <v>65802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65802</v>
      </c>
      <c r="O13" s="47">
        <f t="shared" si="2"/>
        <v>68.401247401247403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97109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97109</v>
      </c>
      <c r="O14" s="45">
        <f t="shared" si="2"/>
        <v>100.94490644490645</v>
      </c>
      <c r="P14" s="10"/>
    </row>
    <row r="15" spans="1:133">
      <c r="A15" s="12"/>
      <c r="B15" s="25">
        <v>335.12</v>
      </c>
      <c r="C15" s="20" t="s">
        <v>18</v>
      </c>
      <c r="D15" s="46">
        <v>43115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43115</v>
      </c>
      <c r="O15" s="47">
        <f t="shared" si="2"/>
        <v>44.818087318087315</v>
      </c>
      <c r="P15" s="9"/>
    </row>
    <row r="16" spans="1:133">
      <c r="A16" s="12"/>
      <c r="B16" s="25">
        <v>335.14</v>
      </c>
      <c r="C16" s="20" t="s">
        <v>19</v>
      </c>
      <c r="D16" s="46">
        <v>1735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1735</v>
      </c>
      <c r="O16" s="47">
        <f t="shared" si="2"/>
        <v>1.8035343035343034</v>
      </c>
      <c r="P16" s="9"/>
    </row>
    <row r="17" spans="1:119">
      <c r="A17" s="12"/>
      <c r="B17" s="25">
        <v>335.15</v>
      </c>
      <c r="C17" s="20" t="s">
        <v>20</v>
      </c>
      <c r="D17" s="46">
        <v>173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173</v>
      </c>
      <c r="O17" s="47">
        <f t="shared" si="2"/>
        <v>0.17983367983367984</v>
      </c>
      <c r="P17" s="9"/>
    </row>
    <row r="18" spans="1:119">
      <c r="A18" s="12"/>
      <c r="B18" s="25">
        <v>335.18</v>
      </c>
      <c r="C18" s="20" t="s">
        <v>21</v>
      </c>
      <c r="D18" s="46">
        <v>50834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50834</v>
      </c>
      <c r="O18" s="47">
        <f t="shared" si="2"/>
        <v>52.841995841995839</v>
      </c>
      <c r="P18" s="9"/>
    </row>
    <row r="19" spans="1:119">
      <c r="A19" s="12"/>
      <c r="B19" s="25">
        <v>338</v>
      </c>
      <c r="C19" s="20" t="s">
        <v>22</v>
      </c>
      <c r="D19" s="46">
        <v>1252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1252</v>
      </c>
      <c r="O19" s="47">
        <f t="shared" si="2"/>
        <v>1.3014553014553014</v>
      </c>
      <c r="P19" s="9"/>
    </row>
    <row r="20" spans="1:119" ht="15.75">
      <c r="A20" s="29" t="s">
        <v>27</v>
      </c>
      <c r="B20" s="30"/>
      <c r="C20" s="31"/>
      <c r="D20" s="32">
        <f t="shared" ref="D20:M20" si="5">SUM(D21:D21)</f>
        <v>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184700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184700</v>
      </c>
      <c r="O20" s="45">
        <f t="shared" si="2"/>
        <v>191.995841995842</v>
      </c>
      <c r="P20" s="10"/>
    </row>
    <row r="21" spans="1:119">
      <c r="A21" s="12"/>
      <c r="B21" s="25">
        <v>343.3</v>
      </c>
      <c r="C21" s="20" t="s">
        <v>29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184700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184700</v>
      </c>
      <c r="O21" s="47">
        <f t="shared" si="2"/>
        <v>191.995841995842</v>
      </c>
      <c r="P21" s="9"/>
    </row>
    <row r="22" spans="1:119" ht="15.75">
      <c r="A22" s="29" t="s">
        <v>28</v>
      </c>
      <c r="B22" s="30"/>
      <c r="C22" s="31"/>
      <c r="D22" s="32">
        <f t="shared" ref="D22:M22" si="6">SUM(D23:D23)</f>
        <v>1576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1576</v>
      </c>
      <c r="O22" s="45">
        <f t="shared" si="2"/>
        <v>1.6382536382536383</v>
      </c>
      <c r="P22" s="10"/>
    </row>
    <row r="23" spans="1:119">
      <c r="A23" s="13"/>
      <c r="B23" s="39">
        <v>351.1</v>
      </c>
      <c r="C23" s="21" t="s">
        <v>32</v>
      </c>
      <c r="D23" s="46">
        <v>1576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1576</v>
      </c>
      <c r="O23" s="47">
        <f t="shared" si="2"/>
        <v>1.6382536382536383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SUM(D25:D29)</f>
        <v>61215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4879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66094</v>
      </c>
      <c r="O24" s="45">
        <f t="shared" si="2"/>
        <v>68.704781704781709</v>
      </c>
      <c r="P24" s="10"/>
    </row>
    <row r="25" spans="1:119">
      <c r="A25" s="12"/>
      <c r="B25" s="25">
        <v>361.1</v>
      </c>
      <c r="C25" s="20" t="s">
        <v>33</v>
      </c>
      <c r="D25" s="46">
        <v>20177</v>
      </c>
      <c r="E25" s="46">
        <v>0</v>
      </c>
      <c r="F25" s="46">
        <v>0</v>
      </c>
      <c r="G25" s="46">
        <v>0</v>
      </c>
      <c r="H25" s="46">
        <v>0</v>
      </c>
      <c r="I25" s="46">
        <v>2779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22956</v>
      </c>
      <c r="O25" s="47">
        <f t="shared" si="2"/>
        <v>23.862785862785863</v>
      </c>
      <c r="P25" s="9"/>
    </row>
    <row r="26" spans="1:119">
      <c r="A26" s="12"/>
      <c r="B26" s="25">
        <v>362</v>
      </c>
      <c r="C26" s="20" t="s">
        <v>34</v>
      </c>
      <c r="D26" s="46">
        <v>11662</v>
      </c>
      <c r="E26" s="46">
        <v>0</v>
      </c>
      <c r="F26" s="46">
        <v>0</v>
      </c>
      <c r="G26" s="46">
        <v>0</v>
      </c>
      <c r="H26" s="46">
        <v>0</v>
      </c>
      <c r="I26" s="46">
        <v>2100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13762</v>
      </c>
      <c r="O26" s="47">
        <f t="shared" si="2"/>
        <v>14.305613305613306</v>
      </c>
      <c r="P26" s="9"/>
    </row>
    <row r="27" spans="1:119">
      <c r="A27" s="12"/>
      <c r="B27" s="25">
        <v>363.24</v>
      </c>
      <c r="C27" s="20" t="s">
        <v>67</v>
      </c>
      <c r="D27" s="46">
        <v>2800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2800</v>
      </c>
      <c r="O27" s="47">
        <f t="shared" si="2"/>
        <v>2.9106029106029108</v>
      </c>
      <c r="P27" s="9"/>
    </row>
    <row r="28" spans="1:119">
      <c r="A28" s="12"/>
      <c r="B28" s="25">
        <v>366</v>
      </c>
      <c r="C28" s="20" t="s">
        <v>35</v>
      </c>
      <c r="D28" s="46">
        <v>1960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1960</v>
      </c>
      <c r="O28" s="47">
        <f t="shared" si="2"/>
        <v>2.0374220374220373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24616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24616</v>
      </c>
      <c r="O29" s="47">
        <f t="shared" si="2"/>
        <v>25.588357588357589</v>
      </c>
      <c r="P29" s="9"/>
    </row>
    <row r="30" spans="1:119" ht="16.5" thickBot="1">
      <c r="A30" s="14" t="s">
        <v>30</v>
      </c>
      <c r="B30" s="23"/>
      <c r="C30" s="22"/>
      <c r="D30" s="15">
        <f>SUM(D5,D11,D14,D20,D22,D24)</f>
        <v>498382</v>
      </c>
      <c r="E30" s="15">
        <f t="shared" ref="E30:M30" si="8">SUM(E5,E11,E14,E20,E22,E24)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189579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687961</v>
      </c>
      <c r="O30" s="38">
        <f t="shared" si="2"/>
        <v>715.13617463617459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68</v>
      </c>
      <c r="M32" s="115"/>
      <c r="N32" s="115"/>
      <c r="O32" s="43">
        <v>962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52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107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6"/>
      <c r="M3" s="127"/>
      <c r="N3" s="36"/>
      <c r="O3" s="37"/>
      <c r="P3" s="128" t="s">
        <v>94</v>
      </c>
      <c r="Q3" s="11"/>
      <c r="R3"/>
    </row>
    <row r="4" spans="1:134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95</v>
      </c>
      <c r="N4" s="35" t="s">
        <v>9</v>
      </c>
      <c r="O4" s="35" t="s">
        <v>96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97</v>
      </c>
      <c r="B5" s="26"/>
      <c r="C5" s="26"/>
      <c r="D5" s="27">
        <f t="shared" ref="D5:N5" si="0">SUM(D6:D10)</f>
        <v>720498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720498</v>
      </c>
      <c r="P5" s="33">
        <f t="shared" ref="P5:P31" si="1">(O5/P$33)</f>
        <v>552.52914110429447</v>
      </c>
      <c r="Q5" s="6"/>
    </row>
    <row r="6" spans="1:134">
      <c r="A6" s="12"/>
      <c r="B6" s="25">
        <v>311</v>
      </c>
      <c r="C6" s="20" t="s">
        <v>2</v>
      </c>
      <c r="D6" s="46">
        <v>318009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318009</v>
      </c>
      <c r="P6" s="47">
        <f t="shared" si="1"/>
        <v>243.87193251533742</v>
      </c>
      <c r="Q6" s="9"/>
    </row>
    <row r="7" spans="1:134">
      <c r="A7" s="12"/>
      <c r="B7" s="25">
        <v>312.41000000000003</v>
      </c>
      <c r="C7" s="20" t="s">
        <v>98</v>
      </c>
      <c r="D7" s="46">
        <v>100423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100423</v>
      </c>
      <c r="P7" s="47">
        <f t="shared" si="1"/>
        <v>77.011503067484668</v>
      </c>
      <c r="Q7" s="9"/>
    </row>
    <row r="8" spans="1:134">
      <c r="A8" s="12"/>
      <c r="B8" s="25">
        <v>312.63</v>
      </c>
      <c r="C8" s="20" t="s">
        <v>99</v>
      </c>
      <c r="D8" s="46">
        <v>286170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286170</v>
      </c>
      <c r="P8" s="47">
        <f t="shared" si="1"/>
        <v>219.45552147239263</v>
      </c>
      <c r="Q8" s="9"/>
    </row>
    <row r="9" spans="1:134">
      <c r="A9" s="12"/>
      <c r="B9" s="25">
        <v>315.2</v>
      </c>
      <c r="C9" s="20" t="s">
        <v>100</v>
      </c>
      <c r="D9" s="46">
        <v>12266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12266</v>
      </c>
      <c r="P9" s="47">
        <f t="shared" si="1"/>
        <v>9.4064417177914113</v>
      </c>
      <c r="Q9" s="9"/>
    </row>
    <row r="10" spans="1:134">
      <c r="A10" s="12"/>
      <c r="B10" s="25">
        <v>316</v>
      </c>
      <c r="C10" s="20" t="s">
        <v>57</v>
      </c>
      <c r="D10" s="46">
        <v>3630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3630</v>
      </c>
      <c r="P10" s="47">
        <f t="shared" si="1"/>
        <v>2.7837423312883436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SUM(D12:D16)</f>
        <v>119608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119608</v>
      </c>
      <c r="P11" s="45">
        <f t="shared" si="1"/>
        <v>91.723926380368098</v>
      </c>
      <c r="Q11" s="10"/>
    </row>
    <row r="12" spans="1:134">
      <c r="A12" s="12"/>
      <c r="B12" s="25">
        <v>322</v>
      </c>
      <c r="C12" s="20" t="s">
        <v>101</v>
      </c>
      <c r="D12" s="46">
        <v>12868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12868</v>
      </c>
      <c r="P12" s="47">
        <f t="shared" si="1"/>
        <v>9.8680981595092021</v>
      </c>
      <c r="Q12" s="9"/>
    </row>
    <row r="13" spans="1:134">
      <c r="A13" s="12"/>
      <c r="B13" s="25">
        <v>323.10000000000002</v>
      </c>
      <c r="C13" s="20" t="s">
        <v>15</v>
      </c>
      <c r="D13" s="46">
        <v>86349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6" si="4">SUM(D13:N13)</f>
        <v>86349</v>
      </c>
      <c r="P13" s="47">
        <f t="shared" si="1"/>
        <v>66.218558282208591</v>
      </c>
      <c r="Q13" s="9"/>
    </row>
    <row r="14" spans="1:134">
      <c r="A14" s="12"/>
      <c r="B14" s="25">
        <v>323.39999999999998</v>
      </c>
      <c r="C14" s="20" t="s">
        <v>70</v>
      </c>
      <c r="D14" s="46">
        <v>253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253</v>
      </c>
      <c r="P14" s="47">
        <f t="shared" si="1"/>
        <v>0.19401840490797545</v>
      </c>
      <c r="Q14" s="9"/>
    </row>
    <row r="15" spans="1:134">
      <c r="A15" s="12"/>
      <c r="B15" s="25">
        <v>323.89999999999998</v>
      </c>
      <c r="C15" s="20" t="s">
        <v>90</v>
      </c>
      <c r="D15" s="46">
        <v>4738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4738</v>
      </c>
      <c r="P15" s="47">
        <f t="shared" si="1"/>
        <v>3.6334355828220857</v>
      </c>
      <c r="Q15" s="9"/>
    </row>
    <row r="16" spans="1:134">
      <c r="A16" s="12"/>
      <c r="B16" s="25">
        <v>324.31</v>
      </c>
      <c r="C16" s="20" t="s">
        <v>46</v>
      </c>
      <c r="D16" s="46">
        <v>15400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15400</v>
      </c>
      <c r="P16" s="47">
        <f t="shared" si="1"/>
        <v>11.809815950920246</v>
      </c>
      <c r="Q16" s="9"/>
    </row>
    <row r="17" spans="1:120" ht="15.75">
      <c r="A17" s="29" t="s">
        <v>103</v>
      </c>
      <c r="B17" s="30"/>
      <c r="C17" s="31"/>
      <c r="D17" s="32">
        <f t="shared" ref="D17:N17" si="5">SUM(D18:D22)</f>
        <v>181876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181876</v>
      </c>
      <c r="P17" s="45">
        <f t="shared" si="1"/>
        <v>139.47546012269939</v>
      </c>
      <c r="Q17" s="10"/>
    </row>
    <row r="18" spans="1:120">
      <c r="A18" s="12"/>
      <c r="B18" s="25">
        <v>335.125</v>
      </c>
      <c r="C18" s="20" t="s">
        <v>104</v>
      </c>
      <c r="D18" s="46">
        <v>61413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1" si="6">SUM(D18:N18)</f>
        <v>61413</v>
      </c>
      <c r="P18" s="47">
        <f t="shared" si="1"/>
        <v>47.095858895705518</v>
      </c>
      <c r="Q18" s="9"/>
    </row>
    <row r="19" spans="1:120">
      <c r="A19" s="12"/>
      <c r="B19" s="25">
        <v>335.14</v>
      </c>
      <c r="C19" s="20" t="s">
        <v>60</v>
      </c>
      <c r="D19" s="46">
        <v>1140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1140</v>
      </c>
      <c r="P19" s="47">
        <f t="shared" si="1"/>
        <v>0.87423312883435578</v>
      </c>
      <c r="Q19" s="9"/>
    </row>
    <row r="20" spans="1:120">
      <c r="A20" s="12"/>
      <c r="B20" s="25">
        <v>335.15</v>
      </c>
      <c r="C20" s="20" t="s">
        <v>61</v>
      </c>
      <c r="D20" s="46">
        <v>1447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1447</v>
      </c>
      <c r="P20" s="47">
        <f t="shared" si="1"/>
        <v>1.1096625766871167</v>
      </c>
      <c r="Q20" s="9"/>
    </row>
    <row r="21" spans="1:120">
      <c r="A21" s="12"/>
      <c r="B21" s="25">
        <v>335.18</v>
      </c>
      <c r="C21" s="20" t="s">
        <v>105</v>
      </c>
      <c r="D21" s="46">
        <v>116535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116535</v>
      </c>
      <c r="P21" s="47">
        <f t="shared" si="1"/>
        <v>89.367331288343564</v>
      </c>
      <c r="Q21" s="9"/>
    </row>
    <row r="22" spans="1:120">
      <c r="A22" s="12"/>
      <c r="B22" s="25">
        <v>338</v>
      </c>
      <c r="C22" s="20" t="s">
        <v>22</v>
      </c>
      <c r="D22" s="46">
        <v>1341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1341</v>
      </c>
      <c r="P22" s="47">
        <f t="shared" si="1"/>
        <v>1.0283742331288344</v>
      </c>
      <c r="Q22" s="9"/>
    </row>
    <row r="23" spans="1:120" ht="15.75">
      <c r="A23" s="29" t="s">
        <v>27</v>
      </c>
      <c r="B23" s="30"/>
      <c r="C23" s="31"/>
      <c r="D23" s="32">
        <f t="shared" ref="D23:N23" si="7">SUM(D24:D25)</f>
        <v>0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440612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7"/>
        <v>0</v>
      </c>
      <c r="O23" s="32">
        <f>SUM(D23:N23)</f>
        <v>440612</v>
      </c>
      <c r="P23" s="45">
        <f t="shared" si="1"/>
        <v>337.89263803680984</v>
      </c>
      <c r="Q23" s="10"/>
    </row>
    <row r="24" spans="1:120">
      <c r="A24" s="12"/>
      <c r="B24" s="25">
        <v>343.3</v>
      </c>
      <c r="C24" s="20" t="s">
        <v>29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414172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5" si="8">SUM(D24:N24)</f>
        <v>414172</v>
      </c>
      <c r="P24" s="47">
        <f t="shared" si="1"/>
        <v>317.61656441717793</v>
      </c>
      <c r="Q24" s="9"/>
    </row>
    <row r="25" spans="1:120">
      <c r="A25" s="12"/>
      <c r="B25" s="25">
        <v>343.9</v>
      </c>
      <c r="C25" s="20" t="s">
        <v>91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26440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26440</v>
      </c>
      <c r="P25" s="47">
        <f t="shared" si="1"/>
        <v>20.276073619631902</v>
      </c>
      <c r="Q25" s="9"/>
    </row>
    <row r="26" spans="1:120" ht="15.75">
      <c r="A26" s="29" t="s">
        <v>3</v>
      </c>
      <c r="B26" s="30"/>
      <c r="C26" s="31"/>
      <c r="D26" s="32">
        <f t="shared" ref="D26:N26" si="9">SUM(D27:D30)</f>
        <v>10559</v>
      </c>
      <c r="E26" s="32">
        <f t="shared" si="9"/>
        <v>0</v>
      </c>
      <c r="F26" s="32">
        <f t="shared" si="9"/>
        <v>0</v>
      </c>
      <c r="G26" s="32">
        <f t="shared" si="9"/>
        <v>0</v>
      </c>
      <c r="H26" s="32">
        <f t="shared" si="9"/>
        <v>0</v>
      </c>
      <c r="I26" s="32">
        <f t="shared" si="9"/>
        <v>2625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9"/>
        <v>0</v>
      </c>
      <c r="N26" s="32">
        <f t="shared" si="9"/>
        <v>0</v>
      </c>
      <c r="O26" s="32">
        <f>SUM(D26:N26)</f>
        <v>13184</v>
      </c>
      <c r="P26" s="45">
        <f t="shared" si="1"/>
        <v>10.110429447852761</v>
      </c>
      <c r="Q26" s="10"/>
    </row>
    <row r="27" spans="1:120">
      <c r="A27" s="12"/>
      <c r="B27" s="25">
        <v>361.1</v>
      </c>
      <c r="C27" s="20" t="s">
        <v>33</v>
      </c>
      <c r="D27" s="46">
        <v>7607</v>
      </c>
      <c r="E27" s="46">
        <v>0</v>
      </c>
      <c r="F27" s="46">
        <v>0</v>
      </c>
      <c r="G27" s="46">
        <v>0</v>
      </c>
      <c r="H27" s="46">
        <v>0</v>
      </c>
      <c r="I27" s="46">
        <v>2625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10232</v>
      </c>
      <c r="P27" s="47">
        <f t="shared" si="1"/>
        <v>7.8466257668711661</v>
      </c>
      <c r="Q27" s="9"/>
    </row>
    <row r="28" spans="1:120">
      <c r="A28" s="12"/>
      <c r="B28" s="25">
        <v>362</v>
      </c>
      <c r="C28" s="20" t="s">
        <v>34</v>
      </c>
      <c r="D28" s="46">
        <v>1500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0" si="10">SUM(D28:N28)</f>
        <v>1500</v>
      </c>
      <c r="P28" s="47">
        <f t="shared" si="1"/>
        <v>1.1503067484662577</v>
      </c>
      <c r="Q28" s="9"/>
    </row>
    <row r="29" spans="1:120">
      <c r="A29" s="12"/>
      <c r="B29" s="25">
        <v>364</v>
      </c>
      <c r="C29" s="20" t="s">
        <v>63</v>
      </c>
      <c r="D29" s="46">
        <v>1128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0"/>
        <v>1128</v>
      </c>
      <c r="P29" s="47">
        <f t="shared" si="1"/>
        <v>0.86503067484662577</v>
      </c>
      <c r="Q29" s="9"/>
    </row>
    <row r="30" spans="1:120" ht="15.75" thickBot="1">
      <c r="A30" s="12"/>
      <c r="B30" s="25">
        <v>366</v>
      </c>
      <c r="C30" s="20" t="s">
        <v>35</v>
      </c>
      <c r="D30" s="46">
        <v>324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324</v>
      </c>
      <c r="P30" s="47">
        <f t="shared" si="1"/>
        <v>0.24846625766871167</v>
      </c>
      <c r="Q30" s="9"/>
    </row>
    <row r="31" spans="1:120" ht="16.5" thickBot="1">
      <c r="A31" s="14" t="s">
        <v>30</v>
      </c>
      <c r="B31" s="23"/>
      <c r="C31" s="22"/>
      <c r="D31" s="15">
        <f>SUM(D5,D11,D17,D23,D26)</f>
        <v>1032541</v>
      </c>
      <c r="E31" s="15">
        <f t="shared" ref="E31:N31" si="11">SUM(E5,E11,E17,E23,E26)</f>
        <v>0</v>
      </c>
      <c r="F31" s="15">
        <f t="shared" si="11"/>
        <v>0</v>
      </c>
      <c r="G31" s="15">
        <f t="shared" si="11"/>
        <v>0</v>
      </c>
      <c r="H31" s="15">
        <f t="shared" si="11"/>
        <v>0</v>
      </c>
      <c r="I31" s="15">
        <f t="shared" si="11"/>
        <v>443237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5">
        <f t="shared" si="11"/>
        <v>0</v>
      </c>
      <c r="N31" s="15">
        <f t="shared" si="11"/>
        <v>0</v>
      </c>
      <c r="O31" s="15">
        <f>SUM(D31:N31)</f>
        <v>1475778</v>
      </c>
      <c r="P31" s="38">
        <f t="shared" si="1"/>
        <v>1131.7315950920245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115" t="s">
        <v>108</v>
      </c>
      <c r="N33" s="115"/>
      <c r="O33" s="115"/>
      <c r="P33" s="43">
        <v>1304</v>
      </c>
    </row>
    <row r="34" spans="1:16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  <row r="35" spans="1:16" ht="15.75" customHeight="1" thickBot="1">
      <c r="A35" s="117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6"/>
      <c r="M3" s="127"/>
      <c r="N3" s="36"/>
      <c r="O3" s="37"/>
      <c r="P3" s="128" t="s">
        <v>94</v>
      </c>
      <c r="Q3" s="11"/>
      <c r="R3"/>
    </row>
    <row r="4" spans="1:134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95</v>
      </c>
      <c r="N4" s="35" t="s">
        <v>9</v>
      </c>
      <c r="O4" s="35" t="s">
        <v>96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97</v>
      </c>
      <c r="B5" s="26"/>
      <c r="C5" s="26"/>
      <c r="D5" s="27">
        <f t="shared" ref="D5:N5" si="0">SUM(D6:D10)</f>
        <v>648794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5" si="1">SUM(D5:N5)</f>
        <v>648794</v>
      </c>
      <c r="P5" s="33">
        <f t="shared" ref="P5:P35" si="2">(O5/P$37)</f>
        <v>500.2266769468003</v>
      </c>
      <c r="Q5" s="6"/>
    </row>
    <row r="6" spans="1:134">
      <c r="A6" s="12"/>
      <c r="B6" s="25">
        <v>311</v>
      </c>
      <c r="C6" s="20" t="s">
        <v>2</v>
      </c>
      <c r="D6" s="46">
        <v>292296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292296</v>
      </c>
      <c r="P6" s="47">
        <f t="shared" si="2"/>
        <v>225.36314572089438</v>
      </c>
      <c r="Q6" s="9"/>
    </row>
    <row r="7" spans="1:134">
      <c r="A7" s="12"/>
      <c r="B7" s="25">
        <v>312.41000000000003</v>
      </c>
      <c r="C7" s="20" t="s">
        <v>98</v>
      </c>
      <c r="D7" s="46">
        <v>94713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94713</v>
      </c>
      <c r="P7" s="47">
        <f t="shared" si="2"/>
        <v>73.024672320740166</v>
      </c>
      <c r="Q7" s="9"/>
    </row>
    <row r="8" spans="1:134">
      <c r="A8" s="12"/>
      <c r="B8" s="25">
        <v>312.63</v>
      </c>
      <c r="C8" s="20" t="s">
        <v>99</v>
      </c>
      <c r="D8" s="46">
        <v>252525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252525</v>
      </c>
      <c r="P8" s="47">
        <f t="shared" si="2"/>
        <v>194.69930609097918</v>
      </c>
      <c r="Q8" s="9"/>
    </row>
    <row r="9" spans="1:134">
      <c r="A9" s="12"/>
      <c r="B9" s="25">
        <v>315.2</v>
      </c>
      <c r="C9" s="20" t="s">
        <v>100</v>
      </c>
      <c r="D9" s="46">
        <v>10025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10025</v>
      </c>
      <c r="P9" s="47">
        <f t="shared" si="2"/>
        <v>7.7293754818812648</v>
      </c>
      <c r="Q9" s="9"/>
    </row>
    <row r="10" spans="1:134">
      <c r="A10" s="12"/>
      <c r="B10" s="25">
        <v>316</v>
      </c>
      <c r="C10" s="20" t="s">
        <v>57</v>
      </c>
      <c r="D10" s="46">
        <v>-765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-765</v>
      </c>
      <c r="P10" s="47">
        <f t="shared" si="2"/>
        <v>-0.58982266769468006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SUM(D12:D17)</f>
        <v>167834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167834</v>
      </c>
      <c r="P11" s="45">
        <f t="shared" si="2"/>
        <v>129.40169622205087</v>
      </c>
      <c r="Q11" s="10"/>
    </row>
    <row r="12" spans="1:134">
      <c r="A12" s="12"/>
      <c r="B12" s="25">
        <v>322</v>
      </c>
      <c r="C12" s="20" t="s">
        <v>101</v>
      </c>
      <c r="D12" s="46">
        <v>29541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29541</v>
      </c>
      <c r="P12" s="47">
        <f t="shared" si="2"/>
        <v>22.776407093292214</v>
      </c>
      <c r="Q12" s="9"/>
    </row>
    <row r="13" spans="1:134">
      <c r="A13" s="12"/>
      <c r="B13" s="25">
        <v>323.10000000000002</v>
      </c>
      <c r="C13" s="20" t="s">
        <v>15</v>
      </c>
      <c r="D13" s="46">
        <v>78901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78901</v>
      </c>
      <c r="P13" s="47">
        <f t="shared" si="2"/>
        <v>60.833461835003853</v>
      </c>
      <c r="Q13" s="9"/>
    </row>
    <row r="14" spans="1:134">
      <c r="A14" s="12"/>
      <c r="B14" s="25">
        <v>323.39999999999998</v>
      </c>
      <c r="C14" s="20" t="s">
        <v>70</v>
      </c>
      <c r="D14" s="46">
        <v>342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342</v>
      </c>
      <c r="P14" s="47">
        <f t="shared" si="2"/>
        <v>0.26368542791056282</v>
      </c>
      <c r="Q14" s="9"/>
    </row>
    <row r="15" spans="1:134">
      <c r="A15" s="12"/>
      <c r="B15" s="25">
        <v>323.89999999999998</v>
      </c>
      <c r="C15" s="20" t="s">
        <v>90</v>
      </c>
      <c r="D15" s="46">
        <v>5800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5800</v>
      </c>
      <c r="P15" s="47">
        <f t="shared" si="2"/>
        <v>4.4718581341557444</v>
      </c>
      <c r="Q15" s="9"/>
    </row>
    <row r="16" spans="1:134">
      <c r="A16" s="12"/>
      <c r="B16" s="25">
        <v>324.31</v>
      </c>
      <c r="C16" s="20" t="s">
        <v>46</v>
      </c>
      <c r="D16" s="46">
        <v>53200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53200</v>
      </c>
      <c r="P16" s="47">
        <f t="shared" si="2"/>
        <v>41.017733230531995</v>
      </c>
      <c r="Q16" s="9"/>
    </row>
    <row r="17" spans="1:17">
      <c r="A17" s="12"/>
      <c r="B17" s="25">
        <v>329.5</v>
      </c>
      <c r="C17" s="20" t="s">
        <v>102</v>
      </c>
      <c r="D17" s="46">
        <v>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50</v>
      </c>
      <c r="P17" s="47">
        <f t="shared" si="2"/>
        <v>3.8550501156515038E-2</v>
      </c>
      <c r="Q17" s="9"/>
    </row>
    <row r="18" spans="1:17" ht="15.75">
      <c r="A18" s="29" t="s">
        <v>103</v>
      </c>
      <c r="B18" s="30"/>
      <c r="C18" s="31"/>
      <c r="D18" s="32">
        <f t="shared" ref="D18:N18" si="4">SUM(D19:D23)</f>
        <v>150558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44">
        <f t="shared" si="1"/>
        <v>150558</v>
      </c>
      <c r="P18" s="45">
        <f t="shared" si="2"/>
        <v>116.08172706245182</v>
      </c>
      <c r="Q18" s="10"/>
    </row>
    <row r="19" spans="1:17">
      <c r="A19" s="12"/>
      <c r="B19" s="25">
        <v>335.125</v>
      </c>
      <c r="C19" s="20" t="s">
        <v>104</v>
      </c>
      <c r="D19" s="46">
        <v>49234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49234</v>
      </c>
      <c r="P19" s="47">
        <f t="shared" si="2"/>
        <v>37.959907478797227</v>
      </c>
      <c r="Q19" s="9"/>
    </row>
    <row r="20" spans="1:17">
      <c r="A20" s="12"/>
      <c r="B20" s="25">
        <v>335.14</v>
      </c>
      <c r="C20" s="20" t="s">
        <v>60</v>
      </c>
      <c r="D20" s="46">
        <v>1308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1308</v>
      </c>
      <c r="P20" s="47">
        <f t="shared" si="2"/>
        <v>1.0084811102544333</v>
      </c>
      <c r="Q20" s="9"/>
    </row>
    <row r="21" spans="1:17">
      <c r="A21" s="12"/>
      <c r="B21" s="25">
        <v>335.15</v>
      </c>
      <c r="C21" s="20" t="s">
        <v>61</v>
      </c>
      <c r="D21" s="46">
        <v>1542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1542</v>
      </c>
      <c r="P21" s="47">
        <f t="shared" si="2"/>
        <v>1.1888974556669236</v>
      </c>
      <c r="Q21" s="9"/>
    </row>
    <row r="22" spans="1:17">
      <c r="A22" s="12"/>
      <c r="B22" s="25">
        <v>335.18</v>
      </c>
      <c r="C22" s="20" t="s">
        <v>105</v>
      </c>
      <c r="D22" s="46">
        <v>97324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97324</v>
      </c>
      <c r="P22" s="47">
        <f t="shared" si="2"/>
        <v>75.037779491133378</v>
      </c>
      <c r="Q22" s="9"/>
    </row>
    <row r="23" spans="1:17">
      <c r="A23" s="12"/>
      <c r="B23" s="25">
        <v>338</v>
      </c>
      <c r="C23" s="20" t="s">
        <v>22</v>
      </c>
      <c r="D23" s="46">
        <v>1150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1150</v>
      </c>
      <c r="P23" s="47">
        <f t="shared" si="2"/>
        <v>0.88666152659984576</v>
      </c>
      <c r="Q23" s="9"/>
    </row>
    <row r="24" spans="1:17" ht="15.75">
      <c r="A24" s="29" t="s">
        <v>27</v>
      </c>
      <c r="B24" s="30"/>
      <c r="C24" s="31"/>
      <c r="D24" s="32">
        <f t="shared" ref="D24:N24" si="5">SUM(D25:D26)</f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398716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32">
        <f t="shared" si="1"/>
        <v>398716</v>
      </c>
      <c r="P24" s="45">
        <f t="shared" si="2"/>
        <v>307.414032382421</v>
      </c>
      <c r="Q24" s="10"/>
    </row>
    <row r="25" spans="1:17">
      <c r="A25" s="12"/>
      <c r="B25" s="25">
        <v>343.3</v>
      </c>
      <c r="C25" s="20" t="s">
        <v>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342316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342316</v>
      </c>
      <c r="P25" s="47">
        <f t="shared" si="2"/>
        <v>263.92906707787199</v>
      </c>
      <c r="Q25" s="9"/>
    </row>
    <row r="26" spans="1:17">
      <c r="A26" s="12"/>
      <c r="B26" s="25">
        <v>343.9</v>
      </c>
      <c r="C26" s="20" t="s">
        <v>91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56400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56400</v>
      </c>
      <c r="P26" s="47">
        <f t="shared" si="2"/>
        <v>43.484965304548957</v>
      </c>
      <c r="Q26" s="9"/>
    </row>
    <row r="27" spans="1:17" ht="15.75">
      <c r="A27" s="29" t="s">
        <v>28</v>
      </c>
      <c r="B27" s="30"/>
      <c r="C27" s="31"/>
      <c r="D27" s="32">
        <f t="shared" ref="D27:N27" si="6">SUM(D28:D28)</f>
        <v>112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1"/>
        <v>112</v>
      </c>
      <c r="P27" s="45">
        <f t="shared" si="2"/>
        <v>8.6353122590593676E-2</v>
      </c>
      <c r="Q27" s="10"/>
    </row>
    <row r="28" spans="1:17">
      <c r="A28" s="13"/>
      <c r="B28" s="39">
        <v>351.1</v>
      </c>
      <c r="C28" s="21" t="s">
        <v>32</v>
      </c>
      <c r="D28" s="46">
        <v>112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112</v>
      </c>
      <c r="P28" s="47">
        <f t="shared" si="2"/>
        <v>8.6353122590593676E-2</v>
      </c>
      <c r="Q28" s="9"/>
    </row>
    <row r="29" spans="1:17" ht="15.75">
      <c r="A29" s="29" t="s">
        <v>3</v>
      </c>
      <c r="B29" s="30"/>
      <c r="C29" s="31"/>
      <c r="D29" s="32">
        <f t="shared" ref="D29:N29" si="7">SUM(D30:D34)</f>
        <v>61443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5770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1"/>
        <v>67213</v>
      </c>
      <c r="P29" s="45">
        <f t="shared" si="2"/>
        <v>51.821896684656899</v>
      </c>
      <c r="Q29" s="10"/>
    </row>
    <row r="30" spans="1:17">
      <c r="A30" s="12"/>
      <c r="B30" s="25">
        <v>361.1</v>
      </c>
      <c r="C30" s="20" t="s">
        <v>33</v>
      </c>
      <c r="D30" s="46">
        <v>6540</v>
      </c>
      <c r="E30" s="46">
        <v>0</v>
      </c>
      <c r="F30" s="46">
        <v>0</v>
      </c>
      <c r="G30" s="46">
        <v>0</v>
      </c>
      <c r="H30" s="46">
        <v>0</v>
      </c>
      <c r="I30" s="46">
        <v>2694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9234</v>
      </c>
      <c r="P30" s="47">
        <f t="shared" si="2"/>
        <v>7.1195065535851967</v>
      </c>
      <c r="Q30" s="9"/>
    </row>
    <row r="31" spans="1:17">
      <c r="A31" s="12"/>
      <c r="B31" s="25">
        <v>362</v>
      </c>
      <c r="C31" s="20" t="s">
        <v>34</v>
      </c>
      <c r="D31" s="46">
        <v>1500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1500</v>
      </c>
      <c r="P31" s="47">
        <f t="shared" si="2"/>
        <v>1.1565150346954511</v>
      </c>
      <c r="Q31" s="9"/>
    </row>
    <row r="32" spans="1:17">
      <c r="A32" s="12"/>
      <c r="B32" s="25">
        <v>364</v>
      </c>
      <c r="C32" s="20" t="s">
        <v>63</v>
      </c>
      <c r="D32" s="46">
        <v>19817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19817</v>
      </c>
      <c r="P32" s="47">
        <f t="shared" si="2"/>
        <v>15.279105628373168</v>
      </c>
      <c r="Q32" s="9"/>
    </row>
    <row r="33" spans="1:120">
      <c r="A33" s="12"/>
      <c r="B33" s="25">
        <v>366</v>
      </c>
      <c r="C33" s="20" t="s">
        <v>35</v>
      </c>
      <c r="D33" s="46">
        <v>1490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1490</v>
      </c>
      <c r="P33" s="47">
        <f t="shared" si="2"/>
        <v>1.148804934464148</v>
      </c>
      <c r="Q33" s="9"/>
    </row>
    <row r="34" spans="1:120" ht="15.75" thickBot="1">
      <c r="A34" s="12"/>
      <c r="B34" s="25">
        <v>369.9</v>
      </c>
      <c r="C34" s="20" t="s">
        <v>36</v>
      </c>
      <c r="D34" s="46">
        <v>32096</v>
      </c>
      <c r="E34" s="46">
        <v>0</v>
      </c>
      <c r="F34" s="46">
        <v>0</v>
      </c>
      <c r="G34" s="46">
        <v>0</v>
      </c>
      <c r="H34" s="46">
        <v>0</v>
      </c>
      <c r="I34" s="46">
        <v>3076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35172</v>
      </c>
      <c r="P34" s="47">
        <f t="shared" si="2"/>
        <v>27.117964533538935</v>
      </c>
      <c r="Q34" s="9"/>
    </row>
    <row r="35" spans="1:120" ht="16.5" thickBot="1">
      <c r="A35" s="14" t="s">
        <v>30</v>
      </c>
      <c r="B35" s="23"/>
      <c r="C35" s="22"/>
      <c r="D35" s="15">
        <f>SUM(D5,D11,D18,D24,D27,D29)</f>
        <v>1028741</v>
      </c>
      <c r="E35" s="15">
        <f t="shared" ref="E35:N35" si="8">SUM(E5,E11,E18,E24,E27,E29)</f>
        <v>0</v>
      </c>
      <c r="F35" s="15">
        <f t="shared" si="8"/>
        <v>0</v>
      </c>
      <c r="G35" s="15">
        <f t="shared" si="8"/>
        <v>0</v>
      </c>
      <c r="H35" s="15">
        <f t="shared" si="8"/>
        <v>0</v>
      </c>
      <c r="I35" s="15">
        <f t="shared" si="8"/>
        <v>404486</v>
      </c>
      <c r="J35" s="15">
        <f t="shared" si="8"/>
        <v>0</v>
      </c>
      <c r="K35" s="15">
        <f t="shared" si="8"/>
        <v>0</v>
      </c>
      <c r="L35" s="15">
        <f t="shared" si="8"/>
        <v>0</v>
      </c>
      <c r="M35" s="15">
        <f t="shared" si="8"/>
        <v>0</v>
      </c>
      <c r="N35" s="15">
        <f t="shared" si="8"/>
        <v>0</v>
      </c>
      <c r="O35" s="15">
        <f t="shared" si="1"/>
        <v>1433227</v>
      </c>
      <c r="P35" s="38">
        <f t="shared" si="2"/>
        <v>1105.0323824209715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115" t="s">
        <v>106</v>
      </c>
      <c r="N37" s="115"/>
      <c r="O37" s="115"/>
      <c r="P37" s="43">
        <v>1297</v>
      </c>
    </row>
    <row r="38" spans="1:120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</row>
    <row r="39" spans="1:120" ht="15.75" customHeight="1" thickBot="1">
      <c r="A39" s="117" t="s">
        <v>52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584655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584655</v>
      </c>
      <c r="O5" s="33">
        <f t="shared" ref="O5:O34" si="2">(N5/O$36)</f>
        <v>435.3350707371556</v>
      </c>
      <c r="P5" s="6"/>
    </row>
    <row r="6" spans="1:133">
      <c r="A6" s="12"/>
      <c r="B6" s="25">
        <v>311</v>
      </c>
      <c r="C6" s="20" t="s">
        <v>2</v>
      </c>
      <c r="D6" s="46">
        <v>277545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277545</v>
      </c>
      <c r="O6" s="47">
        <f t="shared" si="2"/>
        <v>206.66046165301563</v>
      </c>
      <c r="P6" s="9"/>
    </row>
    <row r="7" spans="1:133">
      <c r="A7" s="12"/>
      <c r="B7" s="25">
        <v>312.41000000000003</v>
      </c>
      <c r="C7" s="20" t="s">
        <v>10</v>
      </c>
      <c r="D7" s="46">
        <v>64831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64831</v>
      </c>
      <c r="O7" s="47">
        <f t="shared" si="2"/>
        <v>48.273268801191364</v>
      </c>
      <c r="P7" s="9"/>
    </row>
    <row r="8" spans="1:133">
      <c r="A8" s="12"/>
      <c r="B8" s="25">
        <v>312.60000000000002</v>
      </c>
      <c r="C8" s="20" t="s">
        <v>11</v>
      </c>
      <c r="D8" s="46">
        <v>231167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231167</v>
      </c>
      <c r="O8" s="47">
        <f t="shared" si="2"/>
        <v>172.12732688011914</v>
      </c>
      <c r="P8" s="9"/>
    </row>
    <row r="9" spans="1:133">
      <c r="A9" s="12"/>
      <c r="B9" s="25">
        <v>315</v>
      </c>
      <c r="C9" s="20" t="s">
        <v>56</v>
      </c>
      <c r="D9" s="46">
        <v>7202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7202</v>
      </c>
      <c r="O9" s="47">
        <f t="shared" si="2"/>
        <v>5.3626209977661947</v>
      </c>
      <c r="P9" s="9"/>
    </row>
    <row r="10" spans="1:133">
      <c r="A10" s="12"/>
      <c r="B10" s="25">
        <v>316</v>
      </c>
      <c r="C10" s="20" t="s">
        <v>57</v>
      </c>
      <c r="D10" s="46">
        <v>3910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3910</v>
      </c>
      <c r="O10" s="47">
        <f t="shared" si="2"/>
        <v>2.9113924050632911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SUM(D12:D17)</f>
        <v>94386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94386</v>
      </c>
      <c r="O11" s="45">
        <f t="shared" si="2"/>
        <v>70.279970215934469</v>
      </c>
      <c r="P11" s="10"/>
    </row>
    <row r="12" spans="1:133">
      <c r="A12" s="12"/>
      <c r="B12" s="25">
        <v>322</v>
      </c>
      <c r="C12" s="20" t="s">
        <v>0</v>
      </c>
      <c r="D12" s="46">
        <v>10991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10991</v>
      </c>
      <c r="O12" s="47">
        <f t="shared" si="2"/>
        <v>8.183916604616531</v>
      </c>
      <c r="P12" s="9"/>
    </row>
    <row r="13" spans="1:133">
      <c r="A13" s="12"/>
      <c r="B13" s="25">
        <v>323.10000000000002</v>
      </c>
      <c r="C13" s="20" t="s">
        <v>15</v>
      </c>
      <c r="D13" s="46">
        <v>57188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57188</v>
      </c>
      <c r="O13" s="47">
        <f t="shared" si="2"/>
        <v>42.582278481012658</v>
      </c>
      <c r="P13" s="9"/>
    </row>
    <row r="14" spans="1:133">
      <c r="A14" s="12"/>
      <c r="B14" s="25">
        <v>323.39999999999998</v>
      </c>
      <c r="C14" s="20" t="s">
        <v>70</v>
      </c>
      <c r="D14" s="46">
        <v>260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260</v>
      </c>
      <c r="O14" s="47">
        <f t="shared" si="2"/>
        <v>0.19359642591213699</v>
      </c>
      <c r="P14" s="9"/>
    </row>
    <row r="15" spans="1:133">
      <c r="A15" s="12"/>
      <c r="B15" s="25">
        <v>323.89999999999998</v>
      </c>
      <c r="C15" s="20" t="s">
        <v>90</v>
      </c>
      <c r="D15" s="46">
        <v>6247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6247</v>
      </c>
      <c r="O15" s="47">
        <f t="shared" si="2"/>
        <v>4.6515264333581534</v>
      </c>
      <c r="P15" s="9"/>
    </row>
    <row r="16" spans="1:133">
      <c r="A16" s="12"/>
      <c r="B16" s="25">
        <v>324.31</v>
      </c>
      <c r="C16" s="20" t="s">
        <v>46</v>
      </c>
      <c r="D16" s="46">
        <v>19600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19600</v>
      </c>
      <c r="O16" s="47">
        <f t="shared" si="2"/>
        <v>14.594192107222636</v>
      </c>
      <c r="P16" s="9"/>
    </row>
    <row r="17" spans="1:16">
      <c r="A17" s="12"/>
      <c r="B17" s="25">
        <v>329</v>
      </c>
      <c r="C17" s="20" t="s">
        <v>58</v>
      </c>
      <c r="D17" s="46">
        <v>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100</v>
      </c>
      <c r="O17" s="47">
        <f t="shared" si="2"/>
        <v>7.4460163812360383E-2</v>
      </c>
      <c r="P17" s="9"/>
    </row>
    <row r="18" spans="1:16" ht="15.75">
      <c r="A18" s="29" t="s">
        <v>16</v>
      </c>
      <c r="B18" s="30"/>
      <c r="C18" s="31"/>
      <c r="D18" s="32">
        <f t="shared" ref="D18:M18" si="4">SUM(D19:D23)</f>
        <v>144864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144864</v>
      </c>
      <c r="O18" s="45">
        <f t="shared" si="2"/>
        <v>107.86597170513775</v>
      </c>
      <c r="P18" s="10"/>
    </row>
    <row r="19" spans="1:16">
      <c r="A19" s="12"/>
      <c r="B19" s="25">
        <v>335.12</v>
      </c>
      <c r="C19" s="20" t="s">
        <v>59</v>
      </c>
      <c r="D19" s="46">
        <v>46297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46297</v>
      </c>
      <c r="O19" s="47">
        <f t="shared" si="2"/>
        <v>34.472822040208492</v>
      </c>
      <c r="P19" s="9"/>
    </row>
    <row r="20" spans="1:16">
      <c r="A20" s="12"/>
      <c r="B20" s="25">
        <v>335.14</v>
      </c>
      <c r="C20" s="20" t="s">
        <v>60</v>
      </c>
      <c r="D20" s="46">
        <v>1247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1247</v>
      </c>
      <c r="O20" s="47">
        <f t="shared" si="2"/>
        <v>0.92851824274013406</v>
      </c>
      <c r="P20" s="9"/>
    </row>
    <row r="21" spans="1:16">
      <c r="A21" s="12"/>
      <c r="B21" s="25">
        <v>335.15</v>
      </c>
      <c r="C21" s="20" t="s">
        <v>61</v>
      </c>
      <c r="D21" s="46">
        <v>857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857</v>
      </c>
      <c r="O21" s="47">
        <f t="shared" si="2"/>
        <v>0.63812360387192857</v>
      </c>
      <c r="P21" s="9"/>
    </row>
    <row r="22" spans="1:16">
      <c r="A22" s="12"/>
      <c r="B22" s="25">
        <v>335.18</v>
      </c>
      <c r="C22" s="20" t="s">
        <v>62</v>
      </c>
      <c r="D22" s="46">
        <v>95308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95308</v>
      </c>
      <c r="O22" s="47">
        <f t="shared" si="2"/>
        <v>70.966492926284431</v>
      </c>
      <c r="P22" s="9"/>
    </row>
    <row r="23" spans="1:16">
      <c r="A23" s="12"/>
      <c r="B23" s="25">
        <v>338</v>
      </c>
      <c r="C23" s="20" t="s">
        <v>22</v>
      </c>
      <c r="D23" s="46">
        <v>1155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1155</v>
      </c>
      <c r="O23" s="47">
        <f t="shared" si="2"/>
        <v>0.86001489203276249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SUM(D25:D26)</f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312629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312629</v>
      </c>
      <c r="O24" s="45">
        <f t="shared" si="2"/>
        <v>232.78406552494417</v>
      </c>
      <c r="P24" s="10"/>
    </row>
    <row r="25" spans="1:16">
      <c r="A25" s="12"/>
      <c r="B25" s="25">
        <v>343.3</v>
      </c>
      <c r="C25" s="20" t="s">
        <v>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299629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299629</v>
      </c>
      <c r="O25" s="47">
        <f t="shared" si="2"/>
        <v>223.1042442293373</v>
      </c>
      <c r="P25" s="9"/>
    </row>
    <row r="26" spans="1:16">
      <c r="A26" s="12"/>
      <c r="B26" s="25">
        <v>343.9</v>
      </c>
      <c r="C26" s="20" t="s">
        <v>91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13000</v>
      </c>
      <c r="O26" s="47">
        <f t="shared" si="2"/>
        <v>9.6798212956068497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SUM(D28:D28)</f>
        <v>17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17</v>
      </c>
      <c r="O27" s="45">
        <f t="shared" si="2"/>
        <v>1.2658227848101266E-2</v>
      </c>
      <c r="P27" s="10"/>
    </row>
    <row r="28" spans="1:16">
      <c r="A28" s="13"/>
      <c r="B28" s="39">
        <v>351.1</v>
      </c>
      <c r="C28" s="21" t="s">
        <v>32</v>
      </c>
      <c r="D28" s="46">
        <v>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</v>
      </c>
      <c r="O28" s="47">
        <f t="shared" si="2"/>
        <v>1.2658227848101266E-2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SUM(D30:D33)</f>
        <v>23824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3039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26863</v>
      </c>
      <c r="O29" s="45">
        <f t="shared" si="2"/>
        <v>20.002233804914372</v>
      </c>
      <c r="P29" s="10"/>
    </row>
    <row r="30" spans="1:16">
      <c r="A30" s="12"/>
      <c r="B30" s="25">
        <v>361.1</v>
      </c>
      <c r="C30" s="20" t="s">
        <v>33</v>
      </c>
      <c r="D30" s="46">
        <v>7856</v>
      </c>
      <c r="E30" s="46">
        <v>0</v>
      </c>
      <c r="F30" s="46">
        <v>0</v>
      </c>
      <c r="G30" s="46">
        <v>0</v>
      </c>
      <c r="H30" s="46">
        <v>0</v>
      </c>
      <c r="I30" s="46">
        <v>3039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10895</v>
      </c>
      <c r="O30" s="47">
        <f t="shared" si="2"/>
        <v>8.1124348473566634</v>
      </c>
      <c r="P30" s="9"/>
    </row>
    <row r="31" spans="1:16">
      <c r="A31" s="12"/>
      <c r="B31" s="25">
        <v>362</v>
      </c>
      <c r="C31" s="20" t="s">
        <v>34</v>
      </c>
      <c r="D31" s="46">
        <v>1500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1500</v>
      </c>
      <c r="O31" s="47">
        <f t="shared" si="2"/>
        <v>1.1169024571854058</v>
      </c>
      <c r="P31" s="9"/>
    </row>
    <row r="32" spans="1:16">
      <c r="A32" s="12"/>
      <c r="B32" s="25">
        <v>366</v>
      </c>
      <c r="C32" s="20" t="s">
        <v>35</v>
      </c>
      <c r="D32" s="46">
        <v>12441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12441</v>
      </c>
      <c r="O32" s="47">
        <f t="shared" si="2"/>
        <v>9.263588979895756</v>
      </c>
      <c r="P32" s="9"/>
    </row>
    <row r="33" spans="1:119" ht="15.75" thickBot="1">
      <c r="A33" s="12"/>
      <c r="B33" s="25">
        <v>369.9</v>
      </c>
      <c r="C33" s="20" t="s">
        <v>36</v>
      </c>
      <c r="D33" s="46">
        <v>2027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2027</v>
      </c>
      <c r="O33" s="47">
        <f t="shared" si="2"/>
        <v>1.5093075204765452</v>
      </c>
      <c r="P33" s="9"/>
    </row>
    <row r="34" spans="1:119" ht="16.5" thickBot="1">
      <c r="A34" s="14" t="s">
        <v>30</v>
      </c>
      <c r="B34" s="23"/>
      <c r="C34" s="22"/>
      <c r="D34" s="15">
        <f>SUM(D5,D11,D18,D24,D27,D29)</f>
        <v>847746</v>
      </c>
      <c r="E34" s="15">
        <f t="shared" ref="E34:M34" si="8">SUM(E5,E11,E18,E24,E27,E29)</f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315668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1"/>
        <v>1163414</v>
      </c>
      <c r="O34" s="38">
        <f t="shared" si="2"/>
        <v>866.27997021593444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5" t="s">
        <v>92</v>
      </c>
      <c r="M36" s="115"/>
      <c r="N36" s="115"/>
      <c r="O36" s="43">
        <v>1343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309759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309759</v>
      </c>
      <c r="O5" s="33">
        <f t="shared" ref="O5:O32" si="2">(N5/O$34)</f>
        <v>234.66590909090908</v>
      </c>
      <c r="P5" s="6"/>
    </row>
    <row r="6" spans="1:133">
      <c r="A6" s="12"/>
      <c r="B6" s="25">
        <v>311</v>
      </c>
      <c r="C6" s="20" t="s">
        <v>2</v>
      </c>
      <c r="D6" s="46">
        <v>258915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258915</v>
      </c>
      <c r="O6" s="47">
        <f t="shared" si="2"/>
        <v>196.14772727272728</v>
      </c>
      <c r="P6" s="9"/>
    </row>
    <row r="7" spans="1:133">
      <c r="A7" s="12"/>
      <c r="B7" s="25">
        <v>312.41000000000003</v>
      </c>
      <c r="C7" s="20" t="s">
        <v>10</v>
      </c>
      <c r="D7" s="46">
        <v>23634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23634</v>
      </c>
      <c r="O7" s="47">
        <f t="shared" si="2"/>
        <v>17.904545454545456</v>
      </c>
      <c r="P7" s="9"/>
    </row>
    <row r="8" spans="1:133">
      <c r="A8" s="12"/>
      <c r="B8" s="25">
        <v>312.42</v>
      </c>
      <c r="C8" s="20" t="s">
        <v>79</v>
      </c>
      <c r="D8" s="46">
        <v>17180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17180</v>
      </c>
      <c r="O8" s="47">
        <f t="shared" si="2"/>
        <v>13.015151515151516</v>
      </c>
      <c r="P8" s="9"/>
    </row>
    <row r="9" spans="1:133">
      <c r="A9" s="12"/>
      <c r="B9" s="25">
        <v>315</v>
      </c>
      <c r="C9" s="20" t="s">
        <v>56</v>
      </c>
      <c r="D9" s="46">
        <v>7167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7167</v>
      </c>
      <c r="O9" s="47">
        <f t="shared" si="2"/>
        <v>5.4295454545454547</v>
      </c>
      <c r="P9" s="9"/>
    </row>
    <row r="10" spans="1:133">
      <c r="A10" s="12"/>
      <c r="B10" s="25">
        <v>316</v>
      </c>
      <c r="C10" s="20" t="s">
        <v>57</v>
      </c>
      <c r="D10" s="46">
        <v>2030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2030</v>
      </c>
      <c r="O10" s="47">
        <f t="shared" si="2"/>
        <v>1.5378787878787878</v>
      </c>
      <c r="P10" s="9"/>
    </row>
    <row r="11" spans="1:133">
      <c r="A11" s="12"/>
      <c r="B11" s="25">
        <v>319</v>
      </c>
      <c r="C11" s="20" t="s">
        <v>84</v>
      </c>
      <c r="D11" s="46">
        <v>833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833</v>
      </c>
      <c r="O11" s="47">
        <f t="shared" si="2"/>
        <v>0.6310606060606061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92163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92163</v>
      </c>
      <c r="O12" s="45">
        <f t="shared" si="2"/>
        <v>69.820454545454552</v>
      </c>
      <c r="P12" s="10"/>
    </row>
    <row r="13" spans="1:133">
      <c r="A13" s="12"/>
      <c r="B13" s="25">
        <v>322</v>
      </c>
      <c r="C13" s="20" t="s">
        <v>0</v>
      </c>
      <c r="D13" s="46">
        <v>3450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3450</v>
      </c>
      <c r="O13" s="47">
        <f t="shared" si="2"/>
        <v>2.6136363636363638</v>
      </c>
      <c r="P13" s="9"/>
    </row>
    <row r="14" spans="1:133">
      <c r="A14" s="12"/>
      <c r="B14" s="25">
        <v>323.10000000000002</v>
      </c>
      <c r="C14" s="20" t="s">
        <v>15</v>
      </c>
      <c r="D14" s="46">
        <v>81454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81454</v>
      </c>
      <c r="O14" s="47">
        <f t="shared" si="2"/>
        <v>61.707575757575761</v>
      </c>
      <c r="P14" s="9"/>
    </row>
    <row r="15" spans="1:133">
      <c r="A15" s="12"/>
      <c r="B15" s="25">
        <v>323.39999999999998</v>
      </c>
      <c r="C15" s="20" t="s">
        <v>70</v>
      </c>
      <c r="D15" s="46">
        <v>259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259</v>
      </c>
      <c r="O15" s="47">
        <f t="shared" si="2"/>
        <v>0.1962121212121212</v>
      </c>
      <c r="P15" s="9"/>
    </row>
    <row r="16" spans="1:133">
      <c r="A16" s="12"/>
      <c r="B16" s="25">
        <v>324.31</v>
      </c>
      <c r="C16" s="20" t="s">
        <v>46</v>
      </c>
      <c r="D16" s="46">
        <v>7000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7000</v>
      </c>
      <c r="O16" s="47">
        <f t="shared" si="2"/>
        <v>5.3030303030303028</v>
      </c>
      <c r="P16" s="9"/>
    </row>
    <row r="17" spans="1:119" ht="15.75">
      <c r="A17" s="29" t="s">
        <v>16</v>
      </c>
      <c r="B17" s="30"/>
      <c r="C17" s="31"/>
      <c r="D17" s="32">
        <f t="shared" ref="D17:M17" si="4">SUM(D18:D22)</f>
        <v>316812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316812</v>
      </c>
      <c r="O17" s="45">
        <f t="shared" si="2"/>
        <v>240.0090909090909</v>
      </c>
      <c r="P17" s="10"/>
    </row>
    <row r="18" spans="1:119">
      <c r="A18" s="12"/>
      <c r="B18" s="25">
        <v>335.12</v>
      </c>
      <c r="C18" s="20" t="s">
        <v>59</v>
      </c>
      <c r="D18" s="46">
        <v>46468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46468</v>
      </c>
      <c r="O18" s="47">
        <f t="shared" si="2"/>
        <v>35.203030303030303</v>
      </c>
      <c r="P18" s="9"/>
    </row>
    <row r="19" spans="1:119">
      <c r="A19" s="12"/>
      <c r="B19" s="25">
        <v>335.14</v>
      </c>
      <c r="C19" s="20" t="s">
        <v>60</v>
      </c>
      <c r="D19" s="46">
        <v>1283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1283</v>
      </c>
      <c r="O19" s="47">
        <f t="shared" si="2"/>
        <v>0.97196969696969693</v>
      </c>
      <c r="P19" s="9"/>
    </row>
    <row r="20" spans="1:119">
      <c r="A20" s="12"/>
      <c r="B20" s="25">
        <v>335.15</v>
      </c>
      <c r="C20" s="20" t="s">
        <v>61</v>
      </c>
      <c r="D20" s="46">
        <v>440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440</v>
      </c>
      <c r="O20" s="47">
        <f t="shared" si="2"/>
        <v>0.33333333333333331</v>
      </c>
      <c r="P20" s="9"/>
    </row>
    <row r="21" spans="1:119">
      <c r="A21" s="12"/>
      <c r="B21" s="25">
        <v>335.18</v>
      </c>
      <c r="C21" s="20" t="s">
        <v>62</v>
      </c>
      <c r="D21" s="46">
        <v>87479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87479</v>
      </c>
      <c r="O21" s="47">
        <f t="shared" si="2"/>
        <v>66.271969696969691</v>
      </c>
      <c r="P21" s="9"/>
    </row>
    <row r="22" spans="1:119">
      <c r="A22" s="12"/>
      <c r="B22" s="25">
        <v>337.4</v>
      </c>
      <c r="C22" s="20" t="s">
        <v>85</v>
      </c>
      <c r="D22" s="46">
        <v>181142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181142</v>
      </c>
      <c r="O22" s="47">
        <f t="shared" si="2"/>
        <v>137.22878787878787</v>
      </c>
      <c r="P22" s="9"/>
    </row>
    <row r="23" spans="1:119" ht="15.75">
      <c r="A23" s="29" t="s">
        <v>27</v>
      </c>
      <c r="B23" s="30"/>
      <c r="C23" s="31"/>
      <c r="D23" s="32">
        <f t="shared" ref="D23:M23" si="5">SUM(D24:D25)</f>
        <v>1500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273313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274813</v>
      </c>
      <c r="O23" s="45">
        <f t="shared" si="2"/>
        <v>208.19166666666666</v>
      </c>
      <c r="P23" s="10"/>
    </row>
    <row r="24" spans="1:119">
      <c r="A24" s="12"/>
      <c r="B24" s="25">
        <v>342.1</v>
      </c>
      <c r="C24" s="20" t="s">
        <v>86</v>
      </c>
      <c r="D24" s="46">
        <v>1500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1500</v>
      </c>
      <c r="O24" s="47">
        <f t="shared" si="2"/>
        <v>1.1363636363636365</v>
      </c>
      <c r="P24" s="9"/>
    </row>
    <row r="25" spans="1:119">
      <c r="A25" s="12"/>
      <c r="B25" s="25">
        <v>343.3</v>
      </c>
      <c r="C25" s="20" t="s">
        <v>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273313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273313</v>
      </c>
      <c r="O25" s="47">
        <f t="shared" si="2"/>
        <v>207.05530303030304</v>
      </c>
      <c r="P25" s="9"/>
    </row>
    <row r="26" spans="1:119" ht="15.75">
      <c r="A26" s="29" t="s">
        <v>28</v>
      </c>
      <c r="B26" s="30"/>
      <c r="C26" s="31"/>
      <c r="D26" s="32">
        <f t="shared" ref="D26:M26" si="6">SUM(D27:D27)</f>
        <v>15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15</v>
      </c>
      <c r="O26" s="45">
        <f t="shared" si="2"/>
        <v>1.1363636363636364E-2</v>
      </c>
      <c r="P26" s="10"/>
    </row>
    <row r="27" spans="1:119">
      <c r="A27" s="13"/>
      <c r="B27" s="39">
        <v>354</v>
      </c>
      <c r="C27" s="21" t="s">
        <v>87</v>
      </c>
      <c r="D27" s="46">
        <v>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</v>
      </c>
      <c r="O27" s="47">
        <f t="shared" si="2"/>
        <v>1.1363636363636364E-2</v>
      </c>
      <c r="P27" s="9"/>
    </row>
    <row r="28" spans="1:119" ht="15.75">
      <c r="A28" s="29" t="s">
        <v>3</v>
      </c>
      <c r="B28" s="30"/>
      <c r="C28" s="31"/>
      <c r="D28" s="32">
        <f t="shared" ref="D28:M28" si="7">SUM(D29:D31)</f>
        <v>31351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2681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34032</v>
      </c>
      <c r="O28" s="45">
        <f t="shared" si="2"/>
        <v>25.781818181818181</v>
      </c>
      <c r="P28" s="10"/>
    </row>
    <row r="29" spans="1:119">
      <c r="A29" s="12"/>
      <c r="B29" s="25">
        <v>361.1</v>
      </c>
      <c r="C29" s="20" t="s">
        <v>33</v>
      </c>
      <c r="D29" s="46">
        <v>5854</v>
      </c>
      <c r="E29" s="46">
        <v>0</v>
      </c>
      <c r="F29" s="46">
        <v>0</v>
      </c>
      <c r="G29" s="46">
        <v>0</v>
      </c>
      <c r="H29" s="46">
        <v>0</v>
      </c>
      <c r="I29" s="46">
        <v>2681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8535</v>
      </c>
      <c r="O29" s="47">
        <f t="shared" si="2"/>
        <v>6.4659090909090908</v>
      </c>
      <c r="P29" s="9"/>
    </row>
    <row r="30" spans="1:119">
      <c r="A30" s="12"/>
      <c r="B30" s="25">
        <v>366</v>
      </c>
      <c r="C30" s="20" t="s">
        <v>35</v>
      </c>
      <c r="D30" s="46">
        <v>2395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2395</v>
      </c>
      <c r="O30" s="47">
        <f t="shared" si="2"/>
        <v>1.8143939393939394</v>
      </c>
      <c r="P30" s="9"/>
    </row>
    <row r="31" spans="1:119" ht="15.75" thickBot="1">
      <c r="A31" s="12"/>
      <c r="B31" s="25">
        <v>369.9</v>
      </c>
      <c r="C31" s="20" t="s">
        <v>36</v>
      </c>
      <c r="D31" s="46">
        <v>23102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23102</v>
      </c>
      <c r="O31" s="47">
        <f t="shared" si="2"/>
        <v>17.50151515151515</v>
      </c>
      <c r="P31" s="9"/>
    </row>
    <row r="32" spans="1:119" ht="16.5" thickBot="1">
      <c r="A32" s="14" t="s">
        <v>30</v>
      </c>
      <c r="B32" s="23"/>
      <c r="C32" s="22"/>
      <c r="D32" s="15">
        <f>SUM(D5,D12,D17,D23,D26,D28)</f>
        <v>751600</v>
      </c>
      <c r="E32" s="15">
        <f t="shared" ref="E32:M32" si="8">SUM(E5,E12,E17,E23,E26,E28)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275994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1027594</v>
      </c>
      <c r="O32" s="38">
        <f t="shared" si="2"/>
        <v>778.48030303030305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88</v>
      </c>
      <c r="M34" s="115"/>
      <c r="N34" s="115"/>
      <c r="O34" s="43">
        <v>1320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463391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463391</v>
      </c>
      <c r="O5" s="33">
        <f t="shared" ref="O5:O30" si="2">(N5/O$32)</f>
        <v>358.10741885625964</v>
      </c>
      <c r="P5" s="6"/>
    </row>
    <row r="6" spans="1:133">
      <c r="A6" s="12"/>
      <c r="B6" s="25">
        <v>311</v>
      </c>
      <c r="C6" s="20" t="s">
        <v>2</v>
      </c>
      <c r="D6" s="46">
        <v>222958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222958</v>
      </c>
      <c r="O6" s="47">
        <f t="shared" si="2"/>
        <v>172.30139103554868</v>
      </c>
      <c r="P6" s="9"/>
    </row>
    <row r="7" spans="1:133">
      <c r="A7" s="12"/>
      <c r="B7" s="25">
        <v>312.41000000000003</v>
      </c>
      <c r="C7" s="20" t="s">
        <v>10</v>
      </c>
      <c r="D7" s="46">
        <v>28279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28279</v>
      </c>
      <c r="O7" s="47">
        <f t="shared" si="2"/>
        <v>21.853941267387945</v>
      </c>
      <c r="P7" s="9"/>
    </row>
    <row r="8" spans="1:133">
      <c r="A8" s="12"/>
      <c r="B8" s="25">
        <v>312.42</v>
      </c>
      <c r="C8" s="20" t="s">
        <v>79</v>
      </c>
      <c r="D8" s="46">
        <v>11250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11250</v>
      </c>
      <c r="O8" s="47">
        <f t="shared" si="2"/>
        <v>8.6939721792890268</v>
      </c>
      <c r="P8" s="9"/>
    </row>
    <row r="9" spans="1:133">
      <c r="A9" s="12"/>
      <c r="B9" s="25">
        <v>312.60000000000002</v>
      </c>
      <c r="C9" s="20" t="s">
        <v>11</v>
      </c>
      <c r="D9" s="46">
        <v>191566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191566</v>
      </c>
      <c r="O9" s="47">
        <f t="shared" si="2"/>
        <v>148.04173106646058</v>
      </c>
      <c r="P9" s="9"/>
    </row>
    <row r="10" spans="1:133">
      <c r="A10" s="12"/>
      <c r="B10" s="25">
        <v>315</v>
      </c>
      <c r="C10" s="20" t="s">
        <v>56</v>
      </c>
      <c r="D10" s="46">
        <v>7633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7633</v>
      </c>
      <c r="O10" s="47">
        <f t="shared" si="2"/>
        <v>5.8987635239567231</v>
      </c>
      <c r="P10" s="9"/>
    </row>
    <row r="11" spans="1:133">
      <c r="A11" s="12"/>
      <c r="B11" s="25">
        <v>316</v>
      </c>
      <c r="C11" s="20" t="s">
        <v>57</v>
      </c>
      <c r="D11" s="46">
        <v>1705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1705</v>
      </c>
      <c r="O11" s="47">
        <f t="shared" si="2"/>
        <v>1.3176197836166925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67215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67215</v>
      </c>
      <c r="O12" s="45">
        <f t="shared" si="2"/>
        <v>51.943585780525503</v>
      </c>
      <c r="P12" s="10"/>
    </row>
    <row r="13" spans="1:133">
      <c r="A13" s="12"/>
      <c r="B13" s="25">
        <v>322</v>
      </c>
      <c r="C13" s="20" t="s">
        <v>0</v>
      </c>
      <c r="D13" s="46">
        <v>3125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3125</v>
      </c>
      <c r="O13" s="47">
        <f t="shared" si="2"/>
        <v>2.4149922720247297</v>
      </c>
      <c r="P13" s="9"/>
    </row>
    <row r="14" spans="1:133">
      <c r="A14" s="12"/>
      <c r="B14" s="25">
        <v>323.10000000000002</v>
      </c>
      <c r="C14" s="20" t="s">
        <v>15</v>
      </c>
      <c r="D14" s="46">
        <v>63752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63752</v>
      </c>
      <c r="O14" s="47">
        <f t="shared" si="2"/>
        <v>49.267387944358575</v>
      </c>
      <c r="P14" s="9"/>
    </row>
    <row r="15" spans="1:133">
      <c r="A15" s="12"/>
      <c r="B15" s="25">
        <v>323.39999999999998</v>
      </c>
      <c r="C15" s="20" t="s">
        <v>70</v>
      </c>
      <c r="D15" s="46">
        <v>338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338</v>
      </c>
      <c r="O15" s="47">
        <f t="shared" si="2"/>
        <v>0.26120556414219476</v>
      </c>
      <c r="P15" s="9"/>
    </row>
    <row r="16" spans="1:133" ht="15.75">
      <c r="A16" s="29" t="s">
        <v>16</v>
      </c>
      <c r="B16" s="30"/>
      <c r="C16" s="31"/>
      <c r="D16" s="32">
        <f t="shared" ref="D16:M16" si="4">SUM(D17:D21)</f>
        <v>137536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137536</v>
      </c>
      <c r="O16" s="45">
        <f t="shared" si="2"/>
        <v>106.28748068006182</v>
      </c>
      <c r="P16" s="10"/>
    </row>
    <row r="17" spans="1:119">
      <c r="A17" s="12"/>
      <c r="B17" s="25">
        <v>335.12</v>
      </c>
      <c r="C17" s="20" t="s">
        <v>59</v>
      </c>
      <c r="D17" s="46">
        <v>46063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46063</v>
      </c>
      <c r="O17" s="47">
        <f t="shared" si="2"/>
        <v>35.597372488408034</v>
      </c>
      <c r="P17" s="9"/>
    </row>
    <row r="18" spans="1:119">
      <c r="A18" s="12"/>
      <c r="B18" s="25">
        <v>335.14</v>
      </c>
      <c r="C18" s="20" t="s">
        <v>60</v>
      </c>
      <c r="D18" s="46">
        <v>1199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1199</v>
      </c>
      <c r="O18" s="47">
        <f t="shared" si="2"/>
        <v>0.92658423493044817</v>
      </c>
      <c r="P18" s="9"/>
    </row>
    <row r="19" spans="1:119">
      <c r="A19" s="12"/>
      <c r="B19" s="25">
        <v>335.15</v>
      </c>
      <c r="C19" s="20" t="s">
        <v>61</v>
      </c>
      <c r="D19" s="46">
        <v>392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392</v>
      </c>
      <c r="O19" s="47">
        <f t="shared" si="2"/>
        <v>0.30293663060278209</v>
      </c>
      <c r="P19" s="9"/>
    </row>
    <row r="20" spans="1:119">
      <c r="A20" s="12"/>
      <c r="B20" s="25">
        <v>335.18</v>
      </c>
      <c r="C20" s="20" t="s">
        <v>62</v>
      </c>
      <c r="D20" s="46">
        <v>88803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88803</v>
      </c>
      <c r="O20" s="47">
        <f t="shared" si="2"/>
        <v>68.626738794435852</v>
      </c>
      <c r="P20" s="9"/>
    </row>
    <row r="21" spans="1:119">
      <c r="A21" s="12"/>
      <c r="B21" s="25">
        <v>338</v>
      </c>
      <c r="C21" s="20" t="s">
        <v>22</v>
      </c>
      <c r="D21" s="46">
        <v>1079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1079</v>
      </c>
      <c r="O21" s="47">
        <f t="shared" si="2"/>
        <v>0.83384853168469864</v>
      </c>
      <c r="P21" s="9"/>
    </row>
    <row r="22" spans="1:119" ht="15.75">
      <c r="A22" s="29" t="s">
        <v>27</v>
      </c>
      <c r="B22" s="30"/>
      <c r="C22" s="31"/>
      <c r="D22" s="32">
        <f t="shared" ref="D22:M22" si="5">SUM(D23:D23)</f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269713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269713</v>
      </c>
      <c r="O22" s="45">
        <f t="shared" si="2"/>
        <v>208.43353941267387</v>
      </c>
      <c r="P22" s="10"/>
    </row>
    <row r="23" spans="1:119">
      <c r="A23" s="12"/>
      <c r="B23" s="25">
        <v>343.3</v>
      </c>
      <c r="C23" s="20" t="s">
        <v>29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269713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269713</v>
      </c>
      <c r="O23" s="47">
        <f t="shared" si="2"/>
        <v>208.43353941267387</v>
      </c>
      <c r="P23" s="9"/>
    </row>
    <row r="24" spans="1:119" ht="15.75">
      <c r="A24" s="29" t="s">
        <v>28</v>
      </c>
      <c r="B24" s="30"/>
      <c r="C24" s="31"/>
      <c r="D24" s="32">
        <f t="shared" ref="D24:M24" si="6">SUM(D25:D25)</f>
        <v>215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215</v>
      </c>
      <c r="O24" s="45">
        <f t="shared" si="2"/>
        <v>0.16615146831530139</v>
      </c>
      <c r="P24" s="10"/>
    </row>
    <row r="25" spans="1:119">
      <c r="A25" s="13"/>
      <c r="B25" s="39">
        <v>351.1</v>
      </c>
      <c r="C25" s="21" t="s">
        <v>32</v>
      </c>
      <c r="D25" s="46">
        <v>215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215</v>
      </c>
      <c r="O25" s="47">
        <f t="shared" si="2"/>
        <v>0.16615146831530139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SUM(D27:D29)</f>
        <v>30803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2531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33334</v>
      </c>
      <c r="O26" s="45">
        <f t="shared" si="2"/>
        <v>25.760432766615146</v>
      </c>
      <c r="P26" s="10"/>
    </row>
    <row r="27" spans="1:119">
      <c r="A27" s="12"/>
      <c r="B27" s="25">
        <v>361.1</v>
      </c>
      <c r="C27" s="20" t="s">
        <v>33</v>
      </c>
      <c r="D27" s="46">
        <v>4294</v>
      </c>
      <c r="E27" s="46">
        <v>0</v>
      </c>
      <c r="F27" s="46">
        <v>0</v>
      </c>
      <c r="G27" s="46">
        <v>0</v>
      </c>
      <c r="H27" s="46">
        <v>0</v>
      </c>
      <c r="I27" s="46">
        <v>2531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6825</v>
      </c>
      <c r="O27" s="47">
        <f t="shared" si="2"/>
        <v>5.2743431221020094</v>
      </c>
      <c r="P27" s="9"/>
    </row>
    <row r="28" spans="1:119">
      <c r="A28" s="12"/>
      <c r="B28" s="25">
        <v>362</v>
      </c>
      <c r="C28" s="20" t="s">
        <v>34</v>
      </c>
      <c r="D28" s="46">
        <v>1500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1500</v>
      </c>
      <c r="O28" s="47">
        <f t="shared" si="2"/>
        <v>1.1591962905718702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25009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25009</v>
      </c>
      <c r="O29" s="47">
        <f t="shared" si="2"/>
        <v>19.326893353941266</v>
      </c>
      <c r="P29" s="9"/>
    </row>
    <row r="30" spans="1:119" ht="16.5" thickBot="1">
      <c r="A30" s="14" t="s">
        <v>30</v>
      </c>
      <c r="B30" s="23"/>
      <c r="C30" s="22"/>
      <c r="D30" s="15">
        <f>SUM(D5,D12,D16,D22,D24,D26)</f>
        <v>699160</v>
      </c>
      <c r="E30" s="15">
        <f t="shared" ref="E30:M30" si="8">SUM(E5,E12,E16,E22,E24,E26)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272244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971404</v>
      </c>
      <c r="O30" s="38">
        <f t="shared" si="2"/>
        <v>750.6986089644513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82</v>
      </c>
      <c r="M32" s="115"/>
      <c r="N32" s="115"/>
      <c r="O32" s="43">
        <v>1294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52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401251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401251</v>
      </c>
      <c r="O5" s="33">
        <f t="shared" ref="O5:O31" si="2">(N5/O$33)</f>
        <v>315.20109976433622</v>
      </c>
      <c r="P5" s="6"/>
    </row>
    <row r="6" spans="1:133">
      <c r="A6" s="12"/>
      <c r="B6" s="25">
        <v>311</v>
      </c>
      <c r="C6" s="20" t="s">
        <v>2</v>
      </c>
      <c r="D6" s="46">
        <v>194835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194835</v>
      </c>
      <c r="O6" s="47">
        <f t="shared" si="2"/>
        <v>153.05184603299293</v>
      </c>
      <c r="P6" s="9"/>
    </row>
    <row r="7" spans="1:133">
      <c r="A7" s="12"/>
      <c r="B7" s="25">
        <v>312.41000000000003</v>
      </c>
      <c r="C7" s="20" t="s">
        <v>10</v>
      </c>
      <c r="D7" s="46">
        <v>19944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19944</v>
      </c>
      <c r="O7" s="47">
        <f t="shared" si="2"/>
        <v>15.666928515318146</v>
      </c>
      <c r="P7" s="9"/>
    </row>
    <row r="8" spans="1:133">
      <c r="A8" s="12"/>
      <c r="B8" s="25">
        <v>312.42</v>
      </c>
      <c r="C8" s="20" t="s">
        <v>79</v>
      </c>
      <c r="D8" s="46">
        <v>14674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14674</v>
      </c>
      <c r="O8" s="47">
        <f t="shared" si="2"/>
        <v>11.527101335428123</v>
      </c>
      <c r="P8" s="9"/>
    </row>
    <row r="9" spans="1:133">
      <c r="A9" s="12"/>
      <c r="B9" s="25">
        <v>312.60000000000002</v>
      </c>
      <c r="C9" s="20" t="s">
        <v>11</v>
      </c>
      <c r="D9" s="46">
        <v>162668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162668</v>
      </c>
      <c r="O9" s="47">
        <f t="shared" si="2"/>
        <v>127.78318931657502</v>
      </c>
      <c r="P9" s="9"/>
    </row>
    <row r="10" spans="1:133">
      <c r="A10" s="12"/>
      <c r="B10" s="25">
        <v>315</v>
      </c>
      <c r="C10" s="20" t="s">
        <v>56</v>
      </c>
      <c r="D10" s="46">
        <v>7528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7528</v>
      </c>
      <c r="O10" s="47">
        <f t="shared" si="2"/>
        <v>5.9135899450117835</v>
      </c>
      <c r="P10" s="9"/>
    </row>
    <row r="11" spans="1:133">
      <c r="A11" s="12"/>
      <c r="B11" s="25">
        <v>316</v>
      </c>
      <c r="C11" s="20" t="s">
        <v>57</v>
      </c>
      <c r="D11" s="46">
        <v>1602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1602</v>
      </c>
      <c r="O11" s="47">
        <f t="shared" si="2"/>
        <v>1.2584446190102121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70577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70577</v>
      </c>
      <c r="O12" s="45">
        <f t="shared" si="2"/>
        <v>55.441476826394343</v>
      </c>
      <c r="P12" s="10"/>
    </row>
    <row r="13" spans="1:133">
      <c r="A13" s="12"/>
      <c r="B13" s="25">
        <v>322</v>
      </c>
      <c r="C13" s="20" t="s">
        <v>0</v>
      </c>
      <c r="D13" s="46">
        <v>2150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2150</v>
      </c>
      <c r="O13" s="47">
        <f t="shared" si="2"/>
        <v>1.6889238020424195</v>
      </c>
      <c r="P13" s="9"/>
    </row>
    <row r="14" spans="1:133">
      <c r="A14" s="12"/>
      <c r="B14" s="25">
        <v>323.10000000000002</v>
      </c>
      <c r="C14" s="20" t="s">
        <v>15</v>
      </c>
      <c r="D14" s="46">
        <v>68186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68186</v>
      </c>
      <c r="O14" s="47">
        <f t="shared" si="2"/>
        <v>53.563236449332287</v>
      </c>
      <c r="P14" s="9"/>
    </row>
    <row r="15" spans="1:133">
      <c r="A15" s="12"/>
      <c r="B15" s="25">
        <v>323.39999999999998</v>
      </c>
      <c r="C15" s="20" t="s">
        <v>70</v>
      </c>
      <c r="D15" s="46">
        <v>241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241</v>
      </c>
      <c r="O15" s="47">
        <f t="shared" si="2"/>
        <v>0.18931657501963864</v>
      </c>
      <c r="P15" s="9"/>
    </row>
    <row r="16" spans="1:133" ht="15.75">
      <c r="A16" s="29" t="s">
        <v>16</v>
      </c>
      <c r="B16" s="30"/>
      <c r="C16" s="31"/>
      <c r="D16" s="32">
        <f t="shared" ref="D16:M16" si="4">SUM(D17:D21)</f>
        <v>121161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121161</v>
      </c>
      <c r="O16" s="45">
        <f t="shared" si="2"/>
        <v>95.177533385703057</v>
      </c>
      <c r="P16" s="10"/>
    </row>
    <row r="17" spans="1:119">
      <c r="A17" s="12"/>
      <c r="B17" s="25">
        <v>335.12</v>
      </c>
      <c r="C17" s="20" t="s">
        <v>59</v>
      </c>
      <c r="D17" s="46">
        <v>45603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45603</v>
      </c>
      <c r="O17" s="47">
        <f t="shared" si="2"/>
        <v>35.823252160251371</v>
      </c>
      <c r="P17" s="9"/>
    </row>
    <row r="18" spans="1:119">
      <c r="A18" s="12"/>
      <c r="B18" s="25">
        <v>335.14</v>
      </c>
      <c r="C18" s="20" t="s">
        <v>60</v>
      </c>
      <c r="D18" s="46">
        <v>1261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1261</v>
      </c>
      <c r="O18" s="47">
        <f t="shared" si="2"/>
        <v>0.99057344854674001</v>
      </c>
      <c r="P18" s="9"/>
    </row>
    <row r="19" spans="1:119">
      <c r="A19" s="12"/>
      <c r="B19" s="25">
        <v>335.15</v>
      </c>
      <c r="C19" s="20" t="s">
        <v>61</v>
      </c>
      <c r="D19" s="46">
        <v>514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514</v>
      </c>
      <c r="O19" s="47">
        <f t="shared" si="2"/>
        <v>0.40377062058130403</v>
      </c>
      <c r="P19" s="9"/>
    </row>
    <row r="20" spans="1:119">
      <c r="A20" s="12"/>
      <c r="B20" s="25">
        <v>335.18</v>
      </c>
      <c r="C20" s="20" t="s">
        <v>62</v>
      </c>
      <c r="D20" s="46">
        <v>72755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72755</v>
      </c>
      <c r="O20" s="47">
        <f t="shared" si="2"/>
        <v>57.152395915161037</v>
      </c>
      <c r="P20" s="9"/>
    </row>
    <row r="21" spans="1:119">
      <c r="A21" s="12"/>
      <c r="B21" s="25">
        <v>338</v>
      </c>
      <c r="C21" s="20" t="s">
        <v>22</v>
      </c>
      <c r="D21" s="46">
        <v>1028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1028</v>
      </c>
      <c r="O21" s="47">
        <f t="shared" si="2"/>
        <v>0.80754124116260806</v>
      </c>
      <c r="P21" s="9"/>
    </row>
    <row r="22" spans="1:119" ht="15.75">
      <c r="A22" s="29" t="s">
        <v>27</v>
      </c>
      <c r="B22" s="30"/>
      <c r="C22" s="31"/>
      <c r="D22" s="32">
        <f t="shared" ref="D22:M22" si="5">SUM(D23:D23)</f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288104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288104</v>
      </c>
      <c r="O22" s="45">
        <f t="shared" si="2"/>
        <v>226.31893165750196</v>
      </c>
      <c r="P22" s="10"/>
    </row>
    <row r="23" spans="1:119">
      <c r="A23" s="12"/>
      <c r="B23" s="25">
        <v>343.3</v>
      </c>
      <c r="C23" s="20" t="s">
        <v>29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288104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288104</v>
      </c>
      <c r="O23" s="47">
        <f t="shared" si="2"/>
        <v>226.31893165750196</v>
      </c>
      <c r="P23" s="9"/>
    </row>
    <row r="24" spans="1:119" ht="15.75">
      <c r="A24" s="29" t="s">
        <v>28</v>
      </c>
      <c r="B24" s="30"/>
      <c r="C24" s="31"/>
      <c r="D24" s="32">
        <f t="shared" ref="D24:M24" si="6">SUM(D25:D25)</f>
        <v>307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307</v>
      </c>
      <c r="O24" s="45">
        <f t="shared" si="2"/>
        <v>0.24116260801256872</v>
      </c>
      <c r="P24" s="10"/>
    </row>
    <row r="25" spans="1:119">
      <c r="A25" s="13"/>
      <c r="B25" s="39">
        <v>351.1</v>
      </c>
      <c r="C25" s="21" t="s">
        <v>32</v>
      </c>
      <c r="D25" s="46">
        <v>307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307</v>
      </c>
      <c r="O25" s="47">
        <f t="shared" si="2"/>
        <v>0.24116260801256872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SUM(D27:D30)</f>
        <v>42320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3254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45574</v>
      </c>
      <c r="O26" s="45">
        <f t="shared" si="2"/>
        <v>35.800471327572666</v>
      </c>
      <c r="P26" s="10"/>
    </row>
    <row r="27" spans="1:119">
      <c r="A27" s="12"/>
      <c r="B27" s="25">
        <v>361.1</v>
      </c>
      <c r="C27" s="20" t="s">
        <v>33</v>
      </c>
      <c r="D27" s="46">
        <v>3689</v>
      </c>
      <c r="E27" s="46">
        <v>0</v>
      </c>
      <c r="F27" s="46">
        <v>0</v>
      </c>
      <c r="G27" s="46">
        <v>0</v>
      </c>
      <c r="H27" s="46">
        <v>0</v>
      </c>
      <c r="I27" s="46">
        <v>3254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6943</v>
      </c>
      <c r="O27" s="47">
        <f t="shared" si="2"/>
        <v>5.4540455616653576</v>
      </c>
      <c r="P27" s="9"/>
    </row>
    <row r="28" spans="1:119">
      <c r="A28" s="12"/>
      <c r="B28" s="25">
        <v>362</v>
      </c>
      <c r="C28" s="20" t="s">
        <v>34</v>
      </c>
      <c r="D28" s="46">
        <v>1500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1500</v>
      </c>
      <c r="O28" s="47">
        <f t="shared" si="2"/>
        <v>1.178318931657502</v>
      </c>
      <c r="P28" s="9"/>
    </row>
    <row r="29" spans="1:119">
      <c r="A29" s="12"/>
      <c r="B29" s="25">
        <v>366</v>
      </c>
      <c r="C29" s="20" t="s">
        <v>35</v>
      </c>
      <c r="D29" s="46">
        <v>9792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9792</v>
      </c>
      <c r="O29" s="47">
        <f t="shared" si="2"/>
        <v>7.6920659858601725</v>
      </c>
      <c r="P29" s="9"/>
    </row>
    <row r="30" spans="1:119" ht="15.75" thickBot="1">
      <c r="A30" s="12"/>
      <c r="B30" s="25">
        <v>369.9</v>
      </c>
      <c r="C30" s="20" t="s">
        <v>36</v>
      </c>
      <c r="D30" s="46">
        <v>27339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27339</v>
      </c>
      <c r="O30" s="47">
        <f t="shared" si="2"/>
        <v>21.47604084838963</v>
      </c>
      <c r="P30" s="9"/>
    </row>
    <row r="31" spans="1:119" ht="16.5" thickBot="1">
      <c r="A31" s="14" t="s">
        <v>30</v>
      </c>
      <c r="B31" s="23"/>
      <c r="C31" s="22"/>
      <c r="D31" s="15">
        <f>SUM(D5,D12,D16,D22,D24,D26)</f>
        <v>635616</v>
      </c>
      <c r="E31" s="15">
        <f t="shared" ref="E31:M31" si="8">SUM(E5,E12,E16,E22,E24,E26)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291358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926974</v>
      </c>
      <c r="O31" s="38">
        <f t="shared" si="2"/>
        <v>728.18067556952087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80</v>
      </c>
      <c r="M33" s="115"/>
      <c r="N33" s="115"/>
      <c r="O33" s="43">
        <v>1273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392103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392103</v>
      </c>
      <c r="O5" s="33">
        <f t="shared" ref="O5:O32" si="2">(N5/O$34)</f>
        <v>317.23543689320388</v>
      </c>
      <c r="P5" s="6"/>
    </row>
    <row r="6" spans="1:133">
      <c r="A6" s="12"/>
      <c r="B6" s="25">
        <v>311</v>
      </c>
      <c r="C6" s="20" t="s">
        <v>2</v>
      </c>
      <c r="D6" s="46">
        <v>183483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183483</v>
      </c>
      <c r="O6" s="47">
        <f t="shared" si="2"/>
        <v>148.44902912621359</v>
      </c>
      <c r="P6" s="9"/>
    </row>
    <row r="7" spans="1:133">
      <c r="A7" s="12"/>
      <c r="B7" s="25">
        <v>312.41000000000003</v>
      </c>
      <c r="C7" s="20" t="s">
        <v>10</v>
      </c>
      <c r="D7" s="46">
        <v>36241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36241</v>
      </c>
      <c r="O7" s="47">
        <f t="shared" si="2"/>
        <v>29.321197411003237</v>
      </c>
      <c r="P7" s="9"/>
    </row>
    <row r="8" spans="1:133">
      <c r="A8" s="12"/>
      <c r="B8" s="25">
        <v>312.60000000000002</v>
      </c>
      <c r="C8" s="20" t="s">
        <v>11</v>
      </c>
      <c r="D8" s="46">
        <v>162401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162401</v>
      </c>
      <c r="O8" s="47">
        <f t="shared" si="2"/>
        <v>131.39239482200648</v>
      </c>
      <c r="P8" s="9"/>
    </row>
    <row r="9" spans="1:133">
      <c r="A9" s="12"/>
      <c r="B9" s="25">
        <v>315</v>
      </c>
      <c r="C9" s="20" t="s">
        <v>56</v>
      </c>
      <c r="D9" s="46">
        <v>7668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7668</v>
      </c>
      <c r="O9" s="47">
        <f t="shared" si="2"/>
        <v>6.2038834951456314</v>
      </c>
      <c r="P9" s="9"/>
    </row>
    <row r="10" spans="1:133">
      <c r="A10" s="12"/>
      <c r="B10" s="25">
        <v>316</v>
      </c>
      <c r="C10" s="20" t="s">
        <v>57</v>
      </c>
      <c r="D10" s="46">
        <v>2310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2310</v>
      </c>
      <c r="O10" s="47">
        <f t="shared" si="2"/>
        <v>1.8689320388349515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96458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96458</v>
      </c>
      <c r="O11" s="45">
        <f t="shared" si="2"/>
        <v>78.040453074433657</v>
      </c>
      <c r="P11" s="10"/>
    </row>
    <row r="12" spans="1:133">
      <c r="A12" s="12"/>
      <c r="B12" s="25">
        <v>322</v>
      </c>
      <c r="C12" s="20" t="s">
        <v>0</v>
      </c>
      <c r="D12" s="46">
        <v>425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425</v>
      </c>
      <c r="O12" s="47">
        <f t="shared" si="2"/>
        <v>0.34385113268608414</v>
      </c>
      <c r="P12" s="9"/>
    </row>
    <row r="13" spans="1:133">
      <c r="A13" s="12"/>
      <c r="B13" s="25">
        <v>323.10000000000002</v>
      </c>
      <c r="C13" s="20" t="s">
        <v>15</v>
      </c>
      <c r="D13" s="46">
        <v>71914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71914</v>
      </c>
      <c r="O13" s="47">
        <f t="shared" si="2"/>
        <v>58.18284789644013</v>
      </c>
      <c r="P13" s="9"/>
    </row>
    <row r="14" spans="1:133">
      <c r="A14" s="12"/>
      <c r="B14" s="25">
        <v>323.39999999999998</v>
      </c>
      <c r="C14" s="20" t="s">
        <v>70</v>
      </c>
      <c r="D14" s="46">
        <v>319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319</v>
      </c>
      <c r="O14" s="47">
        <f t="shared" si="2"/>
        <v>0.25809061488673141</v>
      </c>
      <c r="P14" s="9"/>
    </row>
    <row r="15" spans="1:133">
      <c r="A15" s="12"/>
      <c r="B15" s="25">
        <v>324.31</v>
      </c>
      <c r="C15" s="20" t="s">
        <v>46</v>
      </c>
      <c r="D15" s="46">
        <v>23800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23800</v>
      </c>
      <c r="O15" s="47">
        <f t="shared" si="2"/>
        <v>19.255663430420711</v>
      </c>
      <c r="P15" s="9"/>
    </row>
    <row r="16" spans="1:133" ht="15.75">
      <c r="A16" s="29" t="s">
        <v>16</v>
      </c>
      <c r="B16" s="30"/>
      <c r="C16" s="31"/>
      <c r="D16" s="32">
        <f t="shared" ref="D16:M16" si="4">SUM(D17:D22)</f>
        <v>127676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127676</v>
      </c>
      <c r="O16" s="45">
        <f t="shared" si="2"/>
        <v>103.29773462783172</v>
      </c>
      <c r="P16" s="10"/>
    </row>
    <row r="17" spans="1:119">
      <c r="A17" s="12"/>
      <c r="B17" s="25">
        <v>331.5</v>
      </c>
      <c r="C17" s="20" t="s">
        <v>17</v>
      </c>
      <c r="D17" s="46">
        <v>3755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3755</v>
      </c>
      <c r="O17" s="47">
        <f t="shared" si="2"/>
        <v>3.0380258899676376</v>
      </c>
      <c r="P17" s="9"/>
    </row>
    <row r="18" spans="1:119">
      <c r="A18" s="12"/>
      <c r="B18" s="25">
        <v>335.12</v>
      </c>
      <c r="C18" s="20" t="s">
        <v>59</v>
      </c>
      <c r="D18" s="46">
        <v>45004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45004</v>
      </c>
      <c r="O18" s="47">
        <f t="shared" si="2"/>
        <v>36.411003236245953</v>
      </c>
      <c r="P18" s="9"/>
    </row>
    <row r="19" spans="1:119">
      <c r="A19" s="12"/>
      <c r="B19" s="25">
        <v>335.14</v>
      </c>
      <c r="C19" s="20" t="s">
        <v>60</v>
      </c>
      <c r="D19" s="46">
        <v>1223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1223</v>
      </c>
      <c r="O19" s="47">
        <f t="shared" si="2"/>
        <v>0.98948220064724923</v>
      </c>
      <c r="P19" s="9"/>
    </row>
    <row r="20" spans="1:119">
      <c r="A20" s="12"/>
      <c r="B20" s="25">
        <v>335.15</v>
      </c>
      <c r="C20" s="20" t="s">
        <v>61</v>
      </c>
      <c r="D20" s="46">
        <v>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147</v>
      </c>
      <c r="O20" s="47">
        <f t="shared" si="2"/>
        <v>0.11893203883495146</v>
      </c>
      <c r="P20" s="9"/>
    </row>
    <row r="21" spans="1:119">
      <c r="A21" s="12"/>
      <c r="B21" s="25">
        <v>335.18</v>
      </c>
      <c r="C21" s="20" t="s">
        <v>62</v>
      </c>
      <c r="D21" s="46">
        <v>76462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76462</v>
      </c>
      <c r="O21" s="47">
        <f t="shared" si="2"/>
        <v>61.862459546925564</v>
      </c>
      <c r="P21" s="9"/>
    </row>
    <row r="22" spans="1:119">
      <c r="A22" s="12"/>
      <c r="B22" s="25">
        <v>338</v>
      </c>
      <c r="C22" s="20" t="s">
        <v>22</v>
      </c>
      <c r="D22" s="46">
        <v>1085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1085</v>
      </c>
      <c r="O22" s="47">
        <f t="shared" si="2"/>
        <v>0.87783171521035597</v>
      </c>
      <c r="P22" s="9"/>
    </row>
    <row r="23" spans="1:119" ht="15.75">
      <c r="A23" s="29" t="s">
        <v>27</v>
      </c>
      <c r="B23" s="30"/>
      <c r="C23" s="31"/>
      <c r="D23" s="32">
        <f t="shared" ref="D23:M23" si="5">SUM(D24:D24)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257785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257785</v>
      </c>
      <c r="O23" s="45">
        <f t="shared" si="2"/>
        <v>208.56391585760517</v>
      </c>
      <c r="P23" s="10"/>
    </row>
    <row r="24" spans="1:119">
      <c r="A24" s="12"/>
      <c r="B24" s="25">
        <v>343.3</v>
      </c>
      <c r="C24" s="20" t="s">
        <v>29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257785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257785</v>
      </c>
      <c r="O24" s="47">
        <f t="shared" si="2"/>
        <v>208.56391585760517</v>
      </c>
      <c r="P24" s="9"/>
    </row>
    <row r="25" spans="1:119" ht="15.75">
      <c r="A25" s="29" t="s">
        <v>28</v>
      </c>
      <c r="B25" s="30"/>
      <c r="C25" s="31"/>
      <c r="D25" s="32">
        <f t="shared" ref="D25:M25" si="6">SUM(D26:D26)</f>
        <v>900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900</v>
      </c>
      <c r="O25" s="45">
        <f t="shared" si="2"/>
        <v>0.72815533980582525</v>
      </c>
      <c r="P25" s="10"/>
    </row>
    <row r="26" spans="1:119">
      <c r="A26" s="13"/>
      <c r="B26" s="39">
        <v>351.1</v>
      </c>
      <c r="C26" s="21" t="s">
        <v>32</v>
      </c>
      <c r="D26" s="46">
        <v>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900</v>
      </c>
      <c r="O26" s="47">
        <f t="shared" si="2"/>
        <v>0.72815533980582525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SUM(D28:D31)</f>
        <v>25257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2467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27724</v>
      </c>
      <c r="O27" s="45">
        <f t="shared" si="2"/>
        <v>22.430420711974111</v>
      </c>
      <c r="P27" s="10"/>
    </row>
    <row r="28" spans="1:119">
      <c r="A28" s="12"/>
      <c r="B28" s="25">
        <v>361.1</v>
      </c>
      <c r="C28" s="20" t="s">
        <v>33</v>
      </c>
      <c r="D28" s="46">
        <v>3812</v>
      </c>
      <c r="E28" s="46">
        <v>0</v>
      </c>
      <c r="F28" s="46">
        <v>0</v>
      </c>
      <c r="G28" s="46">
        <v>0</v>
      </c>
      <c r="H28" s="46">
        <v>0</v>
      </c>
      <c r="I28" s="46">
        <v>2467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6279</v>
      </c>
      <c r="O28" s="47">
        <f t="shared" si="2"/>
        <v>5.0800970873786406</v>
      </c>
      <c r="P28" s="9"/>
    </row>
    <row r="29" spans="1:119">
      <c r="A29" s="12"/>
      <c r="B29" s="25">
        <v>362</v>
      </c>
      <c r="C29" s="20" t="s">
        <v>34</v>
      </c>
      <c r="D29" s="46">
        <v>1500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1500</v>
      </c>
      <c r="O29" s="47">
        <f t="shared" si="2"/>
        <v>1.2135922330097086</v>
      </c>
      <c r="P29" s="9"/>
    </row>
    <row r="30" spans="1:119">
      <c r="A30" s="12"/>
      <c r="B30" s="25">
        <v>366</v>
      </c>
      <c r="C30" s="20" t="s">
        <v>35</v>
      </c>
      <c r="D30" s="46">
        <v>3625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3625</v>
      </c>
      <c r="O30" s="47">
        <f t="shared" si="2"/>
        <v>2.9328478964401294</v>
      </c>
      <c r="P30" s="9"/>
    </row>
    <row r="31" spans="1:119" ht="15.75" thickBot="1">
      <c r="A31" s="12"/>
      <c r="B31" s="25">
        <v>369.9</v>
      </c>
      <c r="C31" s="20" t="s">
        <v>36</v>
      </c>
      <c r="D31" s="46">
        <v>16320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16320</v>
      </c>
      <c r="O31" s="47">
        <f t="shared" si="2"/>
        <v>13.203883495145631</v>
      </c>
      <c r="P31" s="9"/>
    </row>
    <row r="32" spans="1:119" ht="16.5" thickBot="1">
      <c r="A32" s="14" t="s">
        <v>30</v>
      </c>
      <c r="B32" s="23"/>
      <c r="C32" s="22"/>
      <c r="D32" s="15">
        <f>SUM(D5,D11,D16,D23,D25,D27)</f>
        <v>642394</v>
      </c>
      <c r="E32" s="15">
        <f t="shared" ref="E32:M32" si="8">SUM(E5,E11,E16,E23,E25,E27)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260252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902646</v>
      </c>
      <c r="O32" s="38">
        <f t="shared" si="2"/>
        <v>730.29611650485435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77</v>
      </c>
      <c r="M34" s="115"/>
      <c r="N34" s="115"/>
      <c r="O34" s="43">
        <v>1236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38</v>
      </c>
      <c r="F4" s="34" t="s">
        <v>39</v>
      </c>
      <c r="G4" s="34" t="s">
        <v>40</v>
      </c>
      <c r="H4" s="34" t="s">
        <v>5</v>
      </c>
      <c r="I4" s="34" t="s">
        <v>6</v>
      </c>
      <c r="J4" s="35" t="s">
        <v>41</v>
      </c>
      <c r="K4" s="35" t="s">
        <v>7</v>
      </c>
      <c r="L4" s="35" t="s">
        <v>8</v>
      </c>
      <c r="M4" s="35" t="s">
        <v>9</v>
      </c>
      <c r="N4" s="35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327715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327715</v>
      </c>
      <c r="O5" s="33">
        <f t="shared" ref="O5:O32" si="2">(N5/O$34)</f>
        <v>266.00243506493507</v>
      </c>
      <c r="P5" s="6"/>
    </row>
    <row r="6" spans="1:133">
      <c r="A6" s="12"/>
      <c r="B6" s="25">
        <v>311</v>
      </c>
      <c r="C6" s="20" t="s">
        <v>2</v>
      </c>
      <c r="D6" s="46">
        <v>151774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151774</v>
      </c>
      <c r="O6" s="47">
        <f t="shared" si="2"/>
        <v>123.19318181818181</v>
      </c>
      <c r="P6" s="9"/>
    </row>
    <row r="7" spans="1:133">
      <c r="A7" s="12"/>
      <c r="B7" s="25">
        <v>312.41000000000003</v>
      </c>
      <c r="C7" s="20" t="s">
        <v>10</v>
      </c>
      <c r="D7" s="46">
        <v>30980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30980</v>
      </c>
      <c r="O7" s="47">
        <f t="shared" si="2"/>
        <v>25.146103896103895</v>
      </c>
      <c r="P7" s="9"/>
    </row>
    <row r="8" spans="1:133">
      <c r="A8" s="12"/>
      <c r="B8" s="25">
        <v>312.60000000000002</v>
      </c>
      <c r="C8" s="20" t="s">
        <v>11</v>
      </c>
      <c r="D8" s="46">
        <v>134953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134953</v>
      </c>
      <c r="O8" s="47">
        <f t="shared" si="2"/>
        <v>109.53977272727273</v>
      </c>
      <c r="P8" s="9"/>
    </row>
    <row r="9" spans="1:133">
      <c r="A9" s="12"/>
      <c r="B9" s="25">
        <v>315</v>
      </c>
      <c r="C9" s="20" t="s">
        <v>56</v>
      </c>
      <c r="D9" s="46">
        <v>8365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8365</v>
      </c>
      <c r="O9" s="47">
        <f t="shared" si="2"/>
        <v>6.7897727272727275</v>
      </c>
      <c r="P9" s="9"/>
    </row>
    <row r="10" spans="1:133">
      <c r="A10" s="12"/>
      <c r="B10" s="25">
        <v>316</v>
      </c>
      <c r="C10" s="20" t="s">
        <v>57</v>
      </c>
      <c r="D10" s="46">
        <v>1643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1643</v>
      </c>
      <c r="O10" s="47">
        <f t="shared" si="2"/>
        <v>1.3336038961038961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80638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80638</v>
      </c>
      <c r="O11" s="45">
        <f t="shared" si="2"/>
        <v>65.452922077922082</v>
      </c>
      <c r="P11" s="10"/>
    </row>
    <row r="12" spans="1:133">
      <c r="A12" s="12"/>
      <c r="B12" s="25">
        <v>322</v>
      </c>
      <c r="C12" s="20" t="s">
        <v>0</v>
      </c>
      <c r="D12" s="46">
        <v>175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175</v>
      </c>
      <c r="O12" s="47">
        <f t="shared" si="2"/>
        <v>0.14204545454545456</v>
      </c>
      <c r="P12" s="9"/>
    </row>
    <row r="13" spans="1:133">
      <c r="A13" s="12"/>
      <c r="B13" s="25">
        <v>323.10000000000002</v>
      </c>
      <c r="C13" s="20" t="s">
        <v>15</v>
      </c>
      <c r="D13" s="46">
        <v>70267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70267</v>
      </c>
      <c r="O13" s="47">
        <f t="shared" si="2"/>
        <v>57.034902597402599</v>
      </c>
      <c r="P13" s="9"/>
    </row>
    <row r="14" spans="1:133">
      <c r="A14" s="12"/>
      <c r="B14" s="25">
        <v>323.39999999999998</v>
      </c>
      <c r="C14" s="20" t="s">
        <v>70</v>
      </c>
      <c r="D14" s="46">
        <v>396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396</v>
      </c>
      <c r="O14" s="47">
        <f t="shared" si="2"/>
        <v>0.32142857142857145</v>
      </c>
      <c r="P14" s="9"/>
    </row>
    <row r="15" spans="1:133">
      <c r="A15" s="12"/>
      <c r="B15" s="25">
        <v>324.11</v>
      </c>
      <c r="C15" s="20" t="s">
        <v>73</v>
      </c>
      <c r="D15" s="46">
        <v>9800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9800</v>
      </c>
      <c r="O15" s="47">
        <f t="shared" si="2"/>
        <v>7.9545454545454541</v>
      </c>
      <c r="P15" s="9"/>
    </row>
    <row r="16" spans="1:133" ht="15.75">
      <c r="A16" s="29" t="s">
        <v>16</v>
      </c>
      <c r="B16" s="30"/>
      <c r="C16" s="31"/>
      <c r="D16" s="32">
        <f t="shared" ref="D16:M16" si="4">SUM(D17:D22)</f>
        <v>117974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117974</v>
      </c>
      <c r="O16" s="45">
        <f t="shared" si="2"/>
        <v>95.758116883116884</v>
      </c>
      <c r="P16" s="10"/>
    </row>
    <row r="17" spans="1:119">
      <c r="A17" s="12"/>
      <c r="B17" s="25">
        <v>331.9</v>
      </c>
      <c r="C17" s="20" t="s">
        <v>74</v>
      </c>
      <c r="D17" s="46">
        <v>1925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1925</v>
      </c>
      <c r="O17" s="47">
        <f t="shared" si="2"/>
        <v>1.5625</v>
      </c>
      <c r="P17" s="9"/>
    </row>
    <row r="18" spans="1:119">
      <c r="A18" s="12"/>
      <c r="B18" s="25">
        <v>335.12</v>
      </c>
      <c r="C18" s="20" t="s">
        <v>59</v>
      </c>
      <c r="D18" s="46">
        <v>44795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44795</v>
      </c>
      <c r="O18" s="47">
        <f t="shared" si="2"/>
        <v>36.359577922077925</v>
      </c>
      <c r="P18" s="9"/>
    </row>
    <row r="19" spans="1:119">
      <c r="A19" s="12"/>
      <c r="B19" s="25">
        <v>335.14</v>
      </c>
      <c r="C19" s="20" t="s">
        <v>60</v>
      </c>
      <c r="D19" s="46">
        <v>1286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1286</v>
      </c>
      <c r="O19" s="47">
        <f t="shared" si="2"/>
        <v>1.0438311688311688</v>
      </c>
      <c r="P19" s="9"/>
    </row>
    <row r="20" spans="1:119">
      <c r="A20" s="12"/>
      <c r="B20" s="25">
        <v>335.15</v>
      </c>
      <c r="C20" s="20" t="s">
        <v>61</v>
      </c>
      <c r="D20" s="46">
        <v>1003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1003</v>
      </c>
      <c r="O20" s="47">
        <f t="shared" si="2"/>
        <v>0.81412337662337664</v>
      </c>
      <c r="P20" s="9"/>
    </row>
    <row r="21" spans="1:119">
      <c r="A21" s="12"/>
      <c r="B21" s="25">
        <v>335.18</v>
      </c>
      <c r="C21" s="20" t="s">
        <v>62</v>
      </c>
      <c r="D21" s="46">
        <v>68076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68076</v>
      </c>
      <c r="O21" s="47">
        <f t="shared" si="2"/>
        <v>55.256493506493506</v>
      </c>
      <c r="P21" s="9"/>
    </row>
    <row r="22" spans="1:119">
      <c r="A22" s="12"/>
      <c r="B22" s="25">
        <v>338</v>
      </c>
      <c r="C22" s="20" t="s">
        <v>22</v>
      </c>
      <c r="D22" s="46">
        <v>889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889</v>
      </c>
      <c r="O22" s="47">
        <f t="shared" si="2"/>
        <v>0.72159090909090906</v>
      </c>
      <c r="P22" s="9"/>
    </row>
    <row r="23" spans="1:119" ht="15.75">
      <c r="A23" s="29" t="s">
        <v>27</v>
      </c>
      <c r="B23" s="30"/>
      <c r="C23" s="31"/>
      <c r="D23" s="32">
        <f t="shared" ref="D23:M23" si="5">SUM(D24:D24)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245830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245830</v>
      </c>
      <c r="O23" s="45">
        <f t="shared" si="2"/>
        <v>199.53733766233765</v>
      </c>
      <c r="P23" s="10"/>
    </row>
    <row r="24" spans="1:119">
      <c r="A24" s="12"/>
      <c r="B24" s="25">
        <v>343.3</v>
      </c>
      <c r="C24" s="20" t="s">
        <v>29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245830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245830</v>
      </c>
      <c r="O24" s="47">
        <f t="shared" si="2"/>
        <v>199.53733766233765</v>
      </c>
      <c r="P24" s="9"/>
    </row>
    <row r="25" spans="1:119" ht="15.75">
      <c r="A25" s="29" t="s">
        <v>28</v>
      </c>
      <c r="B25" s="30"/>
      <c r="C25" s="31"/>
      <c r="D25" s="32">
        <f t="shared" ref="D25:M25" si="6">SUM(D26:D26)</f>
        <v>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4</v>
      </c>
      <c r="O25" s="45">
        <f t="shared" si="2"/>
        <v>3.246753246753247E-3</v>
      </c>
      <c r="P25" s="10"/>
    </row>
    <row r="26" spans="1:119">
      <c r="A26" s="13"/>
      <c r="B26" s="39">
        <v>351.1</v>
      </c>
      <c r="C26" s="21" t="s">
        <v>32</v>
      </c>
      <c r="D26" s="46">
        <v>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</v>
      </c>
      <c r="O26" s="47">
        <f t="shared" si="2"/>
        <v>3.246753246753247E-3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SUM(D28:D31)</f>
        <v>28906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530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29436</v>
      </c>
      <c r="O27" s="45">
        <f t="shared" si="2"/>
        <v>23.892857142857142</v>
      </c>
      <c r="P27" s="10"/>
    </row>
    <row r="28" spans="1:119">
      <c r="A28" s="12"/>
      <c r="B28" s="25">
        <v>361.1</v>
      </c>
      <c r="C28" s="20" t="s">
        <v>33</v>
      </c>
      <c r="D28" s="46">
        <v>1957</v>
      </c>
      <c r="E28" s="46">
        <v>0</v>
      </c>
      <c r="F28" s="46">
        <v>0</v>
      </c>
      <c r="G28" s="46">
        <v>0</v>
      </c>
      <c r="H28" s="46">
        <v>0</v>
      </c>
      <c r="I28" s="46">
        <v>530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2487</v>
      </c>
      <c r="O28" s="47">
        <f t="shared" si="2"/>
        <v>2.018668831168831</v>
      </c>
      <c r="P28" s="9"/>
    </row>
    <row r="29" spans="1:119">
      <c r="A29" s="12"/>
      <c r="B29" s="25">
        <v>362</v>
      </c>
      <c r="C29" s="20" t="s">
        <v>34</v>
      </c>
      <c r="D29" s="46">
        <v>1500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1500</v>
      </c>
      <c r="O29" s="47">
        <f t="shared" si="2"/>
        <v>1.2175324675324675</v>
      </c>
      <c r="P29" s="9"/>
    </row>
    <row r="30" spans="1:119">
      <c r="A30" s="12"/>
      <c r="B30" s="25">
        <v>366</v>
      </c>
      <c r="C30" s="20" t="s">
        <v>35</v>
      </c>
      <c r="D30" s="46">
        <v>8530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8530</v>
      </c>
      <c r="O30" s="47">
        <f t="shared" si="2"/>
        <v>6.9237012987012987</v>
      </c>
      <c r="P30" s="9"/>
    </row>
    <row r="31" spans="1:119" ht="15.75" thickBot="1">
      <c r="A31" s="12"/>
      <c r="B31" s="25">
        <v>369.9</v>
      </c>
      <c r="C31" s="20" t="s">
        <v>36</v>
      </c>
      <c r="D31" s="46">
        <v>16919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16919</v>
      </c>
      <c r="O31" s="47">
        <f t="shared" si="2"/>
        <v>13.732954545454545</v>
      </c>
      <c r="P31" s="9"/>
    </row>
    <row r="32" spans="1:119" ht="16.5" thickBot="1">
      <c r="A32" s="14" t="s">
        <v>30</v>
      </c>
      <c r="B32" s="23"/>
      <c r="C32" s="22"/>
      <c r="D32" s="15">
        <f>SUM(D5,D11,D16,D23,D25,D27)</f>
        <v>555237</v>
      </c>
      <c r="E32" s="15">
        <f t="shared" ref="E32:M32" si="8">SUM(E5,E11,E16,E23,E25,E27)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246360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801597</v>
      </c>
      <c r="O32" s="38">
        <f t="shared" si="2"/>
        <v>650.64691558441564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75</v>
      </c>
      <c r="M34" s="115"/>
      <c r="N34" s="115"/>
      <c r="O34" s="43">
        <v>1232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2025-04-15T14:13:19Z</cp:lastPrinted>
  <dcterms:created xsi:type="dcterms:W3CDTF">2000-08-31T21:26:31Z</dcterms:created>
  <dcterms:modified xsi:type="dcterms:W3CDTF">2025-04-15T14:13:54Z</dcterms:modified>
</cp:coreProperties>
</file>