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19" documentId="11_3545D96216B53286DAA5325386D98BAC7CD12B32" xr6:coauthVersionLast="47" xr6:coauthVersionMax="47" xr10:uidLastSave="{C710AF78-5663-46E8-AAEB-B74E563AF88E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'2008'!$A$1:$O$64</definedName>
    <definedName name="_xlnm.Print_Area" localSheetId="14">'2009'!$A$1:$O$68</definedName>
    <definedName name="_xlnm.Print_Area" localSheetId="13">'2010'!$A$1:$O$62</definedName>
    <definedName name="_xlnm.Print_Area" localSheetId="12">'2011'!$A$1:$O$66</definedName>
    <definedName name="_xlnm.Print_Area" localSheetId="11">'2012'!$A$1:$O$68</definedName>
    <definedName name="_xlnm.Print_Area" localSheetId="10">'2013'!$A$1:$O$68</definedName>
    <definedName name="_xlnm.Print_Area" localSheetId="9">'2014'!$A$1:$O$68</definedName>
    <definedName name="_xlnm.Print_Area" localSheetId="8">'2015'!$A$1:$O$65</definedName>
    <definedName name="_xlnm.Print_Area" localSheetId="7">'2016'!$A$1:$O$67</definedName>
    <definedName name="_xlnm.Print_Area" localSheetId="6">'2017'!$A$1:$O$73</definedName>
    <definedName name="_xlnm.Print_Area" localSheetId="5">'2018'!$A$1:$O$67</definedName>
    <definedName name="_xlnm.Print_Area" localSheetId="4">'2019'!$A$1:$O$72</definedName>
    <definedName name="_xlnm.Print_Area" localSheetId="3">'2020'!$A$1:$O$67</definedName>
    <definedName name="_xlnm.Print_Area" localSheetId="2">'2021'!$A$1:$P$65</definedName>
    <definedName name="_xlnm.Print_Area" localSheetId="1">'2022'!$A$1:$P$72</definedName>
    <definedName name="_xlnm.Print_Area" localSheetId="0">'2023'!$A$1:$P$78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3" i="48" l="1"/>
  <c r="P73" i="48" s="1"/>
  <c r="O72" i="48"/>
  <c r="P72" i="48" s="1"/>
  <c r="N71" i="48"/>
  <c r="M71" i="48"/>
  <c r="L71" i="48"/>
  <c r="K71" i="48"/>
  <c r="J71" i="48"/>
  <c r="I71" i="48"/>
  <c r="H71" i="48"/>
  <c r="G71" i="48"/>
  <c r="F71" i="48"/>
  <c r="E71" i="48"/>
  <c r="D71" i="48"/>
  <c r="O70" i="48"/>
  <c r="P70" i="48" s="1"/>
  <c r="O69" i="48"/>
  <c r="P69" i="48" s="1"/>
  <c r="O68" i="48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N60" i="48"/>
  <c r="M60" i="48"/>
  <c r="L60" i="48"/>
  <c r="K60" i="48"/>
  <c r="J60" i="48"/>
  <c r="I60" i="48"/>
  <c r="H60" i="48"/>
  <c r="G60" i="48"/>
  <c r="F60" i="48"/>
  <c r="E60" i="48"/>
  <c r="D60" i="48"/>
  <c r="O59" i="48"/>
  <c r="P59" i="48" s="1"/>
  <c r="O58" i="48"/>
  <c r="P58" i="48" s="1"/>
  <c r="O57" i="48"/>
  <c r="P57" i="48" s="1"/>
  <c r="N56" i="48"/>
  <c r="M56" i="48"/>
  <c r="L56" i="48"/>
  <c r="K56" i="48"/>
  <c r="J56" i="48"/>
  <c r="I56" i="48"/>
  <c r="H56" i="48"/>
  <c r="G56" i="48"/>
  <c r="F56" i="48"/>
  <c r="E56" i="48"/>
  <c r="D56" i="48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7" i="47"/>
  <c r="P67" i="47" s="1"/>
  <c r="O66" i="47"/>
  <c r="P66" i="47" s="1"/>
  <c r="N65" i="47"/>
  <c r="M65" i="47"/>
  <c r="L65" i="47"/>
  <c r="K65" i="47"/>
  <c r="J65" i="47"/>
  <c r="I65" i="47"/>
  <c r="H65" i="47"/>
  <c r="G65" i="47"/>
  <c r="F65" i="47"/>
  <c r="E65" i="47"/>
  <c r="D65" i="47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N55" i="47"/>
  <c r="M55" i="47"/>
  <c r="L55" i="47"/>
  <c r="K55" i="47"/>
  <c r="J55" i="47"/>
  <c r="I55" i="47"/>
  <c r="H55" i="47"/>
  <c r="G55" i="47"/>
  <c r="F55" i="47"/>
  <c r="E55" i="47"/>
  <c r="D55" i="47"/>
  <c r="O54" i="47"/>
  <c r="P54" i="47" s="1"/>
  <c r="O53" i="47"/>
  <c r="P53" i="47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0" i="48" l="1"/>
  <c r="P60" i="48" s="1"/>
  <c r="O39" i="48"/>
  <c r="P39" i="48" s="1"/>
  <c r="F74" i="48"/>
  <c r="H74" i="48"/>
  <c r="O5" i="48"/>
  <c r="P5" i="48" s="1"/>
  <c r="O14" i="48"/>
  <c r="P14" i="48" s="1"/>
  <c r="G74" i="48"/>
  <c r="I74" i="48"/>
  <c r="E74" i="48"/>
  <c r="J74" i="48"/>
  <c r="L74" i="48"/>
  <c r="D74" i="48"/>
  <c r="M74" i="48"/>
  <c r="O56" i="48"/>
  <c r="P56" i="48" s="1"/>
  <c r="K74" i="48"/>
  <c r="O27" i="48"/>
  <c r="P27" i="48" s="1"/>
  <c r="N74" i="48"/>
  <c r="O71" i="48"/>
  <c r="P71" i="48" s="1"/>
  <c r="O65" i="47"/>
  <c r="P65" i="47" s="1"/>
  <c r="O55" i="47"/>
  <c r="P55" i="47" s="1"/>
  <c r="O51" i="47"/>
  <c r="P51" i="47" s="1"/>
  <c r="O37" i="47"/>
  <c r="P37" i="47" s="1"/>
  <c r="O25" i="47"/>
  <c r="P25" i="47" s="1"/>
  <c r="I68" i="47"/>
  <c r="J68" i="47"/>
  <c r="L68" i="47"/>
  <c r="D68" i="47"/>
  <c r="H68" i="47"/>
  <c r="G68" i="47"/>
  <c r="E68" i="47"/>
  <c r="M68" i="47"/>
  <c r="K68" i="47"/>
  <c r="N68" i="47"/>
  <c r="O14" i="47"/>
  <c r="P14" i="47" s="1"/>
  <c r="F68" i="47"/>
  <c r="O5" i="47"/>
  <c r="P5" i="47" s="1"/>
  <c r="O60" i="46"/>
  <c r="P60" i="46"/>
  <c r="N59" i="46"/>
  <c r="M59" i="46"/>
  <c r="L59" i="46"/>
  <c r="K59" i="46"/>
  <c r="J59" i="46"/>
  <c r="I59" i="46"/>
  <c r="H59" i="46"/>
  <c r="G59" i="46"/>
  <c r="F59" i="46"/>
  <c r="E59" i="46"/>
  <c r="D59" i="46"/>
  <c r="O59" i="46" s="1"/>
  <c r="P59" i="46" s="1"/>
  <c r="O58" i="46"/>
  <c r="P58" i="46" s="1"/>
  <c r="O57" i="46"/>
  <c r="P57" i="46" s="1"/>
  <c r="O56" i="46"/>
  <c r="P56" i="46"/>
  <c r="O55" i="46"/>
  <c r="P55" i="46"/>
  <c r="O54" i="46"/>
  <c r="P54" i="46"/>
  <c r="O53" i="46"/>
  <c r="P53" i="46" s="1"/>
  <c r="O52" i="46"/>
  <c r="P52" i="46" s="1"/>
  <c r="O51" i="46"/>
  <c r="P51" i="46" s="1"/>
  <c r="O50" i="46"/>
  <c r="P50" i="46" s="1"/>
  <c r="N49" i="46"/>
  <c r="M49" i="46"/>
  <c r="L49" i="46"/>
  <c r="K49" i="46"/>
  <c r="J49" i="46"/>
  <c r="I49" i="46"/>
  <c r="H49" i="46"/>
  <c r="G49" i="46"/>
  <c r="F49" i="46"/>
  <c r="E49" i="46"/>
  <c r="D49" i="46"/>
  <c r="O49" i="46" s="1"/>
  <c r="P49" i="46" s="1"/>
  <c r="O48" i="46"/>
  <c r="P48" i="46"/>
  <c r="O47" i="46"/>
  <c r="P47" i="46"/>
  <c r="O46" i="46"/>
  <c r="P46" i="46" s="1"/>
  <c r="N45" i="46"/>
  <c r="M45" i="46"/>
  <c r="L45" i="46"/>
  <c r="K45" i="46"/>
  <c r="J45" i="46"/>
  <c r="I45" i="46"/>
  <c r="H45" i="46"/>
  <c r="G45" i="46"/>
  <c r="F45" i="46"/>
  <c r="E45" i="46"/>
  <c r="D45" i="46"/>
  <c r="O45" i="46" s="1"/>
  <c r="P45" i="46" s="1"/>
  <c r="O44" i="46"/>
  <c r="P44" i="46"/>
  <c r="O43" i="46"/>
  <c r="P43" i="46" s="1"/>
  <c r="O42" i="46"/>
  <c r="P42" i="46" s="1"/>
  <c r="O41" i="46"/>
  <c r="P41" i="46" s="1"/>
  <c r="O40" i="46"/>
  <c r="P40" i="46"/>
  <c r="O39" i="46"/>
  <c r="P39" i="46" s="1"/>
  <c r="O38" i="46"/>
  <c r="P38" i="46"/>
  <c r="O37" i="46"/>
  <c r="P37" i="46" s="1"/>
  <c r="O36" i="46"/>
  <c r="P36" i="46" s="1"/>
  <c r="O35" i="46"/>
  <c r="P35" i="46" s="1"/>
  <c r="O34" i="46"/>
  <c r="P34" i="46"/>
  <c r="N33" i="46"/>
  <c r="M33" i="46"/>
  <c r="L33" i="46"/>
  <c r="K33" i="46"/>
  <c r="J33" i="46"/>
  <c r="I33" i="46"/>
  <c r="H33" i="46"/>
  <c r="G33" i="46"/>
  <c r="F33" i="46"/>
  <c r="E33" i="46"/>
  <c r="D33" i="46"/>
  <c r="D61" i="46" s="1"/>
  <c r="O32" i="46"/>
  <c r="P32" i="46"/>
  <c r="O31" i="46"/>
  <c r="P31" i="46" s="1"/>
  <c r="O30" i="46"/>
  <c r="P30" i="46" s="1"/>
  <c r="O29" i="46"/>
  <c r="P29" i="46" s="1"/>
  <c r="O28" i="46"/>
  <c r="P28" i="46"/>
  <c r="O27" i="46"/>
  <c r="P27" i="46" s="1"/>
  <c r="O26" i="46"/>
  <c r="P26" i="46"/>
  <c r="O25" i="46"/>
  <c r="P25" i="46" s="1"/>
  <c r="O24" i="46"/>
  <c r="P24" i="46"/>
  <c r="N23" i="46"/>
  <c r="M23" i="46"/>
  <c r="L23" i="46"/>
  <c r="K23" i="46"/>
  <c r="J23" i="46"/>
  <c r="I23" i="46"/>
  <c r="H23" i="46"/>
  <c r="O23" i="46" s="1"/>
  <c r="P23" i="46" s="1"/>
  <c r="G23" i="46"/>
  <c r="F23" i="46"/>
  <c r="E23" i="46"/>
  <c r="D23" i="46"/>
  <c r="O22" i="46"/>
  <c r="P22" i="46" s="1"/>
  <c r="O21" i="46"/>
  <c r="P21" i="46" s="1"/>
  <c r="O20" i="46"/>
  <c r="P20" i="46" s="1"/>
  <c r="O19" i="46"/>
  <c r="P19" i="46"/>
  <c r="O18" i="46"/>
  <c r="P18" i="46"/>
  <c r="O17" i="46"/>
  <c r="P17" i="46"/>
  <c r="O16" i="46"/>
  <c r="P16" i="46" s="1"/>
  <c r="N15" i="46"/>
  <c r="M15" i="46"/>
  <c r="M61" i="46" s="1"/>
  <c r="L15" i="46"/>
  <c r="K15" i="46"/>
  <c r="K61" i="46" s="1"/>
  <c r="J15" i="46"/>
  <c r="J61" i="46" s="1"/>
  <c r="I15" i="46"/>
  <c r="O15" i="46" s="1"/>
  <c r="P15" i="46" s="1"/>
  <c r="H15" i="46"/>
  <c r="G15" i="46"/>
  <c r="F15" i="46"/>
  <c r="E15" i="46"/>
  <c r="D15" i="46"/>
  <c r="O14" i="46"/>
  <c r="P14" i="46" s="1"/>
  <c r="O13" i="46"/>
  <c r="P13" i="46" s="1"/>
  <c r="O12" i="46"/>
  <c r="P12" i="46"/>
  <c r="O11" i="46"/>
  <c r="P11" i="46"/>
  <c r="O10" i="46"/>
  <c r="P10" i="46" s="1"/>
  <c r="O9" i="46"/>
  <c r="P9" i="46"/>
  <c r="O8" i="46"/>
  <c r="P8" i="46" s="1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62" i="45"/>
  <c r="O62" i="45"/>
  <c r="M61" i="45"/>
  <c r="L61" i="45"/>
  <c r="K61" i="45"/>
  <c r="J61" i="45"/>
  <c r="I61" i="45"/>
  <c r="H61" i="45"/>
  <c r="G61" i="45"/>
  <c r="F61" i="45"/>
  <c r="E61" i="45"/>
  <c r="D61" i="45"/>
  <c r="N60" i="45"/>
  <c r="O60" i="45" s="1"/>
  <c r="N59" i="45"/>
  <c r="O59" i="45"/>
  <c r="N58" i="45"/>
  <c r="O58" i="45"/>
  <c r="N57" i="45"/>
  <c r="O57" i="45" s="1"/>
  <c r="N56" i="45"/>
  <c r="O56" i="45" s="1"/>
  <c r="N55" i="45"/>
  <c r="O55" i="45" s="1"/>
  <c r="N54" i="45"/>
  <c r="O54" i="45"/>
  <c r="N53" i="45"/>
  <c r="O53" i="45"/>
  <c r="N52" i="45"/>
  <c r="O52" i="45"/>
  <c r="M51" i="45"/>
  <c r="L51" i="45"/>
  <c r="K51" i="45"/>
  <c r="J51" i="45"/>
  <c r="I51" i="45"/>
  <c r="H51" i="45"/>
  <c r="G51" i="45"/>
  <c r="F51" i="45"/>
  <c r="E51" i="45"/>
  <c r="D51" i="45"/>
  <c r="N50" i="45"/>
  <c r="O50" i="45"/>
  <c r="N49" i="45"/>
  <c r="O49" i="45" s="1"/>
  <c r="N48" i="45"/>
  <c r="O48" i="45" s="1"/>
  <c r="M47" i="45"/>
  <c r="L47" i="45"/>
  <c r="K47" i="45"/>
  <c r="J47" i="45"/>
  <c r="I47" i="45"/>
  <c r="H47" i="45"/>
  <c r="G47" i="45"/>
  <c r="F47" i="45"/>
  <c r="N47" i="45" s="1"/>
  <c r="O47" i="45" s="1"/>
  <c r="E47" i="45"/>
  <c r="D47" i="45"/>
  <c r="N46" i="45"/>
  <c r="O46" i="45" s="1"/>
  <c r="N45" i="45"/>
  <c r="O45" i="45" s="1"/>
  <c r="N44" i="45"/>
  <c r="O44" i="45"/>
  <c r="N43" i="45"/>
  <c r="O43" i="45" s="1"/>
  <c r="N42" i="45"/>
  <c r="O42" i="45"/>
  <c r="N41" i="45"/>
  <c r="O41" i="45" s="1"/>
  <c r="N40" i="45"/>
  <c r="O40" i="45" s="1"/>
  <c r="N39" i="45"/>
  <c r="O39" i="45" s="1"/>
  <c r="N38" i="45"/>
  <c r="O38" i="45"/>
  <c r="N37" i="45"/>
  <c r="O37" i="45"/>
  <c r="N36" i="45"/>
  <c r="O36" i="45"/>
  <c r="M35" i="45"/>
  <c r="M63" i="45" s="1"/>
  <c r="L35" i="45"/>
  <c r="N35" i="45" s="1"/>
  <c r="O35" i="45" s="1"/>
  <c r="K35" i="45"/>
  <c r="J35" i="45"/>
  <c r="I35" i="45"/>
  <c r="H35" i="45"/>
  <c r="G35" i="45"/>
  <c r="F35" i="45"/>
  <c r="E35" i="45"/>
  <c r="D35" i="45"/>
  <c r="N34" i="45"/>
  <c r="O34" i="45"/>
  <c r="N33" i="45"/>
  <c r="O33" i="45" s="1"/>
  <c r="N32" i="45"/>
  <c r="O32" i="45" s="1"/>
  <c r="N31" i="45"/>
  <c r="O31" i="45" s="1"/>
  <c r="N30" i="45"/>
  <c r="O30" i="45"/>
  <c r="N29" i="45"/>
  <c r="O29" i="45"/>
  <c r="N28" i="45"/>
  <c r="O28" i="45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N22" i="45"/>
  <c r="O22" i="45"/>
  <c r="N21" i="45"/>
  <c r="O21" i="45"/>
  <c r="N20" i="45"/>
  <c r="O20" i="45"/>
  <c r="N19" i="45"/>
  <c r="O19" i="45" s="1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5" i="45" s="1"/>
  <c r="O15" i="45" s="1"/>
  <c r="N14" i="45"/>
  <c r="O14" i="45"/>
  <c r="N13" i="45"/>
  <c r="O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F63" i="45" s="1"/>
  <c r="E5" i="45"/>
  <c r="E63" i="45" s="1"/>
  <c r="D5" i="45"/>
  <c r="N5" i="45" s="1"/>
  <c r="O5" i="45" s="1"/>
  <c r="N67" i="44"/>
  <c r="O67" i="44"/>
  <c r="N66" i="44"/>
  <c r="O66" i="44" s="1"/>
  <c r="M65" i="44"/>
  <c r="L65" i="44"/>
  <c r="K65" i="44"/>
  <c r="J65" i="44"/>
  <c r="I65" i="44"/>
  <c r="H65" i="44"/>
  <c r="G65" i="44"/>
  <c r="F65" i="44"/>
  <c r="E65" i="44"/>
  <c r="D65" i="44"/>
  <c r="N65" i="44" s="1"/>
  <c r="O65" i="44" s="1"/>
  <c r="N64" i="44"/>
  <c r="O64" i="44" s="1"/>
  <c r="N63" i="44"/>
  <c r="O63" i="44" s="1"/>
  <c r="N62" i="44"/>
  <c r="O62" i="44" s="1"/>
  <c r="N61" i="44"/>
  <c r="O61" i="44"/>
  <c r="N60" i="44"/>
  <c r="O60" i="44"/>
  <c r="N59" i="44"/>
  <c r="O59" i="44"/>
  <c r="N58" i="44"/>
  <c r="O58" i="44" s="1"/>
  <c r="N57" i="44"/>
  <c r="O57" i="44" s="1"/>
  <c r="N56" i="44"/>
  <c r="O56" i="44" s="1"/>
  <c r="M55" i="44"/>
  <c r="L55" i="44"/>
  <c r="K55" i="44"/>
  <c r="J55" i="44"/>
  <c r="I55" i="44"/>
  <c r="H55" i="44"/>
  <c r="G55" i="44"/>
  <c r="F55" i="44"/>
  <c r="E55" i="44"/>
  <c r="D55" i="44"/>
  <c r="N55" i="44" s="1"/>
  <c r="O55" i="44" s="1"/>
  <c r="N54" i="44"/>
  <c r="O54" i="44" s="1"/>
  <c r="N53" i="44"/>
  <c r="O53" i="44"/>
  <c r="N52" i="44"/>
  <c r="O52" i="44" s="1"/>
  <c r="M51" i="44"/>
  <c r="L51" i="44"/>
  <c r="K51" i="44"/>
  <c r="N51" i="44" s="1"/>
  <c r="O51" i="44" s="1"/>
  <c r="J51" i="44"/>
  <c r="I51" i="44"/>
  <c r="H51" i="44"/>
  <c r="G51" i="44"/>
  <c r="F51" i="44"/>
  <c r="E51" i="44"/>
  <c r="D51" i="44"/>
  <c r="N50" i="44"/>
  <c r="O50" i="44" s="1"/>
  <c r="N49" i="44"/>
  <c r="O49" i="44"/>
  <c r="N48" i="44"/>
  <c r="O48" i="44" s="1"/>
  <c r="N47" i="44"/>
  <c r="O47" i="44" s="1"/>
  <c r="N46" i="44"/>
  <c r="O46" i="44" s="1"/>
  <c r="N45" i="44"/>
  <c r="O45" i="44"/>
  <c r="N44" i="44"/>
  <c r="O44" i="44"/>
  <c r="N43" i="44"/>
  <c r="O43" i="44"/>
  <c r="N42" i="44"/>
  <c r="O42" i="44" s="1"/>
  <c r="N41" i="44"/>
  <c r="O41" i="44" s="1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9" i="44" s="1"/>
  <c r="O39" i="44" s="1"/>
  <c r="N38" i="44"/>
  <c r="O38" i="44" s="1"/>
  <c r="N37" i="44"/>
  <c r="O37" i="44"/>
  <c r="N36" i="44"/>
  <c r="O36" i="44" s="1"/>
  <c r="N35" i="44"/>
  <c r="O35" i="44"/>
  <c r="N34" i="44"/>
  <c r="O34" i="44" s="1"/>
  <c r="N33" i="44"/>
  <c r="O33" i="44" s="1"/>
  <c r="N32" i="44"/>
  <c r="O32" i="44" s="1"/>
  <c r="N31" i="44"/>
  <c r="O31" i="44"/>
  <c r="N30" i="44"/>
  <c r="O30" i="44" s="1"/>
  <c r="N29" i="44"/>
  <c r="O29" i="44"/>
  <c r="N28" i="44"/>
  <c r="O28" i="44" s="1"/>
  <c r="N27" i="44"/>
  <c r="O27" i="44" s="1"/>
  <c r="M26" i="44"/>
  <c r="L26" i="44"/>
  <c r="K26" i="44"/>
  <c r="J26" i="44"/>
  <c r="I26" i="44"/>
  <c r="H26" i="44"/>
  <c r="H68" i="44" s="1"/>
  <c r="G26" i="44"/>
  <c r="G68" i="44" s="1"/>
  <c r="F26" i="44"/>
  <c r="E26" i="44"/>
  <c r="E68" i="44" s="1"/>
  <c r="D26" i="44"/>
  <c r="N25" i="44"/>
  <c r="O25" i="44" s="1"/>
  <c r="N24" i="44"/>
  <c r="O24" i="44" s="1"/>
  <c r="N23" i="44"/>
  <c r="O23" i="44"/>
  <c r="N22" i="44"/>
  <c r="O22" i="44" s="1"/>
  <c r="N21" i="44"/>
  <c r="O21" i="44"/>
  <c r="N20" i="44"/>
  <c r="O20" i="44" s="1"/>
  <c r="N19" i="44"/>
  <c r="O19" i="44" s="1"/>
  <c r="N18" i="44"/>
  <c r="O18" i="44" s="1"/>
  <c r="N17" i="44"/>
  <c r="O17" i="44"/>
  <c r="N16" i="44"/>
  <c r="O16" i="44"/>
  <c r="N15" i="44"/>
  <c r="O15" i="44"/>
  <c r="M14" i="44"/>
  <c r="L14" i="44"/>
  <c r="K14" i="44"/>
  <c r="J14" i="44"/>
  <c r="J68" i="44" s="1"/>
  <c r="I14" i="44"/>
  <c r="N14" i="44" s="1"/>
  <c r="O14" i="44" s="1"/>
  <c r="H14" i="44"/>
  <c r="G14" i="44"/>
  <c r="F14" i="44"/>
  <c r="E14" i="44"/>
  <c r="D14" i="44"/>
  <c r="N13" i="44"/>
  <c r="O13" i="44"/>
  <c r="N12" i="44"/>
  <c r="O12" i="44" s="1"/>
  <c r="N11" i="44"/>
  <c r="O11" i="44" s="1"/>
  <c r="N10" i="44"/>
  <c r="O10" i="44" s="1"/>
  <c r="N9" i="44"/>
  <c r="O9" i="44"/>
  <c r="N8" i="44"/>
  <c r="O8" i="44"/>
  <c r="N7" i="44"/>
  <c r="O7" i="44"/>
  <c r="N6" i="44"/>
  <c r="O6" i="44" s="1"/>
  <c r="M5" i="44"/>
  <c r="M68" i="44" s="1"/>
  <c r="L5" i="44"/>
  <c r="L68" i="44" s="1"/>
  <c r="K5" i="44"/>
  <c r="K68" i="44" s="1"/>
  <c r="J5" i="44"/>
  <c r="I5" i="44"/>
  <c r="H5" i="44"/>
  <c r="G5" i="44"/>
  <c r="F5" i="44"/>
  <c r="E5" i="44"/>
  <c r="D5" i="44"/>
  <c r="N62" i="43"/>
  <c r="O62" i="43" s="1"/>
  <c r="M61" i="43"/>
  <c r="L61" i="43"/>
  <c r="K61" i="43"/>
  <c r="J61" i="43"/>
  <c r="I61" i="43"/>
  <c r="H61" i="43"/>
  <c r="G61" i="43"/>
  <c r="F61" i="43"/>
  <c r="E61" i="43"/>
  <c r="D61" i="43"/>
  <c r="N61" i="43" s="1"/>
  <c r="O61" i="43" s="1"/>
  <c r="N60" i="43"/>
  <c r="O60" i="43" s="1"/>
  <c r="N59" i="43"/>
  <c r="O59" i="43" s="1"/>
  <c r="N58" i="43"/>
  <c r="O58" i="43" s="1"/>
  <c r="N57" i="43"/>
  <c r="O57" i="43"/>
  <c r="N56" i="43"/>
  <c r="O56" i="43" s="1"/>
  <c r="N55" i="43"/>
  <c r="O55" i="43"/>
  <c r="N54" i="43"/>
  <c r="O54" i="43" s="1"/>
  <c r="N53" i="43"/>
  <c r="O53" i="43" s="1"/>
  <c r="M52" i="43"/>
  <c r="L52" i="43"/>
  <c r="K52" i="43"/>
  <c r="J52" i="43"/>
  <c r="I52" i="43"/>
  <c r="H52" i="43"/>
  <c r="G52" i="43"/>
  <c r="F52" i="43"/>
  <c r="E52" i="43"/>
  <c r="D52" i="43"/>
  <c r="N52" i="43" s="1"/>
  <c r="O52" i="43" s="1"/>
  <c r="N51" i="43"/>
  <c r="O51" i="43" s="1"/>
  <c r="N50" i="43"/>
  <c r="O50" i="43" s="1"/>
  <c r="N49" i="43"/>
  <c r="O49" i="43"/>
  <c r="M48" i="43"/>
  <c r="L48" i="43"/>
  <c r="K48" i="43"/>
  <c r="J48" i="43"/>
  <c r="I48" i="43"/>
  <c r="H48" i="43"/>
  <c r="G48" i="43"/>
  <c r="F48" i="43"/>
  <c r="E48" i="43"/>
  <c r="D48" i="43"/>
  <c r="N48" i="43" s="1"/>
  <c r="O48" i="43" s="1"/>
  <c r="N47" i="43"/>
  <c r="O47" i="43"/>
  <c r="N46" i="43"/>
  <c r="O46" i="43"/>
  <c r="N45" i="43"/>
  <c r="O45" i="43"/>
  <c r="N44" i="43"/>
  <c r="O44" i="43" s="1"/>
  <c r="N43" i="43"/>
  <c r="O43" i="43" s="1"/>
  <c r="N42" i="43"/>
  <c r="O42" i="43" s="1"/>
  <c r="N41" i="43"/>
  <c r="O41" i="43" s="1"/>
  <c r="N40" i="43"/>
  <c r="O40" i="43"/>
  <c r="N39" i="43"/>
  <c r="O39" i="43" s="1"/>
  <c r="N38" i="43"/>
  <c r="O38" i="43" s="1"/>
  <c r="M37" i="43"/>
  <c r="L37" i="43"/>
  <c r="K37" i="43"/>
  <c r="J37" i="43"/>
  <c r="I37" i="43"/>
  <c r="H37" i="43"/>
  <c r="G37" i="43"/>
  <c r="G63" i="43" s="1"/>
  <c r="F37" i="43"/>
  <c r="F63" i="43" s="1"/>
  <c r="E37" i="43"/>
  <c r="E63" i="43" s="1"/>
  <c r="D37" i="43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/>
  <c r="N30" i="43"/>
  <c r="O30" i="43" s="1"/>
  <c r="N29" i="43"/>
  <c r="O29" i="43" s="1"/>
  <c r="N28" i="43"/>
  <c r="O28" i="43" s="1"/>
  <c r="N27" i="43"/>
  <c r="O27" i="43"/>
  <c r="N26" i="43"/>
  <c r="O26" i="43"/>
  <c r="M25" i="43"/>
  <c r="L25" i="43"/>
  <c r="K25" i="43"/>
  <c r="K63" i="43" s="1"/>
  <c r="J25" i="43"/>
  <c r="J63" i="43" s="1"/>
  <c r="I25" i="43"/>
  <c r="I63" i="43" s="1"/>
  <c r="H25" i="43"/>
  <c r="N25" i="43" s="1"/>
  <c r="O25" i="43" s="1"/>
  <c r="G25" i="43"/>
  <c r="F25" i="43"/>
  <c r="E25" i="43"/>
  <c r="D25" i="43"/>
  <c r="N24" i="43"/>
  <c r="O24" i="43"/>
  <c r="N23" i="43"/>
  <c r="O23" i="43" s="1"/>
  <c r="N22" i="43"/>
  <c r="O22" i="43" s="1"/>
  <c r="N21" i="43"/>
  <c r="O21" i="43" s="1"/>
  <c r="N20" i="43"/>
  <c r="O20" i="43" s="1"/>
  <c r="N19" i="43"/>
  <c r="O19" i="43"/>
  <c r="N18" i="43"/>
  <c r="O18" i="43"/>
  <c r="N17" i="43"/>
  <c r="O17" i="43"/>
  <c r="N16" i="43"/>
  <c r="O16" i="43" s="1"/>
  <c r="N15" i="43"/>
  <c r="O15" i="43" s="1"/>
  <c r="M14" i="43"/>
  <c r="M63" i="43" s="1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/>
  <c r="N10" i="43"/>
  <c r="O10" i="43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68" i="42"/>
  <c r="O68" i="42" s="1"/>
  <c r="M67" i="42"/>
  <c r="L67" i="42"/>
  <c r="K67" i="42"/>
  <c r="J67" i="42"/>
  <c r="I67" i="42"/>
  <c r="H67" i="42"/>
  <c r="G67" i="42"/>
  <c r="F67" i="42"/>
  <c r="F69" i="42" s="1"/>
  <c r="E67" i="42"/>
  <c r="N67" i="42" s="1"/>
  <c r="O67" i="42" s="1"/>
  <c r="D67" i="42"/>
  <c r="N66" i="42"/>
  <c r="O66" i="42" s="1"/>
  <c r="N65" i="42"/>
  <c r="O65" i="42" s="1"/>
  <c r="N64" i="42"/>
  <c r="O64" i="42"/>
  <c r="N63" i="42"/>
  <c r="O63" i="42" s="1"/>
  <c r="N62" i="42"/>
  <c r="O62" i="42" s="1"/>
  <c r="N61" i="42"/>
  <c r="O61" i="42" s="1"/>
  <c r="N60" i="42"/>
  <c r="O60" i="42" s="1"/>
  <c r="N59" i="42"/>
  <c r="O59" i="42"/>
  <c r="M58" i="42"/>
  <c r="L58" i="42"/>
  <c r="K58" i="42"/>
  <c r="J58" i="42"/>
  <c r="I58" i="42"/>
  <c r="H58" i="42"/>
  <c r="G58" i="42"/>
  <c r="N58" i="42" s="1"/>
  <c r="O58" i="42" s="1"/>
  <c r="F58" i="42"/>
  <c r="E58" i="42"/>
  <c r="D58" i="42"/>
  <c r="N57" i="42"/>
  <c r="O57" i="42" s="1"/>
  <c r="N56" i="42"/>
  <c r="O56" i="42"/>
  <c r="N55" i="42"/>
  <c r="O55" i="42" s="1"/>
  <c r="M54" i="42"/>
  <c r="L54" i="42"/>
  <c r="K54" i="42"/>
  <c r="J54" i="42"/>
  <c r="I54" i="42"/>
  <c r="H54" i="42"/>
  <c r="G54" i="42"/>
  <c r="G69" i="42" s="1"/>
  <c r="F54" i="42"/>
  <c r="E54" i="42"/>
  <c r="D54" i="42"/>
  <c r="N54" i="42" s="1"/>
  <c r="O54" i="42" s="1"/>
  <c r="N53" i="42"/>
  <c r="O53" i="42" s="1"/>
  <c r="N52" i="42"/>
  <c r="O52" i="42" s="1"/>
  <c r="N51" i="42"/>
  <c r="O51" i="42" s="1"/>
  <c r="N50" i="42"/>
  <c r="O50" i="42" s="1"/>
  <c r="N49" i="42"/>
  <c r="O49" i="42"/>
  <c r="N48" i="42"/>
  <c r="O48" i="42" s="1"/>
  <c r="N47" i="42"/>
  <c r="O47" i="42"/>
  <c r="N46" i="42"/>
  <c r="O46" i="42" s="1"/>
  <c r="N45" i="42"/>
  <c r="O45" i="42" s="1"/>
  <c r="N44" i="42"/>
  <c r="O44" i="42" s="1"/>
  <c r="N43" i="42"/>
  <c r="O43" i="42"/>
  <c r="N42" i="42"/>
  <c r="O42" i="42" s="1"/>
  <c r="M41" i="42"/>
  <c r="L41" i="42"/>
  <c r="K41" i="42"/>
  <c r="J41" i="42"/>
  <c r="N41" i="42" s="1"/>
  <c r="O41" i="42" s="1"/>
  <c r="I41" i="42"/>
  <c r="H41" i="42"/>
  <c r="G41" i="42"/>
  <c r="F41" i="42"/>
  <c r="E41" i="42"/>
  <c r="D41" i="42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/>
  <c r="N34" i="42"/>
  <c r="O34" i="42"/>
  <c r="N33" i="42"/>
  <c r="O33" i="42"/>
  <c r="N32" i="42"/>
  <c r="O32" i="42" s="1"/>
  <c r="N31" i="42"/>
  <c r="O31" i="42" s="1"/>
  <c r="N30" i="42"/>
  <c r="O30" i="42" s="1"/>
  <c r="N29" i="42"/>
  <c r="O29" i="42"/>
  <c r="N28" i="42"/>
  <c r="O28" i="42" s="1"/>
  <c r="N27" i="42"/>
  <c r="O27" i="42"/>
  <c r="M26" i="42"/>
  <c r="L26" i="42"/>
  <c r="K26" i="42"/>
  <c r="J26" i="42"/>
  <c r="I26" i="42"/>
  <c r="H26" i="42"/>
  <c r="H69" i="42" s="1"/>
  <c r="G26" i="42"/>
  <c r="F26" i="42"/>
  <c r="E26" i="42"/>
  <c r="D26" i="42"/>
  <c r="D69" i="42" s="1"/>
  <c r="N25" i="42"/>
  <c r="O25" i="42"/>
  <c r="N24" i="42"/>
  <c r="O24" i="42" s="1"/>
  <c r="N23" i="42"/>
  <c r="O23" i="42" s="1"/>
  <c r="N22" i="42"/>
  <c r="O22" i="42"/>
  <c r="N21" i="42"/>
  <c r="O21" i="42" s="1"/>
  <c r="N20" i="42"/>
  <c r="O20" i="42"/>
  <c r="N19" i="42"/>
  <c r="O19" i="42" s="1"/>
  <c r="N18" i="42"/>
  <c r="O18" i="42" s="1"/>
  <c r="N17" i="42"/>
  <c r="O17" i="42" s="1"/>
  <c r="N16" i="42"/>
  <c r="O16" i="42"/>
  <c r="N15" i="42"/>
  <c r="O15" i="42"/>
  <c r="M14" i="42"/>
  <c r="L14" i="42"/>
  <c r="K14" i="42"/>
  <c r="K69" i="42" s="1"/>
  <c r="J14" i="42"/>
  <c r="J69" i="42" s="1"/>
  <c r="I14" i="42"/>
  <c r="I69" i="42" s="1"/>
  <c r="H14" i="42"/>
  <c r="G14" i="42"/>
  <c r="F14" i="42"/>
  <c r="N14" i="42" s="1"/>
  <c r="O14" i="42" s="1"/>
  <c r="E14" i="42"/>
  <c r="D14" i="42"/>
  <c r="N13" i="42"/>
  <c r="O13" i="42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/>
  <c r="N6" i="42"/>
  <c r="O6" i="42"/>
  <c r="M5" i="42"/>
  <c r="M69" i="42" s="1"/>
  <c r="L5" i="42"/>
  <c r="N5" i="42" s="1"/>
  <c r="O5" i="42" s="1"/>
  <c r="K5" i="42"/>
  <c r="J5" i="42"/>
  <c r="I5" i="42"/>
  <c r="H5" i="42"/>
  <c r="G5" i="42"/>
  <c r="F5" i="42"/>
  <c r="E5" i="42"/>
  <c r="D5" i="42"/>
  <c r="N62" i="41"/>
  <c r="O62" i="41"/>
  <c r="M61" i="41"/>
  <c r="L61" i="41"/>
  <c r="K61" i="41"/>
  <c r="J61" i="41"/>
  <c r="I61" i="41"/>
  <c r="H61" i="41"/>
  <c r="G61" i="41"/>
  <c r="F61" i="41"/>
  <c r="E61" i="41"/>
  <c r="D61" i="41"/>
  <c r="N61" i="41" s="1"/>
  <c r="O61" i="41" s="1"/>
  <c r="N60" i="41"/>
  <c r="O60" i="4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 s="1"/>
  <c r="M52" i="41"/>
  <c r="L52" i="41"/>
  <c r="K52" i="41"/>
  <c r="J52" i="41"/>
  <c r="I52" i="41"/>
  <c r="H52" i="41"/>
  <c r="G52" i="41"/>
  <c r="G63" i="41" s="1"/>
  <c r="F52" i="41"/>
  <c r="E52" i="41"/>
  <c r="D52" i="41"/>
  <c r="N51" i="41"/>
  <c r="O51" i="41" s="1"/>
  <c r="N50" i="41"/>
  <c r="O50" i="41" s="1"/>
  <c r="N49" i="41"/>
  <c r="O49" i="41" s="1"/>
  <c r="M48" i="41"/>
  <c r="L48" i="41"/>
  <c r="K48" i="41"/>
  <c r="J48" i="41"/>
  <c r="I48" i="41"/>
  <c r="H48" i="41"/>
  <c r="G48" i="41"/>
  <c r="F48" i="41"/>
  <c r="E48" i="41"/>
  <c r="D48" i="41"/>
  <c r="N47" i="41"/>
  <c r="O47" i="41" s="1"/>
  <c r="N46" i="41"/>
  <c r="O46" i="41" s="1"/>
  <c r="N45" i="41"/>
  <c r="O45" i="41"/>
  <c r="N44" i="41"/>
  <c r="O44" i="41"/>
  <c r="N43" i="41"/>
  <c r="O43" i="41" s="1"/>
  <c r="N42" i="41"/>
  <c r="O42" i="41" s="1"/>
  <c r="N41" i="41"/>
  <c r="O41" i="41" s="1"/>
  <c r="N40" i="41"/>
  <c r="O40" i="41" s="1"/>
  <c r="N39" i="41"/>
  <c r="O39" i="4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7" i="41" s="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/>
  <c r="N29" i="41"/>
  <c r="O29" i="41" s="1"/>
  <c r="N28" i="41"/>
  <c r="O28" i="41" s="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F63" i="41" s="1"/>
  <c r="E25" i="41"/>
  <c r="D25" i="41"/>
  <c r="N25" i="41" s="1"/>
  <c r="O25" i="41" s="1"/>
  <c r="N24" i="41"/>
  <c r="O24" i="41" s="1"/>
  <c r="N23" i="41"/>
  <c r="O23" i="4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/>
  <c r="N8" i="41"/>
  <c r="O8" i="41"/>
  <c r="N7" i="41"/>
  <c r="O7" i="41" s="1"/>
  <c r="N6" i="41"/>
  <c r="O6" i="41" s="1"/>
  <c r="M5" i="41"/>
  <c r="M63" i="41" s="1"/>
  <c r="L5" i="41"/>
  <c r="L63" i="41" s="1"/>
  <c r="K5" i="41"/>
  <c r="K63" i="41" s="1"/>
  <c r="J5" i="41"/>
  <c r="J63" i="41" s="1"/>
  <c r="I5" i="41"/>
  <c r="H5" i="41"/>
  <c r="G5" i="41"/>
  <c r="F5" i="41"/>
  <c r="E5" i="41"/>
  <c r="N5" i="41" s="1"/>
  <c r="O5" i="41" s="1"/>
  <c r="D5" i="41"/>
  <c r="N60" i="40"/>
  <c r="O60" i="40" s="1"/>
  <c r="M59" i="40"/>
  <c r="L59" i="40"/>
  <c r="K59" i="40"/>
  <c r="J59" i="40"/>
  <c r="I59" i="40"/>
  <c r="H59" i="40"/>
  <c r="G59" i="40"/>
  <c r="F59" i="40"/>
  <c r="E59" i="40"/>
  <c r="D59" i="40"/>
  <c r="N59" i="40" s="1"/>
  <c r="O59" i="40" s="1"/>
  <c r="N58" i="40"/>
  <c r="O58" i="40" s="1"/>
  <c r="N57" i="40"/>
  <c r="O57" i="40" s="1"/>
  <c r="N56" i="40"/>
  <c r="O56" i="40" s="1"/>
  <c r="N55" i="40"/>
  <c r="O55" i="40"/>
  <c r="N54" i="40"/>
  <c r="O54" i="40" s="1"/>
  <c r="N53" i="40"/>
  <c r="O53" i="40" s="1"/>
  <c r="N52" i="40"/>
  <c r="O52" i="40" s="1"/>
  <c r="N51" i="40"/>
  <c r="O51" i="40" s="1"/>
  <c r="M50" i="40"/>
  <c r="L50" i="40"/>
  <c r="K50" i="40"/>
  <c r="J50" i="40"/>
  <c r="I50" i="40"/>
  <c r="H50" i="40"/>
  <c r="G50" i="40"/>
  <c r="F50" i="40"/>
  <c r="E50" i="40"/>
  <c r="D50" i="40"/>
  <c r="N49" i="40"/>
  <c r="O49" i="40" s="1"/>
  <c r="N48" i="40"/>
  <c r="O48" i="40" s="1"/>
  <c r="N47" i="40"/>
  <c r="O47" i="40"/>
  <c r="M46" i="40"/>
  <c r="M61" i="40" s="1"/>
  <c r="L46" i="40"/>
  <c r="L61" i="40" s="1"/>
  <c r="K46" i="40"/>
  <c r="J46" i="40"/>
  <c r="I46" i="40"/>
  <c r="H46" i="40"/>
  <c r="G46" i="40"/>
  <c r="F46" i="40"/>
  <c r="E46" i="40"/>
  <c r="D46" i="40"/>
  <c r="N45" i="40"/>
  <c r="O45" i="40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/>
  <c r="N38" i="40"/>
  <c r="O38" i="40"/>
  <c r="N37" i="40"/>
  <c r="O37" i="40" s="1"/>
  <c r="N36" i="40"/>
  <c r="O36" i="40" s="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4" i="40" s="1"/>
  <c r="O34" i="40" s="1"/>
  <c r="N33" i="40"/>
  <c r="O33" i="40" s="1"/>
  <c r="N32" i="40"/>
  <c r="O32" i="40" s="1"/>
  <c r="N31" i="40"/>
  <c r="O31" i="40"/>
  <c r="N30" i="40"/>
  <c r="O30" i="40" s="1"/>
  <c r="N29" i="40"/>
  <c r="O29" i="40" s="1"/>
  <c r="N28" i="40"/>
  <c r="O28" i="40" s="1"/>
  <c r="N27" i="40"/>
  <c r="O27" i="40" s="1"/>
  <c r="N26" i="40"/>
  <c r="O26" i="40" s="1"/>
  <c r="M25" i="40"/>
  <c r="L25" i="40"/>
  <c r="K25" i="40"/>
  <c r="K61" i="40" s="1"/>
  <c r="J25" i="40"/>
  <c r="I25" i="40"/>
  <c r="H25" i="40"/>
  <c r="G25" i="40"/>
  <c r="F25" i="40"/>
  <c r="E25" i="40"/>
  <c r="D25" i="40"/>
  <c r="N24" i="40"/>
  <c r="O24" i="40" s="1"/>
  <c r="N23" i="40"/>
  <c r="O23" i="40"/>
  <c r="N22" i="40"/>
  <c r="O22" i="40"/>
  <c r="N21" i="40"/>
  <c r="O21" i="40" s="1"/>
  <c r="N20" i="40"/>
  <c r="O20" i="40" s="1"/>
  <c r="N19" i="40"/>
  <c r="O19" i="40" s="1"/>
  <c r="N18" i="40"/>
  <c r="O18" i="40" s="1"/>
  <c r="N17" i="40"/>
  <c r="O17" i="40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4" i="40" s="1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G61" i="40" s="1"/>
  <c r="F5" i="40"/>
  <c r="E5" i="40"/>
  <c r="E61" i="40" s="1"/>
  <c r="D5" i="40"/>
  <c r="D61" i="40" s="1"/>
  <c r="N63" i="39"/>
  <c r="O63" i="39" s="1"/>
  <c r="M62" i="39"/>
  <c r="L62" i="39"/>
  <c r="K62" i="39"/>
  <c r="J62" i="39"/>
  <c r="I62" i="39"/>
  <c r="H62" i="39"/>
  <c r="G62" i="39"/>
  <c r="F62" i="39"/>
  <c r="E62" i="39"/>
  <c r="D62" i="39"/>
  <c r="N61" i="39"/>
  <c r="O61" i="39" s="1"/>
  <c r="N60" i="39"/>
  <c r="O60" i="39" s="1"/>
  <c r="N59" i="39"/>
  <c r="O59" i="39"/>
  <c r="N58" i="39"/>
  <c r="O58" i="39"/>
  <c r="N57" i="39"/>
  <c r="O57" i="39" s="1"/>
  <c r="N56" i="39"/>
  <c r="O56" i="39" s="1"/>
  <c r="N55" i="39"/>
  <c r="O55" i="39" s="1"/>
  <c r="N54" i="39"/>
  <c r="O54" i="39" s="1"/>
  <c r="M53" i="39"/>
  <c r="L53" i="39"/>
  <c r="K53" i="39"/>
  <c r="J53" i="39"/>
  <c r="N53" i="39" s="1"/>
  <c r="O53" i="39" s="1"/>
  <c r="I53" i="39"/>
  <c r="H53" i="39"/>
  <c r="G53" i="39"/>
  <c r="F53" i="39"/>
  <c r="E53" i="39"/>
  <c r="D53" i="39"/>
  <c r="N52" i="39"/>
  <c r="O52" i="39" s="1"/>
  <c r="N51" i="39"/>
  <c r="O51" i="39" s="1"/>
  <c r="N50" i="39"/>
  <c r="O50" i="39" s="1"/>
  <c r="M49" i="39"/>
  <c r="L49" i="39"/>
  <c r="K49" i="39"/>
  <c r="J49" i="39"/>
  <c r="I49" i="39"/>
  <c r="H49" i="39"/>
  <c r="G49" i="39"/>
  <c r="F49" i="39"/>
  <c r="E49" i="39"/>
  <c r="E64" i="39" s="1"/>
  <c r="D49" i="39"/>
  <c r="N49" i="39" s="1"/>
  <c r="O49" i="39" s="1"/>
  <c r="N48" i="39"/>
  <c r="O48" i="39"/>
  <c r="N47" i="39"/>
  <c r="O47" i="39" s="1"/>
  <c r="N46" i="39"/>
  <c r="O46" i="39" s="1"/>
  <c r="N45" i="39"/>
  <c r="O45" i="39"/>
  <c r="N44" i="39"/>
  <c r="O44" i="39" s="1"/>
  <c r="N43" i="39"/>
  <c r="O43" i="39"/>
  <c r="N42" i="39"/>
  <c r="O42" i="39"/>
  <c r="N41" i="39"/>
  <c r="O41" i="39"/>
  <c r="N40" i="39"/>
  <c r="O40" i="39" s="1"/>
  <c r="N39" i="39"/>
  <c r="O39" i="39"/>
  <c r="M38" i="39"/>
  <c r="L38" i="39"/>
  <c r="K38" i="39"/>
  <c r="N38" i="39" s="1"/>
  <c r="O38" i="39" s="1"/>
  <c r="J38" i="39"/>
  <c r="I38" i="39"/>
  <c r="H38" i="39"/>
  <c r="G38" i="39"/>
  <c r="F38" i="39"/>
  <c r="E38" i="39"/>
  <c r="D38" i="39"/>
  <c r="N37" i="39"/>
  <c r="O37" i="39" s="1"/>
  <c r="N36" i="39"/>
  <c r="O36" i="39" s="1"/>
  <c r="N35" i="39"/>
  <c r="O35" i="39"/>
  <c r="N34" i="39"/>
  <c r="O34" i="39"/>
  <c r="N33" i="39"/>
  <c r="O33" i="39"/>
  <c r="N32" i="39"/>
  <c r="O32" i="39" s="1"/>
  <c r="N31" i="39"/>
  <c r="O31" i="39"/>
  <c r="N30" i="39"/>
  <c r="O30" i="39" s="1"/>
  <c r="N29" i="39"/>
  <c r="O29" i="39"/>
  <c r="N28" i="39"/>
  <c r="O28" i="39" s="1"/>
  <c r="N27" i="39"/>
  <c r="O27" i="39"/>
  <c r="M26" i="39"/>
  <c r="L26" i="39"/>
  <c r="K26" i="39"/>
  <c r="J26" i="39"/>
  <c r="I26" i="39"/>
  <c r="H26" i="39"/>
  <c r="G26" i="39"/>
  <c r="F26" i="39"/>
  <c r="E26" i="39"/>
  <c r="D26" i="39"/>
  <c r="D64" i="39" s="1"/>
  <c r="N25" i="39"/>
  <c r="O25" i="39" s="1"/>
  <c r="N24" i="39"/>
  <c r="O24" i="39"/>
  <c r="N23" i="39"/>
  <c r="O23" i="39" s="1"/>
  <c r="N22" i="39"/>
  <c r="O22" i="39"/>
  <c r="N21" i="39"/>
  <c r="O21" i="39" s="1"/>
  <c r="N20" i="39"/>
  <c r="O20" i="39"/>
  <c r="N19" i="39"/>
  <c r="O19" i="39" s="1"/>
  <c r="N18" i="39"/>
  <c r="O18" i="39"/>
  <c r="N17" i="39"/>
  <c r="O17" i="39" s="1"/>
  <c r="N16" i="39"/>
  <c r="O16" i="39"/>
  <c r="N15" i="39"/>
  <c r="O15" i="39"/>
  <c r="M14" i="39"/>
  <c r="L14" i="39"/>
  <c r="K14" i="39"/>
  <c r="J14" i="39"/>
  <c r="J64" i="39" s="1"/>
  <c r="I14" i="39"/>
  <c r="N14" i="39" s="1"/>
  <c r="O14" i="39" s="1"/>
  <c r="H14" i="39"/>
  <c r="G14" i="39"/>
  <c r="F14" i="39"/>
  <c r="E14" i="39"/>
  <c r="D14" i="39"/>
  <c r="N13" i="39"/>
  <c r="O13" i="39"/>
  <c r="N12" i="39"/>
  <c r="O12" i="39" s="1"/>
  <c r="N11" i="39"/>
  <c r="O11" i="39" s="1"/>
  <c r="N10" i="39"/>
  <c r="O10" i="39"/>
  <c r="N9" i="39"/>
  <c r="O9" i="39" s="1"/>
  <c r="N8" i="39"/>
  <c r="O8" i="39"/>
  <c r="N7" i="39"/>
  <c r="O7" i="39"/>
  <c r="N6" i="39"/>
  <c r="O6" i="39"/>
  <c r="M5" i="39"/>
  <c r="N5" i="39" s="1"/>
  <c r="O5" i="39" s="1"/>
  <c r="L5" i="39"/>
  <c r="K5" i="39"/>
  <c r="J5" i="39"/>
  <c r="I5" i="39"/>
  <c r="I64" i="39" s="1"/>
  <c r="H5" i="39"/>
  <c r="G5" i="39"/>
  <c r="F5" i="39"/>
  <c r="E5" i="39"/>
  <c r="D5" i="39"/>
  <c r="N59" i="38"/>
  <c r="O59" i="38"/>
  <c r="N58" i="38"/>
  <c r="O58" i="38" s="1"/>
  <c r="M57" i="38"/>
  <c r="L57" i="38"/>
  <c r="K57" i="38"/>
  <c r="J57" i="38"/>
  <c r="I57" i="38"/>
  <c r="H57" i="38"/>
  <c r="H60" i="38" s="1"/>
  <c r="G57" i="38"/>
  <c r="G60" i="38" s="1"/>
  <c r="F57" i="38"/>
  <c r="E57" i="38"/>
  <c r="D57" i="38"/>
  <c r="N56" i="38"/>
  <c r="O56" i="38" s="1"/>
  <c r="N55" i="38"/>
  <c r="O55" i="38" s="1"/>
  <c r="N54" i="38"/>
  <c r="O54" i="38" s="1"/>
  <c r="N53" i="38"/>
  <c r="O53" i="38" s="1"/>
  <c r="N52" i="38"/>
  <c r="O52" i="38"/>
  <c r="N51" i="38"/>
  <c r="O51" i="38"/>
  <c r="N50" i="38"/>
  <c r="O50" i="38" s="1"/>
  <c r="N49" i="38"/>
  <c r="O49" i="38"/>
  <c r="N48" i="38"/>
  <c r="O48" i="38" s="1"/>
  <c r="N47" i="38"/>
  <c r="O47" i="38"/>
  <c r="N46" i="38"/>
  <c r="O46" i="38"/>
  <c r="M45" i="38"/>
  <c r="L45" i="38"/>
  <c r="K45" i="38"/>
  <c r="J45" i="38"/>
  <c r="I45" i="38"/>
  <c r="H45" i="38"/>
  <c r="G45" i="38"/>
  <c r="F45" i="38"/>
  <c r="E45" i="38"/>
  <c r="D45" i="38"/>
  <c r="N44" i="38"/>
  <c r="O44" i="38"/>
  <c r="N43" i="38"/>
  <c r="O43" i="38"/>
  <c r="N42" i="38"/>
  <c r="O42" i="38" s="1"/>
  <c r="M41" i="38"/>
  <c r="L41" i="38"/>
  <c r="K41" i="38"/>
  <c r="J41" i="38"/>
  <c r="I41" i="38"/>
  <c r="I60" i="38" s="1"/>
  <c r="H41" i="38"/>
  <c r="G41" i="38"/>
  <c r="F41" i="38"/>
  <c r="N41" i="38" s="1"/>
  <c r="O41" i="38" s="1"/>
  <c r="E41" i="38"/>
  <c r="D41" i="38"/>
  <c r="N40" i="38"/>
  <c r="O40" i="38" s="1"/>
  <c r="N39" i="38"/>
  <c r="O39" i="38" s="1"/>
  <c r="N38" i="38"/>
  <c r="O38" i="38" s="1"/>
  <c r="N37" i="38"/>
  <c r="O37" i="38"/>
  <c r="N36" i="38"/>
  <c r="O36" i="38" s="1"/>
  <c r="N35" i="38"/>
  <c r="O35" i="38"/>
  <c r="N34" i="38"/>
  <c r="O34" i="38" s="1"/>
  <c r="N33" i="38"/>
  <c r="O33" i="38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 s="1"/>
  <c r="N28" i="38"/>
  <c r="O28" i="38" s="1"/>
  <c r="N27" i="38"/>
  <c r="O27" i="38" s="1"/>
  <c r="N26" i="38"/>
  <c r="O26" i="38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/>
  <c r="N17" i="38"/>
  <c r="O17" i="38"/>
  <c r="N16" i="38"/>
  <c r="O16" i="38" s="1"/>
  <c r="N15" i="38"/>
  <c r="O15" i="38" s="1"/>
  <c r="N14" i="38"/>
  <c r="O14" i="38" s="1"/>
  <c r="M13" i="38"/>
  <c r="L13" i="38"/>
  <c r="N13" i="38" s="1"/>
  <c r="O13" i="38" s="1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/>
  <c r="N9" i="38"/>
  <c r="O9" i="38"/>
  <c r="N8" i="38"/>
  <c r="O8" i="38"/>
  <c r="N7" i="38"/>
  <c r="O7" i="38"/>
  <c r="N6" i="38"/>
  <c r="O6" i="38" s="1"/>
  <c r="M5" i="38"/>
  <c r="N5" i="38" s="1"/>
  <c r="O5" i="38" s="1"/>
  <c r="L5" i="38"/>
  <c r="K5" i="38"/>
  <c r="J5" i="38"/>
  <c r="J60" i="38" s="1"/>
  <c r="I5" i="38"/>
  <c r="H5" i="38"/>
  <c r="G5" i="38"/>
  <c r="F5" i="38"/>
  <c r="E5" i="38"/>
  <c r="D5" i="38"/>
  <c r="N63" i="37"/>
  <c r="O63" i="37" s="1"/>
  <c r="M62" i="37"/>
  <c r="L62" i="37"/>
  <c r="K62" i="37"/>
  <c r="J62" i="37"/>
  <c r="I62" i="37"/>
  <c r="H62" i="37"/>
  <c r="G62" i="37"/>
  <c r="F62" i="37"/>
  <c r="E62" i="37"/>
  <c r="D62" i="37"/>
  <c r="N62" i="37" s="1"/>
  <c r="O62" i="37" s="1"/>
  <c r="N61" i="37"/>
  <c r="O61" i="37" s="1"/>
  <c r="N60" i="37"/>
  <c r="O60" i="37" s="1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 s="1"/>
  <c r="M53" i="37"/>
  <c r="L53" i="37"/>
  <c r="K53" i="37"/>
  <c r="J53" i="37"/>
  <c r="I53" i="37"/>
  <c r="H53" i="37"/>
  <c r="G53" i="37"/>
  <c r="G64" i="37" s="1"/>
  <c r="F53" i="37"/>
  <c r="E53" i="37"/>
  <c r="D53" i="37"/>
  <c r="N53" i="37" s="1"/>
  <c r="O53" i="37" s="1"/>
  <c r="N52" i="37"/>
  <c r="O52" i="37" s="1"/>
  <c r="N51" i="37"/>
  <c r="O51" i="37" s="1"/>
  <c r="N50" i="37"/>
  <c r="O50" i="37" s="1"/>
  <c r="M49" i="37"/>
  <c r="L49" i="37"/>
  <c r="K49" i="37"/>
  <c r="J49" i="37"/>
  <c r="I49" i="37"/>
  <c r="H49" i="37"/>
  <c r="G49" i="37"/>
  <c r="F49" i="37"/>
  <c r="E49" i="37"/>
  <c r="D49" i="37"/>
  <c r="N48" i="37"/>
  <c r="O48" i="37" s="1"/>
  <c r="N47" i="37"/>
  <c r="O47" i="37" s="1"/>
  <c r="N46" i="37"/>
  <c r="O46" i="37"/>
  <c r="N45" i="37"/>
  <c r="O45" i="37" s="1"/>
  <c r="N44" i="37"/>
  <c r="O44" i="37" s="1"/>
  <c r="N43" i="37"/>
  <c r="O43" i="37"/>
  <c r="N42" i="37"/>
  <c r="O42" i="37" s="1"/>
  <c r="N41" i="37"/>
  <c r="O41" i="37"/>
  <c r="N40" i="37"/>
  <c r="O40" i="37" s="1"/>
  <c r="M39" i="37"/>
  <c r="L39" i="37"/>
  <c r="K39" i="37"/>
  <c r="J39" i="37"/>
  <c r="I39" i="37"/>
  <c r="H39" i="37"/>
  <c r="G39" i="37"/>
  <c r="F39" i="37"/>
  <c r="E39" i="37"/>
  <c r="D39" i="37"/>
  <c r="N38" i="37"/>
  <c r="O38" i="37" s="1"/>
  <c r="N37" i="37"/>
  <c r="O37" i="37" s="1"/>
  <c r="N36" i="37"/>
  <c r="O36" i="37"/>
  <c r="N35" i="37"/>
  <c r="O35" i="37" s="1"/>
  <c r="N34" i="37"/>
  <c r="O34" i="37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/>
  <c r="N27" i="37"/>
  <c r="O27" i="37"/>
  <c r="N26" i="37"/>
  <c r="O26" i="37" s="1"/>
  <c r="M25" i="37"/>
  <c r="L25" i="37"/>
  <c r="K25" i="37"/>
  <c r="K64" i="37" s="1"/>
  <c r="J25" i="37"/>
  <c r="J64" i="37" s="1"/>
  <c r="I25" i="37"/>
  <c r="I64" i="37" s="1"/>
  <c r="H25" i="37"/>
  <c r="N25" i="37" s="1"/>
  <c r="O25" i="37" s="1"/>
  <c r="G25" i="37"/>
  <c r="F25" i="37"/>
  <c r="F64" i="37" s="1"/>
  <c r="E25" i="37"/>
  <c r="D25" i="37"/>
  <c r="N24" i="37"/>
  <c r="O24" i="37" s="1"/>
  <c r="N23" i="37"/>
  <c r="O23" i="37" s="1"/>
  <c r="N22" i="37"/>
  <c r="O22" i="37" s="1"/>
  <c r="N21" i="37"/>
  <c r="O21" i="37" s="1"/>
  <c r="N20" i="37"/>
  <c r="O20" i="37"/>
  <c r="N19" i="37"/>
  <c r="O19" i="37"/>
  <c r="N18" i="37"/>
  <c r="O18" i="37" s="1"/>
  <c r="N17" i="37"/>
  <c r="O17" i="37" s="1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/>
  <c r="N10" i="37"/>
  <c r="O10" i="37" s="1"/>
  <c r="N9" i="37"/>
  <c r="O9" i="37" s="1"/>
  <c r="N8" i="37"/>
  <c r="O8" i="37"/>
  <c r="N7" i="37"/>
  <c r="O7" i="37" s="1"/>
  <c r="N6" i="37"/>
  <c r="O6" i="37" s="1"/>
  <c r="M5" i="37"/>
  <c r="M64" i="37" s="1"/>
  <c r="L5" i="37"/>
  <c r="L64" i="37" s="1"/>
  <c r="K5" i="37"/>
  <c r="J5" i="37"/>
  <c r="I5" i="37"/>
  <c r="H5" i="37"/>
  <c r="G5" i="37"/>
  <c r="F5" i="37"/>
  <c r="E5" i="37"/>
  <c r="D5" i="37"/>
  <c r="N63" i="36"/>
  <c r="O63" i="36" s="1"/>
  <c r="N62" i="36"/>
  <c r="O62" i="36"/>
  <c r="M61" i="36"/>
  <c r="L61" i="36"/>
  <c r="K61" i="36"/>
  <c r="J61" i="36"/>
  <c r="I61" i="36"/>
  <c r="H61" i="36"/>
  <c r="G61" i="36"/>
  <c r="F61" i="36"/>
  <c r="E61" i="36"/>
  <c r="D61" i="36"/>
  <c r="N60" i="36"/>
  <c r="O60" i="36" s="1"/>
  <c r="N59" i="36"/>
  <c r="O59" i="36" s="1"/>
  <c r="N58" i="36"/>
  <c r="O58" i="36"/>
  <c r="N57" i="36"/>
  <c r="O57" i="36" s="1"/>
  <c r="N56" i="36"/>
  <c r="O56" i="36" s="1"/>
  <c r="N55" i="36"/>
  <c r="O55" i="36" s="1"/>
  <c r="N54" i="36"/>
  <c r="O54" i="36"/>
  <c r="N53" i="36"/>
  <c r="O53" i="36" s="1"/>
  <c r="M52" i="36"/>
  <c r="L52" i="36"/>
  <c r="K52" i="36"/>
  <c r="J52" i="36"/>
  <c r="I52" i="36"/>
  <c r="H52" i="36"/>
  <c r="H64" i="36" s="1"/>
  <c r="G52" i="36"/>
  <c r="F52" i="36"/>
  <c r="E52" i="36"/>
  <c r="D52" i="36"/>
  <c r="N51" i="36"/>
  <c r="O51" i="36" s="1"/>
  <c r="N50" i="36"/>
  <c r="O50" i="36"/>
  <c r="N49" i="36"/>
  <c r="O49" i="36" s="1"/>
  <c r="M48" i="36"/>
  <c r="L48" i="36"/>
  <c r="K48" i="36"/>
  <c r="J48" i="36"/>
  <c r="I48" i="36"/>
  <c r="H48" i="36"/>
  <c r="G48" i="36"/>
  <c r="F48" i="36"/>
  <c r="E48" i="36"/>
  <c r="D48" i="36"/>
  <c r="N48" i="36" s="1"/>
  <c r="O48" i="36" s="1"/>
  <c r="N47" i="36"/>
  <c r="O47" i="36" s="1"/>
  <c r="N46" i="36"/>
  <c r="O46" i="36" s="1"/>
  <c r="N45" i="36"/>
  <c r="O45" i="36" s="1"/>
  <c r="N44" i="36"/>
  <c r="O44" i="36"/>
  <c r="N43" i="36"/>
  <c r="O43" i="36" s="1"/>
  <c r="N42" i="36"/>
  <c r="O42" i="36"/>
  <c r="N41" i="36"/>
  <c r="O41" i="36" s="1"/>
  <c r="N40" i="36"/>
  <c r="O40" i="36" s="1"/>
  <c r="N39" i="36"/>
  <c r="O39" i="36" s="1"/>
  <c r="M38" i="36"/>
  <c r="L38" i="36"/>
  <c r="K38" i="36"/>
  <c r="J38" i="36"/>
  <c r="I38" i="36"/>
  <c r="H38" i="36"/>
  <c r="G38" i="36"/>
  <c r="F38" i="36"/>
  <c r="E38" i="36"/>
  <c r="E64" i="36" s="1"/>
  <c r="D38" i="36"/>
  <c r="N38" i="36" s="1"/>
  <c r="O38" i="36" s="1"/>
  <c r="N37" i="36"/>
  <c r="O37" i="36" s="1"/>
  <c r="N36" i="36"/>
  <c r="O36" i="36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/>
  <c r="N29" i="36"/>
  <c r="O29" i="36" s="1"/>
  <c r="N28" i="36"/>
  <c r="O28" i="36" s="1"/>
  <c r="N27" i="36"/>
  <c r="O27" i="36" s="1"/>
  <c r="N26" i="36"/>
  <c r="O26" i="36" s="1"/>
  <c r="N25" i="36"/>
  <c r="O25" i="36" s="1"/>
  <c r="M24" i="36"/>
  <c r="M64" i="36" s="1"/>
  <c r="L24" i="36"/>
  <c r="K24" i="36"/>
  <c r="J24" i="36"/>
  <c r="I24" i="36"/>
  <c r="I64" i="36" s="1"/>
  <c r="H24" i="36"/>
  <c r="G24" i="36"/>
  <c r="F24" i="36"/>
  <c r="E24" i="36"/>
  <c r="D24" i="36"/>
  <c r="N23" i="36"/>
  <c r="O23" i="36"/>
  <c r="N22" i="36"/>
  <c r="O22" i="36" s="1"/>
  <c r="N21" i="36"/>
  <c r="O21" i="36"/>
  <c r="N20" i="36"/>
  <c r="O20" i="36" s="1"/>
  <c r="N19" i="36"/>
  <c r="O19" i="36"/>
  <c r="N18" i="36"/>
  <c r="O18" i="36"/>
  <c r="N17" i="36"/>
  <c r="O17" i="36"/>
  <c r="N16" i="36"/>
  <c r="O16" i="36" s="1"/>
  <c r="N15" i="36"/>
  <c r="O15" i="36"/>
  <c r="M14" i="36"/>
  <c r="L14" i="36"/>
  <c r="K14" i="36"/>
  <c r="J14" i="36"/>
  <c r="I14" i="36"/>
  <c r="H14" i="36"/>
  <c r="G14" i="36"/>
  <c r="F14" i="36"/>
  <c r="E14" i="36"/>
  <c r="D14" i="36"/>
  <c r="N14" i="36" s="1"/>
  <c r="O14" i="36" s="1"/>
  <c r="N13" i="36"/>
  <c r="O13" i="36" s="1"/>
  <c r="N12" i="36"/>
  <c r="O12" i="36"/>
  <c r="N11" i="36"/>
  <c r="O11" i="36"/>
  <c r="N10" i="36"/>
  <c r="O10" i="36" s="1"/>
  <c r="N9" i="36"/>
  <c r="O9" i="36" s="1"/>
  <c r="N8" i="36"/>
  <c r="O8" i="36"/>
  <c r="N7" i="36"/>
  <c r="O7" i="36" s="1"/>
  <c r="N6" i="36"/>
  <c r="O6" i="36"/>
  <c r="M5" i="36"/>
  <c r="L5" i="36"/>
  <c r="K5" i="36"/>
  <c r="J5" i="36"/>
  <c r="I5" i="36"/>
  <c r="H5" i="36"/>
  <c r="G5" i="36"/>
  <c r="F5" i="36"/>
  <c r="F64" i="36" s="1"/>
  <c r="E5" i="36"/>
  <c r="D5" i="36"/>
  <c r="N61" i="35"/>
  <c r="O61" i="35" s="1"/>
  <c r="M60" i="35"/>
  <c r="L60" i="35"/>
  <c r="K60" i="35"/>
  <c r="J60" i="35"/>
  <c r="I60" i="35"/>
  <c r="H60" i="35"/>
  <c r="G60" i="35"/>
  <c r="F60" i="35"/>
  <c r="E60" i="35"/>
  <c r="D60" i="35"/>
  <c r="N60" i="35" s="1"/>
  <c r="O60" i="35" s="1"/>
  <c r="N59" i="35"/>
  <c r="O59" i="35" s="1"/>
  <c r="N58" i="35"/>
  <c r="O58" i="35" s="1"/>
  <c r="N57" i="35"/>
  <c r="O57" i="35"/>
  <c r="N56" i="35"/>
  <c r="O56" i="35" s="1"/>
  <c r="N55" i="35"/>
  <c r="O55" i="35"/>
  <c r="N54" i="35"/>
  <c r="O54" i="35" s="1"/>
  <c r="N53" i="35"/>
  <c r="O53" i="35" s="1"/>
  <c r="N52" i="35"/>
  <c r="O52" i="35" s="1"/>
  <c r="M51" i="35"/>
  <c r="L51" i="35"/>
  <c r="K51" i="35"/>
  <c r="J51" i="35"/>
  <c r="I51" i="35"/>
  <c r="I62" i="35"/>
  <c r="H51" i="35"/>
  <c r="N51" i="35" s="1"/>
  <c r="O51" i="35" s="1"/>
  <c r="G51" i="35"/>
  <c r="F51" i="35"/>
  <c r="E51" i="35"/>
  <c r="D51" i="35"/>
  <c r="N50" i="35"/>
  <c r="O50" i="35"/>
  <c r="N49" i="35"/>
  <c r="O49" i="35" s="1"/>
  <c r="N48" i="35"/>
  <c r="O48" i="35" s="1"/>
  <c r="M47" i="35"/>
  <c r="L47" i="35"/>
  <c r="K47" i="35"/>
  <c r="J47" i="35"/>
  <c r="I47" i="35"/>
  <c r="H47" i="35"/>
  <c r="G47" i="35"/>
  <c r="F47" i="35"/>
  <c r="F62" i="35" s="1"/>
  <c r="E47" i="35"/>
  <c r="D47" i="35"/>
  <c r="N47" i="35" s="1"/>
  <c r="O47" i="35" s="1"/>
  <c r="N46" i="35"/>
  <c r="O46" i="35" s="1"/>
  <c r="N45" i="35"/>
  <c r="O45" i="35" s="1"/>
  <c r="N44" i="35"/>
  <c r="O44" i="35" s="1"/>
  <c r="N43" i="35"/>
  <c r="O43" i="35" s="1"/>
  <c r="N42" i="35"/>
  <c r="O42" i="35" s="1"/>
  <c r="N41" i="35"/>
  <c r="O41" i="35" s="1"/>
  <c r="N40" i="35"/>
  <c r="O40" i="35" s="1"/>
  <c r="N39" i="35"/>
  <c r="O39" i="35" s="1"/>
  <c r="N38" i="35"/>
  <c r="O38" i="35" s="1"/>
  <c r="N37" i="35"/>
  <c r="O37" i="35" s="1"/>
  <c r="N36" i="35"/>
  <c r="O36" i="35"/>
  <c r="M35" i="35"/>
  <c r="L35" i="35"/>
  <c r="K35" i="35"/>
  <c r="K62" i="35" s="1"/>
  <c r="J35" i="35"/>
  <c r="I35" i="35"/>
  <c r="H35" i="35"/>
  <c r="G35" i="35"/>
  <c r="G62" i="35" s="1"/>
  <c r="F35" i="35"/>
  <c r="E35" i="35"/>
  <c r="D35" i="35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/>
  <c r="N27" i="35"/>
  <c r="O27" i="35" s="1"/>
  <c r="N26" i="35"/>
  <c r="O26" i="35"/>
  <c r="N25" i="35"/>
  <c r="O25" i="35" s="1"/>
  <c r="N24" i="35"/>
  <c r="O24" i="35" s="1"/>
  <c r="M23" i="35"/>
  <c r="L23" i="35"/>
  <c r="L62" i="35" s="1"/>
  <c r="K23" i="35"/>
  <c r="J23" i="35"/>
  <c r="I23" i="35"/>
  <c r="H23" i="35"/>
  <c r="G23" i="35"/>
  <c r="F23" i="35"/>
  <c r="E23" i="35"/>
  <c r="D23" i="35"/>
  <c r="N22" i="35"/>
  <c r="O22" i="35" s="1"/>
  <c r="N21" i="35"/>
  <c r="O21" i="35"/>
  <c r="N20" i="35"/>
  <c r="O20" i="35" s="1"/>
  <c r="N19" i="35"/>
  <c r="O19" i="35"/>
  <c r="N18" i="35"/>
  <c r="O18" i="35" s="1"/>
  <c r="N17" i="35"/>
  <c r="O17" i="35" s="1"/>
  <c r="N16" i="35"/>
  <c r="O16" i="35" s="1"/>
  <c r="N15" i="35"/>
  <c r="O15" i="35"/>
  <c r="M14" i="35"/>
  <c r="M62" i="35" s="1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/>
  <c r="M5" i="35"/>
  <c r="L5" i="35"/>
  <c r="K5" i="35"/>
  <c r="J5" i="35"/>
  <c r="I5" i="35"/>
  <c r="H5" i="35"/>
  <c r="H62" i="35" s="1"/>
  <c r="G5" i="35"/>
  <c r="F5" i="35"/>
  <c r="E5" i="35"/>
  <c r="D5" i="35"/>
  <c r="N57" i="34"/>
  <c r="O57" i="34" s="1"/>
  <c r="M56" i="34"/>
  <c r="L56" i="34"/>
  <c r="K56" i="34"/>
  <c r="J56" i="34"/>
  <c r="I56" i="34"/>
  <c r="H56" i="34"/>
  <c r="G56" i="34"/>
  <c r="N56" i="34" s="1"/>
  <c r="O56" i="34" s="1"/>
  <c r="F56" i="34"/>
  <c r="E56" i="34"/>
  <c r="D56" i="34"/>
  <c r="N55" i="34"/>
  <c r="O55" i="34" s="1"/>
  <c r="N54" i="34"/>
  <c r="O54" i="34" s="1"/>
  <c r="N53" i="34"/>
  <c r="O53" i="34" s="1"/>
  <c r="N52" i="34"/>
  <c r="O52" i="34" s="1"/>
  <c r="N51" i="34"/>
  <c r="O51" i="34" s="1"/>
  <c r="N50" i="34"/>
  <c r="O50" i="34" s="1"/>
  <c r="N49" i="34"/>
  <c r="O49" i="34" s="1"/>
  <c r="M48" i="34"/>
  <c r="L48" i="34"/>
  <c r="K48" i="34"/>
  <c r="J48" i="34"/>
  <c r="I48" i="34"/>
  <c r="H48" i="34"/>
  <c r="G48" i="34"/>
  <c r="F48" i="34"/>
  <c r="E48" i="34"/>
  <c r="N48" i="34" s="1"/>
  <c r="O48" i="34" s="1"/>
  <c r="D48" i="34"/>
  <c r="N47" i="34"/>
  <c r="O47" i="34" s="1"/>
  <c r="N46" i="34"/>
  <c r="O46" i="34" s="1"/>
  <c r="N45" i="34"/>
  <c r="O45" i="34" s="1"/>
  <c r="M44" i="34"/>
  <c r="L44" i="34"/>
  <c r="K44" i="34"/>
  <c r="J44" i="34"/>
  <c r="I44" i="34"/>
  <c r="H44" i="34"/>
  <c r="G44" i="34"/>
  <c r="F44" i="34"/>
  <c r="E44" i="34"/>
  <c r="D44" i="34"/>
  <c r="N43" i="34"/>
  <c r="O43" i="34" s="1"/>
  <c r="N42" i="34"/>
  <c r="O42" i="34" s="1"/>
  <c r="N41" i="34"/>
  <c r="O41" i="34" s="1"/>
  <c r="N40" i="34"/>
  <c r="O40" i="34" s="1"/>
  <c r="N39" i="34"/>
  <c r="O39" i="34" s="1"/>
  <c r="N38" i="34"/>
  <c r="O38" i="34" s="1"/>
  <c r="N37" i="34"/>
  <c r="O37" i="34" s="1"/>
  <c r="N36" i="34"/>
  <c r="O36" i="34" s="1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4" i="34" s="1"/>
  <c r="O34" i="34"/>
  <c r="N33" i="34"/>
  <c r="O33" i="34"/>
  <c r="N32" i="34"/>
  <c r="O32" i="34" s="1"/>
  <c r="N31" i="34"/>
  <c r="O31" i="34" s="1"/>
  <c r="N30" i="34"/>
  <c r="O30" i="34"/>
  <c r="N29" i="34"/>
  <c r="O29" i="34" s="1"/>
  <c r="N28" i="34"/>
  <c r="O28" i="34"/>
  <c r="N27" i="34"/>
  <c r="O27" i="34" s="1"/>
  <c r="N26" i="34"/>
  <c r="O26" i="34" s="1"/>
  <c r="N25" i="34"/>
  <c r="O25" i="34" s="1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/>
  <c r="N19" i="34"/>
  <c r="O19" i="34" s="1"/>
  <c r="N18" i="34"/>
  <c r="O18" i="34" s="1"/>
  <c r="N17" i="34"/>
  <c r="O17" i="34" s="1"/>
  <c r="N16" i="34"/>
  <c r="O16" i="34" s="1"/>
  <c r="N15" i="34"/>
  <c r="O15" i="34"/>
  <c r="N14" i="34"/>
  <c r="O14" i="34"/>
  <c r="M13" i="34"/>
  <c r="L13" i="34"/>
  <c r="K13" i="34"/>
  <c r="J13" i="34"/>
  <c r="I13" i="34"/>
  <c r="I58" i="34" s="1"/>
  <c r="H13" i="34"/>
  <c r="H58" i="34" s="1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/>
  <c r="N6" i="34"/>
  <c r="O6" i="34" s="1"/>
  <c r="M5" i="34"/>
  <c r="L5" i="34"/>
  <c r="K5" i="34"/>
  <c r="J5" i="34"/>
  <c r="J58" i="34" s="1"/>
  <c r="I5" i="34"/>
  <c r="H5" i="34"/>
  <c r="G5" i="34"/>
  <c r="F5" i="34"/>
  <c r="E5" i="34"/>
  <c r="D5" i="34"/>
  <c r="D58" i="34" s="1"/>
  <c r="N63" i="33"/>
  <c r="O63" i="33"/>
  <c r="N39" i="33"/>
  <c r="O39" i="33" s="1"/>
  <c r="N40" i="33"/>
  <c r="O40" i="33"/>
  <c r="N41" i="33"/>
  <c r="O41" i="33" s="1"/>
  <c r="N42" i="33"/>
  <c r="O42" i="33"/>
  <c r="N43" i="33"/>
  <c r="O43" i="33"/>
  <c r="N44" i="33"/>
  <c r="O44" i="33"/>
  <c r="N45" i="33"/>
  <c r="O45" i="33"/>
  <c r="N46" i="33"/>
  <c r="O46" i="33" s="1"/>
  <c r="N26" i="33"/>
  <c r="O26" i="33" s="1"/>
  <c r="N27" i="33"/>
  <c r="O27" i="33" s="1"/>
  <c r="N28" i="33"/>
  <c r="O28" i="33"/>
  <c r="N29" i="33"/>
  <c r="O29" i="33" s="1"/>
  <c r="N30" i="33"/>
  <c r="O30" i="33"/>
  <c r="N31" i="33"/>
  <c r="O31" i="33"/>
  <c r="N32" i="33"/>
  <c r="O32" i="33" s="1"/>
  <c r="N33" i="33"/>
  <c r="O33" i="33"/>
  <c r="N34" i="33"/>
  <c r="O34" i="33"/>
  <c r="N35" i="33"/>
  <c r="O35" i="33"/>
  <c r="N36" i="33"/>
  <c r="O36" i="33" s="1"/>
  <c r="N8" i="33"/>
  <c r="O8" i="33"/>
  <c r="E37" i="33"/>
  <c r="F37" i="33"/>
  <c r="G37" i="33"/>
  <c r="H37" i="33"/>
  <c r="I37" i="33"/>
  <c r="J37" i="33"/>
  <c r="K37" i="33"/>
  <c r="L37" i="33"/>
  <c r="M37" i="33"/>
  <c r="D37" i="33"/>
  <c r="E25" i="33"/>
  <c r="F25" i="33"/>
  <c r="G25" i="33"/>
  <c r="H25" i="33"/>
  <c r="I25" i="33"/>
  <c r="J25" i="33"/>
  <c r="K25" i="33"/>
  <c r="L25" i="33"/>
  <c r="M25" i="33"/>
  <c r="D25" i="33"/>
  <c r="E13" i="33"/>
  <c r="F13" i="33"/>
  <c r="G13" i="33"/>
  <c r="H13" i="33"/>
  <c r="I13" i="33"/>
  <c r="J13" i="33"/>
  <c r="K13" i="33"/>
  <c r="L13" i="33"/>
  <c r="M13" i="33"/>
  <c r="D13" i="33"/>
  <c r="E5" i="33"/>
  <c r="F5" i="33"/>
  <c r="G5" i="33"/>
  <c r="H5" i="33"/>
  <c r="I5" i="33"/>
  <c r="J5" i="33"/>
  <c r="J64" i="33" s="1"/>
  <c r="K5" i="33"/>
  <c r="L5" i="33"/>
  <c r="M5" i="33"/>
  <c r="D5" i="33"/>
  <c r="D64" i="33" s="1"/>
  <c r="E61" i="33"/>
  <c r="F61" i="33"/>
  <c r="G61" i="33"/>
  <c r="H61" i="33"/>
  <c r="I61" i="33"/>
  <c r="J61" i="33"/>
  <c r="K61" i="33"/>
  <c r="L61" i="33"/>
  <c r="M61" i="33"/>
  <c r="D61" i="33"/>
  <c r="N61" i="33" s="1"/>
  <c r="O61" i="33" s="1"/>
  <c r="N62" i="33"/>
  <c r="O62" i="33"/>
  <c r="N54" i="33"/>
  <c r="O54" i="33" s="1"/>
  <c r="N55" i="33"/>
  <c r="O55" i="33" s="1"/>
  <c r="N56" i="33"/>
  <c r="O56" i="33" s="1"/>
  <c r="N57" i="33"/>
  <c r="O57" i="33" s="1"/>
  <c r="N58" i="33"/>
  <c r="O58" i="33" s="1"/>
  <c r="N59" i="33"/>
  <c r="O59" i="33"/>
  <c r="N60" i="33"/>
  <c r="O60" i="33" s="1"/>
  <c r="N53" i="33"/>
  <c r="O53" i="33" s="1"/>
  <c r="E52" i="33"/>
  <c r="F52" i="33"/>
  <c r="G52" i="33"/>
  <c r="H52" i="33"/>
  <c r="I52" i="33"/>
  <c r="J52" i="33"/>
  <c r="K52" i="33"/>
  <c r="L52" i="33"/>
  <c r="M52" i="33"/>
  <c r="D52" i="33"/>
  <c r="E48" i="33"/>
  <c r="F48" i="33"/>
  <c r="G48" i="33"/>
  <c r="H48" i="33"/>
  <c r="I48" i="33"/>
  <c r="J48" i="33"/>
  <c r="K48" i="33"/>
  <c r="L48" i="33"/>
  <c r="M48" i="33"/>
  <c r="D48" i="33"/>
  <c r="N50" i="33"/>
  <c r="O50" i="33"/>
  <c r="N51" i="33"/>
  <c r="O51" i="33" s="1"/>
  <c r="N49" i="33"/>
  <c r="O49" i="33" s="1"/>
  <c r="N19" i="33"/>
  <c r="O19" i="33"/>
  <c r="N20" i="33"/>
  <c r="O20" i="33"/>
  <c r="N21" i="33"/>
  <c r="O21" i="33"/>
  <c r="N22" i="33"/>
  <c r="O22" i="33"/>
  <c r="N38" i="33"/>
  <c r="O38" i="33"/>
  <c r="N47" i="33"/>
  <c r="O47" i="33" s="1"/>
  <c r="N15" i="33"/>
  <c r="O15" i="33"/>
  <c r="N16" i="33"/>
  <c r="O16" i="33" s="1"/>
  <c r="N17" i="33"/>
  <c r="O17" i="33"/>
  <c r="N18" i="33"/>
  <c r="O18" i="33" s="1"/>
  <c r="N23" i="33"/>
  <c r="O23" i="33"/>
  <c r="N24" i="33"/>
  <c r="O24" i="33" s="1"/>
  <c r="N7" i="33"/>
  <c r="O7" i="33"/>
  <c r="N9" i="33"/>
  <c r="O9" i="33"/>
  <c r="N10" i="33"/>
  <c r="O10" i="33"/>
  <c r="N11" i="33"/>
  <c r="O11" i="33"/>
  <c r="N12" i="33"/>
  <c r="O12" i="33"/>
  <c r="N6" i="33"/>
  <c r="O6" i="33" s="1"/>
  <c r="N14" i="33"/>
  <c r="O14" i="33" s="1"/>
  <c r="E64" i="37"/>
  <c r="N45" i="38"/>
  <c r="O45" i="38" s="1"/>
  <c r="D60" i="38"/>
  <c r="G64" i="39"/>
  <c r="H64" i="39"/>
  <c r="N49" i="37"/>
  <c r="O49" i="37"/>
  <c r="I61" i="40"/>
  <c r="N14" i="41"/>
  <c r="O14" i="41" s="1"/>
  <c r="N26" i="42"/>
  <c r="O26" i="42"/>
  <c r="E69" i="42"/>
  <c r="D63" i="43"/>
  <c r="N5" i="43"/>
  <c r="O5" i="43" s="1"/>
  <c r="K63" i="45"/>
  <c r="J63" i="45"/>
  <c r="G63" i="45"/>
  <c r="E61" i="46"/>
  <c r="G61" i="46"/>
  <c r="I61" i="46"/>
  <c r="O74" i="48" l="1"/>
  <c r="P74" i="48" s="1"/>
  <c r="H64" i="33"/>
  <c r="N57" i="38"/>
  <c r="O57" i="38" s="1"/>
  <c r="K64" i="36"/>
  <c r="G64" i="36"/>
  <c r="I63" i="41"/>
  <c r="F61" i="46"/>
  <c r="M64" i="39"/>
  <c r="N44" i="34"/>
  <c r="O44" i="34" s="1"/>
  <c r="N5" i="40"/>
  <c r="O5" i="40" s="1"/>
  <c r="D64" i="37"/>
  <c r="N64" i="37" s="1"/>
  <c r="O64" i="37" s="1"/>
  <c r="D63" i="45"/>
  <c r="N63" i="45" s="1"/>
  <c r="O63" i="45" s="1"/>
  <c r="O33" i="46"/>
  <c r="P33" i="46" s="1"/>
  <c r="H61" i="46"/>
  <c r="J64" i="36"/>
  <c r="N64" i="36" s="1"/>
  <c r="O64" i="36" s="1"/>
  <c r="L58" i="34"/>
  <c r="I68" i="44"/>
  <c r="F60" i="38"/>
  <c r="E60" i="38"/>
  <c r="N60" i="38" s="1"/>
  <c r="O60" i="38" s="1"/>
  <c r="F64" i="39"/>
  <c r="N64" i="39" s="1"/>
  <c r="O64" i="39" s="1"/>
  <c r="N25" i="45"/>
  <c r="O25" i="45" s="1"/>
  <c r="D62" i="35"/>
  <c r="D64" i="36"/>
  <c r="H63" i="41"/>
  <c r="G64" i="33"/>
  <c r="I63" i="45"/>
  <c r="I64" i="33"/>
  <c r="F64" i="33"/>
  <c r="N52" i="33"/>
  <c r="O52" i="33" s="1"/>
  <c r="K64" i="33"/>
  <c r="N26" i="39"/>
  <c r="O26" i="39" s="1"/>
  <c r="N25" i="40"/>
  <c r="O25" i="40" s="1"/>
  <c r="N14" i="43"/>
  <c r="O14" i="43" s="1"/>
  <c r="L63" i="43"/>
  <c r="N5" i="44"/>
  <c r="O5" i="44" s="1"/>
  <c r="D68" i="44"/>
  <c r="F61" i="40"/>
  <c r="N50" i="40"/>
  <c r="O50" i="40" s="1"/>
  <c r="N13" i="33"/>
  <c r="O13" i="33" s="1"/>
  <c r="N37" i="33"/>
  <c r="O37" i="33" s="1"/>
  <c r="N5" i="34"/>
  <c r="O5" i="34" s="1"/>
  <c r="N13" i="34"/>
  <c r="O13" i="34" s="1"/>
  <c r="H64" i="37"/>
  <c r="N62" i="39"/>
  <c r="O62" i="39" s="1"/>
  <c r="L69" i="42"/>
  <c r="N69" i="42" s="1"/>
  <c r="O69" i="42" s="1"/>
  <c r="N5" i="36"/>
  <c r="O5" i="36" s="1"/>
  <c r="N5" i="33"/>
  <c r="O5" i="33" s="1"/>
  <c r="N25" i="33"/>
  <c r="O25" i="33" s="1"/>
  <c r="E58" i="34"/>
  <c r="J62" i="35"/>
  <c r="L60" i="38"/>
  <c r="E63" i="41"/>
  <c r="O5" i="46"/>
  <c r="P5" i="46" s="1"/>
  <c r="K64" i="39"/>
  <c r="N52" i="36"/>
  <c r="O52" i="36" s="1"/>
  <c r="N61" i="45"/>
  <c r="O61" i="45" s="1"/>
  <c r="L64" i="33"/>
  <c r="N64" i="33" s="1"/>
  <c r="O64" i="33" s="1"/>
  <c r="N48" i="33"/>
  <c r="O48" i="33" s="1"/>
  <c r="M64" i="33"/>
  <c r="F58" i="34"/>
  <c r="N22" i="34"/>
  <c r="O22" i="34" s="1"/>
  <c r="M60" i="38"/>
  <c r="E64" i="33"/>
  <c r="N26" i="44"/>
  <c r="O26" i="44" s="1"/>
  <c r="E62" i="35"/>
  <c r="N24" i="36"/>
  <c r="O24" i="36" s="1"/>
  <c r="L64" i="39"/>
  <c r="N52" i="41"/>
  <c r="O52" i="41" s="1"/>
  <c r="O68" i="47"/>
  <c r="P68" i="47" s="1"/>
  <c r="N62" i="35"/>
  <c r="O62" i="35" s="1"/>
  <c r="N63" i="43"/>
  <c r="O63" i="43" s="1"/>
  <c r="L63" i="45"/>
  <c r="N61" i="46"/>
  <c r="N37" i="43"/>
  <c r="O37" i="43" s="1"/>
  <c r="N48" i="41"/>
  <c r="O48" i="41" s="1"/>
  <c r="L64" i="36"/>
  <c r="G58" i="34"/>
  <c r="H63" i="45"/>
  <c r="H61" i="40"/>
  <c r="N5" i="37"/>
  <c r="O5" i="37" s="1"/>
  <c r="K60" i="38"/>
  <c r="N14" i="37"/>
  <c r="O14" i="37" s="1"/>
  <c r="J61" i="40"/>
  <c r="N5" i="35"/>
  <c r="O5" i="35" s="1"/>
  <c r="N23" i="35"/>
  <c r="O23" i="35" s="1"/>
  <c r="N35" i="35"/>
  <c r="O35" i="35" s="1"/>
  <c r="F68" i="44"/>
  <c r="H63" i="43"/>
  <c r="D63" i="41"/>
  <c r="N63" i="41" s="1"/>
  <c r="O63" i="41" s="1"/>
  <c r="N31" i="38"/>
  <c r="O31" i="38" s="1"/>
  <c r="K58" i="34"/>
  <c r="N14" i="35"/>
  <c r="O14" i="35" s="1"/>
  <c r="N51" i="45"/>
  <c r="O51" i="45" s="1"/>
  <c r="N46" i="40"/>
  <c r="O46" i="40" s="1"/>
  <c r="N39" i="37"/>
  <c r="O39" i="37" s="1"/>
  <c r="M58" i="34"/>
  <c r="L61" i="46"/>
  <c r="N19" i="38"/>
  <c r="O19" i="38" s="1"/>
  <c r="N61" i="36"/>
  <c r="O61" i="36" s="1"/>
  <c r="N68" i="44" l="1"/>
  <c r="O68" i="44" s="1"/>
  <c r="N61" i="40"/>
  <c r="O61" i="40" s="1"/>
  <c r="O61" i="46"/>
  <c r="P61" i="46" s="1"/>
  <c r="N58" i="34"/>
  <c r="O58" i="34" s="1"/>
</calcChain>
</file>

<file path=xl/sharedStrings.xml><?xml version="1.0" encoding="utf-8"?>
<sst xmlns="http://schemas.openxmlformats.org/spreadsheetml/2006/main" count="1285" uniqueCount="185">
  <si>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</si>
  <si>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</si>
  <si>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</si>
  <si>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</si>
  <si>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</si>
  <si>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</si>
  <si>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</si>
  <si>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</si>
  <si>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</si>
  <si>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</si>
  <si>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</si>
  <si>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</si>
  <si>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</si>
  <si>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Telecommunications</t>
  </si>
  <si>
    <t>Utility Service Tax - Gas</t>
  </si>
  <si>
    <t>Utility Service Tax - Propane</t>
  </si>
  <si>
    <t>Permits, Fees, and Special Assessments</t>
  </si>
  <si>
    <t>Franchise Fee - Electricity</t>
  </si>
  <si>
    <t>Franchise Fee - Gas</t>
  </si>
  <si>
    <t>Franchise Fee - Cable Television</t>
  </si>
  <si>
    <t>Franchise Fee - Solid Waste</t>
  </si>
  <si>
    <t>Impact Fees - Residential - Public Safety</t>
  </si>
  <si>
    <t>Impact Fees - Residential - Physical Environment</t>
  </si>
  <si>
    <t>Impact Fees - Residential - Transportation</t>
  </si>
  <si>
    <t>Impact Fees - Commercial - Transportation</t>
  </si>
  <si>
    <t>Impact Fees - Residential - Culture / Recreation</t>
  </si>
  <si>
    <t>Other Permits, Fees, and Special Assessments</t>
  </si>
  <si>
    <t>Intergovernmental Revenue</t>
  </si>
  <si>
    <t>State Grant - Public Safety</t>
  </si>
  <si>
    <t>State Grant - Physical Environment - Sewer / Wastewater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</si>
  <si>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</si>
  <si>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</si>
  <si>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</si>
  <si>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</si>
  <si>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</si>
  <si>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</si>
  <si>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Other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</si>
  <si>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</si>
  <si>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</si>
  <si>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</si>
  <si>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</si>
  <si>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</si>
  <si>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</si>
  <si>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</si>
  <si>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</si>
  <si>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</si>
  <si>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Protective Inspection Fees</t>
  </si>
  <si>
    <t>Physical Environment - Garbage / Solid Waste</t>
  </si>
  <si>
    <t>Physical Environment - Water / Sewer Combination Utility</t>
  </si>
  <si>
    <t>Physical Environment - Other Physical Environment Charges</t>
  </si>
  <si>
    <t>Culture / Recreation - Libraries</t>
  </si>
  <si>
    <t>Culture / Recreation - Parks and Recreation</t>
  </si>
  <si>
    <t>Culture / Recreation - Special Events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</si>
  <si>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</si>
  <si>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</si>
  <si>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</si>
  <si>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</si>
  <si>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Fines - Library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</si>
  <si>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</si>
  <si>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</si>
  <si>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</si>
  <si>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</si>
  <si>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</si>
  <si>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</si>
  <si>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</si>
  <si>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</si>
  <si>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</si>
  <si>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</si>
  <si>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</si>
  <si>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</si>
  <si>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</si>
  <si>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</si>
  <si>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</si>
  <si>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</si>
  <si>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</si>
  <si>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</si>
  <si>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</si>
  <si>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General Gov't (Not Court-Related) - Recording Fees</t>
  </si>
  <si>
    <t>Safety Harbor Revenues Reported by Account Code and Fund Type</t>
  </si>
  <si>
    <t>Local Fiscal Year Ended September 30, 2010</t>
  </si>
  <si>
    <t>Fire Insurance Premium Tax for Firefighters' Pension</t>
  </si>
  <si>
    <t>Federal Grant - Other Federal Grants</t>
  </si>
  <si>
    <t>State Grant - Physical Environment - Garbage / Solid Waste</t>
  </si>
  <si>
    <t>State Grant - Physical Environment - Stormwater Management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</si>
  <si>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</si>
  <si>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</si>
  <si>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</si>
  <si>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Utility Service Tax - Other</t>
  </si>
  <si>
    <t>Local Business Tax</t>
  </si>
  <si>
    <t>Special Assessments - Capital Improvement</t>
  </si>
  <si>
    <t>Federal Grant - Physical Environment - Other Physical Environment</t>
  </si>
  <si>
    <t>General Gov't (Not Court-Related) - Other General Gov't Charges and Fees</t>
  </si>
  <si>
    <t>Contributions and Donations from Private Sources</t>
  </si>
  <si>
    <t>2011 Municipal Population:</t>
  </si>
  <si>
    <t>Local Fiscal Year Ended September 30, 2012</t>
  </si>
  <si>
    <t>Communications Services Taxes</t>
  </si>
  <si>
    <t>Impact Fees - Commercial - Public Safety</t>
  </si>
  <si>
    <t>Federal Grant - General Government</t>
  </si>
  <si>
    <t>State Grant - Transportation - Other Transportation</t>
  </si>
  <si>
    <t>Grants from Other Local Units - Other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</si>
  <si>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</si>
  <si>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</si>
  <si>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</si>
  <si>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</si>
  <si>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Special Assessments - Charges for Public Services</t>
  </si>
  <si>
    <t>Federal Grant - Public Safety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</si>
  <si>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</si>
  <si>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</si>
  <si>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</si>
  <si>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</si>
  <si>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</si>
  <si>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Sales - Disposition of Fixed Assets</t>
  </si>
  <si>
    <t>Sales - Sale of Surplus Materials and Scrap</t>
  </si>
  <si>
    <t>2013 Municipal Population:</t>
  </si>
  <si>
    <t>Local Fiscal Year Ended September 30, 2008</t>
  </si>
  <si>
    <t>Permits and Franchise Fees</t>
  </si>
  <si>
    <t>Other Permits and Fees</t>
  </si>
  <si>
    <t>Impact Fees - Public Safety</t>
  </si>
  <si>
    <t>Impact Fees - Physical Environment</t>
  </si>
  <si>
    <t>Impact Fees - Transportation</t>
  </si>
  <si>
    <t>Impact Fees - Culture / Recreation</t>
  </si>
  <si>
    <t>2008 Municipal Population:</t>
  </si>
  <si>
    <t>Local Fiscal Year Ended September 30, 2014</t>
  </si>
  <si>
    <t>Impact Fees - Commercial - Culture / Recreation</t>
  </si>
  <si>
    <t>2014 Municipal Population:</t>
  </si>
  <si>
    <t>Local Fiscal Year Ended September 30, 2015</t>
  </si>
  <si>
    <t>State Grant - Physical Environment - Other Physical Environment</t>
  </si>
  <si>
    <t>Public Safety - Other Public Safety Charges and Fees</t>
  </si>
  <si>
    <t>2015 Municipal Population:</t>
  </si>
  <si>
    <t>Local Fiscal Year Ended September 30, 2016</t>
  </si>
  <si>
    <t>Federal Grant - Culture / Recreation</t>
  </si>
  <si>
    <t>2016 Municipal Population:</t>
  </si>
  <si>
    <t>Local Fiscal Year Ended September 30, 2017</t>
  </si>
  <si>
    <t>State Shared Revenues - Culture / Recreation</t>
  </si>
  <si>
    <t>Physical Environment - Sewer / Wastewater Utility</t>
  </si>
  <si>
    <t>2017 Municipal Population:</t>
  </si>
  <si>
    <t>Local Fiscal Year Ended September 30, 2018</t>
  </si>
  <si>
    <t>2018 Municipal Population:</t>
  </si>
  <si>
    <t>Local Fiscal Year Ended September 30, 2019</t>
  </si>
  <si>
    <t>Grants from Other Local Units - Public Safety</t>
  </si>
  <si>
    <t>Culture / Recreation - Cultural Services</t>
  </si>
  <si>
    <t>2019 Municipal Population:</t>
  </si>
  <si>
    <t>Local Fiscal Year Ended September 30, 2020</t>
  </si>
  <si>
    <t>First Local Option Fuel Tax (1 to 6 Cents)</t>
  </si>
  <si>
    <t>Discretionary Sales Surtaxes</t>
  </si>
  <si>
    <t>Public Safety - Fire Protection</t>
  </si>
  <si>
    <t>Transportation - Other Transportation Charges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</si>
  <si>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</si>
  <si>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</si>
  <si>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</si>
  <si>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</si>
  <si>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</si>
  <si>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</si>
  <si>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</si>
  <si>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</si>
  <si>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</si>
  <si>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</si>
  <si>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</si>
  <si>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</si>
  <si>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</si>
  <si>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</si>
  <si>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2021 Municipal Population:</t>
  </si>
  <si>
    <t>Local Fiscal Year Ended September 30, 2022</t>
  </si>
  <si>
    <t>County Ninth-Cent Voted Fuel Tax</t>
  </si>
  <si>
    <t>Permits - Other</t>
  </si>
  <si>
    <t>Franchise Fee - Water</t>
  </si>
  <si>
    <t>Stormwater Fee</t>
  </si>
  <si>
    <t>Other Fees and Special Assessments</t>
  </si>
  <si>
    <t>State Shared Revenues - Public Safety - Emergency Management Assistance</t>
  </si>
  <si>
    <t>State Shared Revenues - Transportation - Fuel Tax Refunds and Credits</t>
  </si>
  <si>
    <t>General Government - Internal Service Fund Fees and Charges</t>
  </si>
  <si>
    <t>General Government - Administrative Service Fees</t>
  </si>
  <si>
    <t>General Government - County Officer Commission and Fees</t>
  </si>
  <si>
    <t>Culture / Recreation - Other Culture / Recreation Charges</t>
  </si>
  <si>
    <t>Proceeds - Proceeds from Refunding Bonds</t>
  </si>
  <si>
    <t>2022 Municipal Population:</t>
  </si>
  <si>
    <t>Local Fiscal Year Ended September 30, 2023</t>
  </si>
  <si>
    <t>Inspection Fee</t>
  </si>
  <si>
    <t>Federal Grant - Economic Environment</t>
  </si>
  <si>
    <t>General Government - Fees Remitted to County from Supervisor of Elections</t>
  </si>
  <si>
    <t>Physical Environment - Water Utility</t>
  </si>
  <si>
    <t>Economic Environment - Other Economic Environment Charges</t>
  </si>
  <si>
    <t>Interest and Other Earnings - Gain (Loss) on Sale of Investments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</si>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</sst>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7" xfId="0" applyNumberFormat="1" applyFont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12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7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7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37" fontId="3" fillId="0" borderId="12" xfId="0" applyNumberFormat="1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12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7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534FD-BAB0-434D-9B0B-3F5BEF4E2856}">
  <sheetPr>
    <pageSetUpPr fitToPage="1"/>
  </sheetPr>
  <dimension ref="A1:ED78"/>
  <sheetViews>
    <sheetView tabSelected="1" workbookViewId="0">
      <selection sqref="A1:P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65.77734375" style="63" bestFit="1" customWidth="1"/>
    <col min="4" max="5" width="16.77734375" style="94" customWidth="1"/>
    <col min="6" max="7" width="15.77734375" style="94" customWidth="1"/>
    <col min="8" max="8" width="13.77734375" style="94" customWidth="1"/>
    <col min="9" max="10" width="15.77734375" style="94" customWidth="1"/>
    <col min="11" max="14" width="13.77734375" style="94" customWidth="1"/>
    <col min="15" max="15" width="16.77734375" style="94" customWidth="1"/>
    <col min="16" max="16" width="13.77734375" style="63" customWidth="1"/>
    <col min="17" max="18" width="9.77734375" style="63"/>
  </cols>
  <sheetData>
    <row r="1" spans="1:134" ht="27.75">
      <c r="A1" s="102" t="s">
        <v>78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49"/>
      <c r="R1"/>
    </row>
    <row r="2" spans="1:134" ht="24" thickBot="1">
      <c r="A2" s="105" t="s">
        <v>176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49"/>
      <c r="R2"/>
    </row>
    <row r="3" spans="1:134" ht="18" customHeight="1">
      <c r="A3" s="108" t="s">
        <v>69</v>
      </c>
      <c r="B3" s="109"/>
      <c r="C3" s="110"/>
      <c r="D3" s="114" t="s">
        <v>39</v>
      </c>
      <c r="E3" s="115"/>
      <c r="F3" s="115"/>
      <c r="G3" s="115"/>
      <c r="H3" s="116"/>
      <c r="I3" s="114" t="s">
        <v>40</v>
      </c>
      <c r="J3" s="116"/>
      <c r="K3" s="114" t="s">
        <v>42</v>
      </c>
      <c r="L3" s="115"/>
      <c r="M3" s="116"/>
      <c r="N3" s="50"/>
      <c r="O3" s="51"/>
      <c r="P3" s="117" t="s">
        <v>149</v>
      </c>
      <c r="Q3" s="52"/>
      <c r="R3"/>
    </row>
    <row r="4" spans="1:134" ht="32.25" customHeight="1" thickBot="1">
      <c r="A4" s="111"/>
      <c r="B4" s="112"/>
      <c r="C4" s="113"/>
      <c r="D4" s="53" t="s">
        <v>5</v>
      </c>
      <c r="E4" s="53" t="s">
        <v>70</v>
      </c>
      <c r="F4" s="53" t="s">
        <v>71</v>
      </c>
      <c r="G4" s="53" t="s">
        <v>72</v>
      </c>
      <c r="H4" s="53" t="s">
        <v>6</v>
      </c>
      <c r="I4" s="53" t="s">
        <v>7</v>
      </c>
      <c r="J4" s="54" t="s">
        <v>73</v>
      </c>
      <c r="K4" s="54" t="s">
        <v>8</v>
      </c>
      <c r="L4" s="54" t="s">
        <v>9</v>
      </c>
      <c r="M4" s="54" t="s">
        <v>150</v>
      </c>
      <c r="N4" s="54" t="s">
        <v>10</v>
      </c>
      <c r="O4" s="54" t="s">
        <v>151</v>
      </c>
      <c r="P4" s="118"/>
      <c r="Q4" s="55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</row>
    <row r="5" spans="1:134" ht="15.75">
      <c r="A5" s="57" t="s">
        <v>152</v>
      </c>
      <c r="B5" s="58"/>
      <c r="C5" s="58"/>
      <c r="D5" s="59">
        <f>SUM(D6:D13)</f>
        <v>9360621</v>
      </c>
      <c r="E5" s="59">
        <f>SUM(E6:E13)</f>
        <v>1106657</v>
      </c>
      <c r="F5" s="59">
        <f>SUM(F6:F13)</f>
        <v>0</v>
      </c>
      <c r="G5" s="59">
        <f>SUM(G6:G13)</f>
        <v>2592265</v>
      </c>
      <c r="H5" s="59">
        <f>SUM(H6:H13)</f>
        <v>0</v>
      </c>
      <c r="I5" s="59">
        <f>SUM(I6:I13)</f>
        <v>0</v>
      </c>
      <c r="J5" s="59">
        <f>SUM(J6:J13)</f>
        <v>0</v>
      </c>
      <c r="K5" s="59">
        <f>SUM(K6:K13)</f>
        <v>1807</v>
      </c>
      <c r="L5" s="59">
        <f>SUM(L6:L13)</f>
        <v>0</v>
      </c>
      <c r="M5" s="59">
        <f>SUM(M6:M13)</f>
        <v>0</v>
      </c>
      <c r="N5" s="59">
        <f>SUM(N6:N13)</f>
        <v>0</v>
      </c>
      <c r="O5" s="60">
        <f>SUM(D5:N5)</f>
        <v>13061350</v>
      </c>
      <c r="P5" s="61">
        <f>(O5/P$76)</f>
        <v>765.65742423354243</v>
      </c>
      <c r="Q5" s="62"/>
    </row>
    <row r="6" spans="1:134">
      <c r="A6" s="64"/>
      <c r="B6" s="65">
        <v>311</v>
      </c>
      <c r="C6" s="66" t="s">
        <v>3</v>
      </c>
      <c r="D6" s="67">
        <v>6024650</v>
      </c>
      <c r="E6" s="67">
        <v>1106657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67">
        <f>SUM(D6:N6)</f>
        <v>7131307</v>
      </c>
      <c r="P6" s="68">
        <f>(O6/P$76)</f>
        <v>418.03780995369016</v>
      </c>
      <c r="Q6" s="69"/>
    </row>
    <row r="7" spans="1:134">
      <c r="A7" s="64"/>
      <c r="B7" s="65">
        <v>312.51</v>
      </c>
      <c r="C7" s="66" t="s">
        <v>76</v>
      </c>
      <c r="D7" s="67">
        <v>1807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1807</v>
      </c>
      <c r="L7" s="67">
        <v>0</v>
      </c>
      <c r="M7" s="67">
        <v>0</v>
      </c>
      <c r="N7" s="67">
        <v>0</v>
      </c>
      <c r="O7" s="67">
        <f t="shared" ref="O7:O13" si="0">SUM(D7:N7)</f>
        <v>3614</v>
      </c>
      <c r="P7" s="68">
        <f>(O7/P$76)</f>
        <v>0.21185298083123277</v>
      </c>
      <c r="Q7" s="69"/>
    </row>
    <row r="8" spans="1:134">
      <c r="A8" s="64"/>
      <c r="B8" s="65">
        <v>312.63</v>
      </c>
      <c r="C8" s="66" t="s">
        <v>154</v>
      </c>
      <c r="D8" s="67">
        <v>0</v>
      </c>
      <c r="E8" s="67">
        <v>0</v>
      </c>
      <c r="F8" s="67">
        <v>0</v>
      </c>
      <c r="G8" s="67">
        <v>2592265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f t="shared" si="0"/>
        <v>2592265</v>
      </c>
      <c r="P8" s="68">
        <f>(O8/P$76)</f>
        <v>151.95879008148191</v>
      </c>
      <c r="Q8" s="69"/>
    </row>
    <row r="9" spans="1:134">
      <c r="A9" s="64"/>
      <c r="B9" s="65">
        <v>314.10000000000002</v>
      </c>
      <c r="C9" s="66" t="s">
        <v>12</v>
      </c>
      <c r="D9" s="67">
        <v>2240425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f t="shared" si="0"/>
        <v>2240425</v>
      </c>
      <c r="P9" s="68">
        <f>(O9/P$76)</f>
        <v>131.33389999413799</v>
      </c>
      <c r="Q9" s="69"/>
    </row>
    <row r="10" spans="1:134">
      <c r="A10" s="64"/>
      <c r="B10" s="65">
        <v>314.39999999999998</v>
      </c>
      <c r="C10" s="66" t="s">
        <v>14</v>
      </c>
      <c r="D10" s="67">
        <v>94743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f t="shared" si="0"/>
        <v>94743</v>
      </c>
      <c r="P10" s="68">
        <f>(O10/P$76)</f>
        <v>5.5538425464564156</v>
      </c>
      <c r="Q10" s="69"/>
    </row>
    <row r="11" spans="1:134">
      <c r="A11" s="64"/>
      <c r="B11" s="65">
        <v>314.8</v>
      </c>
      <c r="C11" s="66" t="s">
        <v>15</v>
      </c>
      <c r="D11" s="67">
        <v>13140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f t="shared" si="0"/>
        <v>13140</v>
      </c>
      <c r="P11" s="68">
        <f>(O11/P$76)</f>
        <v>0.77026789378040916</v>
      </c>
      <c r="Q11" s="69"/>
    </row>
    <row r="12" spans="1:134">
      <c r="A12" s="64"/>
      <c r="B12" s="65">
        <v>315.10000000000002</v>
      </c>
      <c r="C12" s="66" t="s">
        <v>155</v>
      </c>
      <c r="D12" s="67">
        <v>846795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f t="shared" si="0"/>
        <v>846795</v>
      </c>
      <c r="P12" s="68">
        <f>(O12/P$76)</f>
        <v>49.639193387654608</v>
      </c>
      <c r="Q12" s="69"/>
    </row>
    <row r="13" spans="1:134">
      <c r="A13" s="64"/>
      <c r="B13" s="65">
        <v>316</v>
      </c>
      <c r="C13" s="66" t="s">
        <v>103</v>
      </c>
      <c r="D13" s="67">
        <v>139061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f t="shared" si="0"/>
        <v>139061</v>
      </c>
      <c r="P13" s="68">
        <f>(O13/P$76)</f>
        <v>8.151767395509701</v>
      </c>
      <c r="Q13" s="69"/>
    </row>
    <row r="14" spans="1:134" ht="15.75">
      <c r="A14" s="70" t="s">
        <v>16</v>
      </c>
      <c r="B14" s="71"/>
      <c r="C14" s="72"/>
      <c r="D14" s="73">
        <f>SUM(D15:D26)</f>
        <v>1606147</v>
      </c>
      <c r="E14" s="73">
        <f>SUM(E15:E26)</f>
        <v>0</v>
      </c>
      <c r="F14" s="73">
        <f>SUM(F15:F26)</f>
        <v>0</v>
      </c>
      <c r="G14" s="73">
        <f>SUM(G15:G26)</f>
        <v>0</v>
      </c>
      <c r="H14" s="73">
        <f>SUM(H15:H26)</f>
        <v>224379</v>
      </c>
      <c r="I14" s="73">
        <f>SUM(I15:I26)</f>
        <v>1606648</v>
      </c>
      <c r="J14" s="73">
        <f>SUM(J15:J26)</f>
        <v>0</v>
      </c>
      <c r="K14" s="73">
        <f>SUM(K15:K26)</f>
        <v>0</v>
      </c>
      <c r="L14" s="73">
        <f>SUM(L15:L26)</f>
        <v>0</v>
      </c>
      <c r="M14" s="73">
        <f>SUM(M15:M26)</f>
        <v>0</v>
      </c>
      <c r="N14" s="73">
        <f>SUM(N15:N26)</f>
        <v>0</v>
      </c>
      <c r="O14" s="74">
        <f>SUM(D14:N14)</f>
        <v>3437174</v>
      </c>
      <c r="P14" s="75">
        <f>(O14/P$76)</f>
        <v>201.48742599214492</v>
      </c>
      <c r="Q14" s="76"/>
    </row>
    <row r="15" spans="1:134">
      <c r="A15" s="64"/>
      <c r="B15" s="65">
        <v>322</v>
      </c>
      <c r="C15" s="66" t="s">
        <v>156</v>
      </c>
      <c r="D15" s="67">
        <v>1405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f>SUM(D15:N15)</f>
        <v>1405</v>
      </c>
      <c r="P15" s="68">
        <f>(O15/P$76)</f>
        <v>8.2361216952928071E-2</v>
      </c>
      <c r="Q15" s="69"/>
    </row>
    <row r="16" spans="1:134">
      <c r="A16" s="64"/>
      <c r="B16" s="65">
        <v>322.89999999999998</v>
      </c>
      <c r="C16" s="66" t="s">
        <v>164</v>
      </c>
      <c r="D16" s="67">
        <v>2155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f t="shared" ref="O16:O26" si="1">SUM(D16:N16)</f>
        <v>2155</v>
      </c>
      <c r="P16" s="68">
        <f>(O16/P$76)</f>
        <v>0.12632627938331673</v>
      </c>
      <c r="Q16" s="69"/>
    </row>
    <row r="17" spans="1:17">
      <c r="A17" s="64"/>
      <c r="B17" s="65">
        <v>323.10000000000002</v>
      </c>
      <c r="C17" s="66" t="s">
        <v>17</v>
      </c>
      <c r="D17" s="67">
        <v>1495976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f t="shared" si="1"/>
        <v>1495976</v>
      </c>
      <c r="P17" s="68">
        <f>(O17/P$76)</f>
        <v>87.694237645817452</v>
      </c>
      <c r="Q17" s="69"/>
    </row>
    <row r="18" spans="1:17">
      <c r="A18" s="64"/>
      <c r="B18" s="65">
        <v>323.3</v>
      </c>
      <c r="C18" s="66" t="s">
        <v>165</v>
      </c>
      <c r="D18" s="67">
        <v>80539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f t="shared" si="1"/>
        <v>80539</v>
      </c>
      <c r="P18" s="68">
        <f>(O18/P$76)</f>
        <v>4.7212028841080951</v>
      </c>
      <c r="Q18" s="69"/>
    </row>
    <row r="19" spans="1:17">
      <c r="A19" s="64"/>
      <c r="B19" s="65">
        <v>323.7</v>
      </c>
      <c r="C19" s="66" t="s">
        <v>20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60754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f t="shared" si="1"/>
        <v>60754</v>
      </c>
      <c r="P19" s="68">
        <f>(O19/P$76)</f>
        <v>3.5614045371944427</v>
      </c>
      <c r="Q19" s="69"/>
    </row>
    <row r="20" spans="1:17">
      <c r="A20" s="64"/>
      <c r="B20" s="65">
        <v>324.11</v>
      </c>
      <c r="C20" s="66" t="s">
        <v>21</v>
      </c>
      <c r="D20" s="67">
        <v>0</v>
      </c>
      <c r="E20" s="67">
        <v>0</v>
      </c>
      <c r="F20" s="67">
        <v>0</v>
      </c>
      <c r="G20" s="67">
        <v>0</v>
      </c>
      <c r="H20" s="67">
        <v>351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f t="shared" si="1"/>
        <v>351</v>
      </c>
      <c r="P20" s="68">
        <f>(O20/P$76)</f>
        <v>2.0575649217421887E-2</v>
      </c>
      <c r="Q20" s="69"/>
    </row>
    <row r="21" spans="1:17">
      <c r="A21" s="64"/>
      <c r="B21" s="65">
        <v>324.31</v>
      </c>
      <c r="C21" s="66" t="s">
        <v>23</v>
      </c>
      <c r="D21" s="67">
        <v>0</v>
      </c>
      <c r="E21" s="67">
        <v>0</v>
      </c>
      <c r="F21" s="67">
        <v>0</v>
      </c>
      <c r="G21" s="67">
        <v>0</v>
      </c>
      <c r="H21" s="67">
        <v>1074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f t="shared" si="1"/>
        <v>1074</v>
      </c>
      <c r="P21" s="68">
        <f>(O21/P$76)</f>
        <v>6.2957969400316546E-2</v>
      </c>
      <c r="Q21" s="69"/>
    </row>
    <row r="22" spans="1:17">
      <c r="A22" s="64"/>
      <c r="B22" s="65">
        <v>324.61</v>
      </c>
      <c r="C22" s="66" t="s">
        <v>25</v>
      </c>
      <c r="D22" s="67">
        <v>0</v>
      </c>
      <c r="E22" s="67">
        <v>0</v>
      </c>
      <c r="F22" s="67">
        <v>0</v>
      </c>
      <c r="G22" s="67">
        <v>0</v>
      </c>
      <c r="H22" s="67">
        <v>698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f t="shared" si="1"/>
        <v>698</v>
      </c>
      <c r="P22" s="68">
        <f>(O22/P$76)</f>
        <v>4.0916818101881705E-2</v>
      </c>
      <c r="Q22" s="69"/>
    </row>
    <row r="23" spans="1:17">
      <c r="A23" s="64"/>
      <c r="B23" s="65">
        <v>325.2</v>
      </c>
      <c r="C23" s="66" t="s">
        <v>104</v>
      </c>
      <c r="D23" s="67">
        <v>0</v>
      </c>
      <c r="E23" s="67">
        <v>0</v>
      </c>
      <c r="F23" s="67">
        <v>0</v>
      </c>
      <c r="G23" s="67">
        <v>0</v>
      </c>
      <c r="H23" s="67">
        <v>222256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f t="shared" si="1"/>
        <v>222256</v>
      </c>
      <c r="P23" s="68">
        <f>(O23/P$76)</f>
        <v>13.028665220704614</v>
      </c>
      <c r="Q23" s="69"/>
    </row>
    <row r="24" spans="1:17">
      <c r="A24" s="64"/>
      <c r="B24" s="65">
        <v>329.1</v>
      </c>
      <c r="C24" s="66" t="s">
        <v>177</v>
      </c>
      <c r="D24" s="67">
        <v>23382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f t="shared" si="1"/>
        <v>23382</v>
      </c>
      <c r="P24" s="68">
        <f>(O24/P$76)</f>
        <v>1.3706547863297966</v>
      </c>
      <c r="Q24" s="69"/>
    </row>
    <row r="25" spans="1:17">
      <c r="A25" s="64"/>
      <c r="B25" s="65">
        <v>329.2</v>
      </c>
      <c r="C25" s="66" t="s">
        <v>166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1545894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f t="shared" si="1"/>
        <v>1545894</v>
      </c>
      <c r="P25" s="68">
        <f>(O25/P$76)</f>
        <v>90.620434961017651</v>
      </c>
      <c r="Q25" s="69"/>
    </row>
    <row r="26" spans="1:17">
      <c r="A26" s="64"/>
      <c r="B26" s="65">
        <v>329.5</v>
      </c>
      <c r="C26" s="66" t="s">
        <v>167</v>
      </c>
      <c r="D26" s="67">
        <v>2690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f t="shared" si="1"/>
        <v>2690</v>
      </c>
      <c r="P26" s="68">
        <f>(O26/P$76)</f>
        <v>0.15768802391699396</v>
      </c>
      <c r="Q26" s="69"/>
    </row>
    <row r="27" spans="1:17" ht="15.75">
      <c r="A27" s="70" t="s">
        <v>157</v>
      </c>
      <c r="B27" s="71"/>
      <c r="C27" s="72"/>
      <c r="D27" s="73">
        <f>SUM(D28:D38)</f>
        <v>3860754</v>
      </c>
      <c r="E27" s="73">
        <f>SUM(E28:E38)</f>
        <v>0</v>
      </c>
      <c r="F27" s="73">
        <f>SUM(F28:F38)</f>
        <v>0</v>
      </c>
      <c r="G27" s="73">
        <f>SUM(G28:G38)</f>
        <v>22356</v>
      </c>
      <c r="H27" s="73">
        <f>SUM(H28:H38)</f>
        <v>238931</v>
      </c>
      <c r="I27" s="73">
        <f>SUM(I28:I38)</f>
        <v>12238</v>
      </c>
      <c r="J27" s="73">
        <f>SUM(J28:J38)</f>
        <v>0</v>
      </c>
      <c r="K27" s="73">
        <f>SUM(K28:K38)</f>
        <v>0</v>
      </c>
      <c r="L27" s="73">
        <f>SUM(L28:L38)</f>
        <v>0</v>
      </c>
      <c r="M27" s="73">
        <f>SUM(M28:M38)</f>
        <v>0</v>
      </c>
      <c r="N27" s="73">
        <f>SUM(N28:N38)</f>
        <v>0</v>
      </c>
      <c r="O27" s="74">
        <f>SUM(D27:N27)</f>
        <v>4134279</v>
      </c>
      <c r="P27" s="75">
        <f>(O27/P$76)</f>
        <v>242.35177911952636</v>
      </c>
      <c r="Q27" s="76"/>
    </row>
    <row r="28" spans="1:17">
      <c r="A28" s="64"/>
      <c r="B28" s="65">
        <v>331.5</v>
      </c>
      <c r="C28" s="66" t="s">
        <v>178</v>
      </c>
      <c r="D28" s="67">
        <v>0</v>
      </c>
      <c r="E28" s="67">
        <v>0</v>
      </c>
      <c r="F28" s="67">
        <v>0</v>
      </c>
      <c r="G28" s="67">
        <v>0</v>
      </c>
      <c r="H28" s="67">
        <v>8500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f t="shared" ref="O28:O34" si="2">SUM(D28:N28)</f>
        <v>8500</v>
      </c>
      <c r="P28" s="68">
        <f>(O28/P$76)</f>
        <v>0.49827070754440472</v>
      </c>
      <c r="Q28" s="69"/>
    </row>
    <row r="29" spans="1:17">
      <c r="A29" s="64"/>
      <c r="B29" s="65">
        <v>334.2</v>
      </c>
      <c r="C29" s="66" t="s">
        <v>28</v>
      </c>
      <c r="D29" s="67">
        <v>0</v>
      </c>
      <c r="E29" s="67">
        <v>0</v>
      </c>
      <c r="F29" s="67">
        <v>0</v>
      </c>
      <c r="G29" s="67">
        <v>22356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f t="shared" si="2"/>
        <v>22356</v>
      </c>
      <c r="P29" s="68">
        <f>(O29/P$76)</f>
        <v>1.3105105809250248</v>
      </c>
      <c r="Q29" s="69"/>
    </row>
    <row r="30" spans="1:17">
      <c r="A30" s="64"/>
      <c r="B30" s="65">
        <v>335.125</v>
      </c>
      <c r="C30" s="66" t="s">
        <v>158</v>
      </c>
      <c r="D30" s="67">
        <v>801792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f t="shared" si="2"/>
        <v>801792</v>
      </c>
      <c r="P30" s="68">
        <f>(O30/P$76)</f>
        <v>47.001113781581573</v>
      </c>
      <c r="Q30" s="69"/>
    </row>
    <row r="31" spans="1:17">
      <c r="A31" s="64"/>
      <c r="B31" s="65">
        <v>335.14</v>
      </c>
      <c r="C31" s="66" t="s">
        <v>107</v>
      </c>
      <c r="D31" s="67">
        <v>17337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f t="shared" si="2"/>
        <v>17337</v>
      </c>
      <c r="P31" s="68">
        <f>(O31/P$76)</f>
        <v>1.016296383140864</v>
      </c>
      <c r="Q31" s="69"/>
    </row>
    <row r="32" spans="1:17">
      <c r="A32" s="64"/>
      <c r="B32" s="65">
        <v>335.15</v>
      </c>
      <c r="C32" s="66" t="s">
        <v>108</v>
      </c>
      <c r="D32" s="67">
        <v>17412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f t="shared" si="2"/>
        <v>17412</v>
      </c>
      <c r="P32" s="68">
        <f>(O32/P$76)</f>
        <v>1.0206928893839029</v>
      </c>
      <c r="Q32" s="69"/>
    </row>
    <row r="33" spans="1:17">
      <c r="A33" s="64"/>
      <c r="B33" s="65">
        <v>335.18</v>
      </c>
      <c r="C33" s="66" t="s">
        <v>159</v>
      </c>
      <c r="D33" s="67">
        <v>1448441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f t="shared" si="2"/>
        <v>1448441</v>
      </c>
      <c r="P33" s="68">
        <f>(O33/P$76)</f>
        <v>84.907731988979421</v>
      </c>
      <c r="Q33" s="69"/>
    </row>
    <row r="34" spans="1:17">
      <c r="A34" s="64"/>
      <c r="B34" s="65">
        <v>335.23</v>
      </c>
      <c r="C34" s="66" t="s">
        <v>168</v>
      </c>
      <c r="D34" s="67">
        <v>18550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f t="shared" si="2"/>
        <v>18550</v>
      </c>
      <c r="P34" s="68">
        <f>(O34/P$76)</f>
        <v>1.0874025441116126</v>
      </c>
      <c r="Q34" s="69"/>
    </row>
    <row r="35" spans="1:17">
      <c r="A35" s="64"/>
      <c r="B35" s="65">
        <v>335.45</v>
      </c>
      <c r="C35" s="66" t="s">
        <v>169</v>
      </c>
      <c r="D35" s="67">
        <v>10891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f t="shared" ref="O35:O37" si="3">SUM(D35:N35)</f>
        <v>10891</v>
      </c>
      <c r="P35" s="68">
        <f>(O35/P$76)</f>
        <v>0.63843132657248369</v>
      </c>
      <c r="Q35" s="69"/>
    </row>
    <row r="36" spans="1:17">
      <c r="A36" s="64"/>
      <c r="B36" s="65">
        <v>337.7</v>
      </c>
      <c r="C36" s="66" t="s">
        <v>37</v>
      </c>
      <c r="D36" s="67">
        <v>262276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f t="shared" si="3"/>
        <v>262276</v>
      </c>
      <c r="P36" s="68">
        <f>(O36/P$76)</f>
        <v>15.374640951990152</v>
      </c>
      <c r="Q36" s="69"/>
    </row>
    <row r="37" spans="1:17">
      <c r="A37" s="64"/>
      <c r="B37" s="65">
        <v>337.9</v>
      </c>
      <c r="C37" s="66" t="s">
        <v>99</v>
      </c>
      <c r="D37" s="67">
        <v>0</v>
      </c>
      <c r="E37" s="67">
        <v>0</v>
      </c>
      <c r="F37" s="67">
        <v>0</v>
      </c>
      <c r="G37" s="67">
        <v>0</v>
      </c>
      <c r="H37" s="67">
        <v>0</v>
      </c>
      <c r="I37" s="67">
        <v>12238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f t="shared" si="3"/>
        <v>12238</v>
      </c>
      <c r="P37" s="68">
        <f>(O37/P$76)</f>
        <v>0.71739257869746176</v>
      </c>
      <c r="Q37" s="69"/>
    </row>
    <row r="38" spans="1:17">
      <c r="A38" s="64"/>
      <c r="B38" s="65">
        <v>338</v>
      </c>
      <c r="C38" s="66" t="s">
        <v>38</v>
      </c>
      <c r="D38" s="67">
        <v>1284055</v>
      </c>
      <c r="E38" s="67">
        <v>0</v>
      </c>
      <c r="F38" s="67">
        <v>0</v>
      </c>
      <c r="G38" s="67">
        <v>0</v>
      </c>
      <c r="H38" s="67">
        <v>230431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f>SUM(D38:N38)</f>
        <v>1514486</v>
      </c>
      <c r="P38" s="68">
        <f>(O38/P$76)</f>
        <v>88.779295386599443</v>
      </c>
      <c r="Q38" s="69"/>
    </row>
    <row r="39" spans="1:17" ht="15.75">
      <c r="A39" s="70" t="s">
        <v>43</v>
      </c>
      <c r="B39" s="71"/>
      <c r="C39" s="72"/>
      <c r="D39" s="73">
        <f>SUM(D40:D55)</f>
        <v>1372509</v>
      </c>
      <c r="E39" s="73">
        <f>SUM(E40:E55)</f>
        <v>0</v>
      </c>
      <c r="F39" s="73">
        <f>SUM(F40:F55)</f>
        <v>0</v>
      </c>
      <c r="G39" s="73">
        <f>SUM(G40:G55)</f>
        <v>0</v>
      </c>
      <c r="H39" s="73">
        <f>SUM(H40:H55)</f>
        <v>110941</v>
      </c>
      <c r="I39" s="73">
        <f>SUM(I40:I55)</f>
        <v>15985897</v>
      </c>
      <c r="J39" s="73">
        <f>SUM(J40:J55)</f>
        <v>0</v>
      </c>
      <c r="K39" s="73">
        <f>SUM(K40:K55)</f>
        <v>0</v>
      </c>
      <c r="L39" s="73">
        <f>SUM(L40:L55)</f>
        <v>0</v>
      </c>
      <c r="M39" s="73">
        <f>SUM(M40:M55)</f>
        <v>0</v>
      </c>
      <c r="N39" s="73">
        <f>SUM(N40:N55)</f>
        <v>0</v>
      </c>
      <c r="O39" s="73">
        <f>SUM(D39:N39)</f>
        <v>17469347</v>
      </c>
      <c r="P39" s="75">
        <f>(O39/P$76)</f>
        <v>1024.054575297497</v>
      </c>
      <c r="Q39" s="76"/>
    </row>
    <row r="40" spans="1:17">
      <c r="A40" s="64"/>
      <c r="B40" s="65">
        <v>341.2</v>
      </c>
      <c r="C40" s="66" t="s">
        <v>170</v>
      </c>
      <c r="D40" s="67">
        <v>18521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f t="shared" ref="O40:O54" si="4">SUM(D40:N40)</f>
        <v>18521</v>
      </c>
      <c r="P40" s="68">
        <f>(O40/P$76)</f>
        <v>1.0857025616976377</v>
      </c>
      <c r="Q40" s="69"/>
    </row>
    <row r="41" spans="1:17">
      <c r="A41" s="64"/>
      <c r="B41" s="65">
        <v>341.3</v>
      </c>
      <c r="C41" s="66" t="s">
        <v>171</v>
      </c>
      <c r="D41" s="67">
        <v>3825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f t="shared" si="4"/>
        <v>3825</v>
      </c>
      <c r="P41" s="68">
        <f>(O41/P$76)</f>
        <v>0.22422181839498212</v>
      </c>
      <c r="Q41" s="69"/>
    </row>
    <row r="42" spans="1:17">
      <c r="A42" s="64"/>
      <c r="B42" s="65">
        <v>341.55</v>
      </c>
      <c r="C42" s="66" t="s">
        <v>179</v>
      </c>
      <c r="D42" s="67">
        <v>145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f t="shared" si="4"/>
        <v>145</v>
      </c>
      <c r="P42" s="68">
        <f>(O42/P$76)</f>
        <v>8.4999120698751388E-3</v>
      </c>
      <c r="Q42" s="69"/>
    </row>
    <row r="43" spans="1:17">
      <c r="A43" s="64"/>
      <c r="B43" s="65">
        <v>341.8</v>
      </c>
      <c r="C43" s="66" t="s">
        <v>172</v>
      </c>
      <c r="D43" s="67">
        <v>289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f t="shared" si="4"/>
        <v>289</v>
      </c>
      <c r="P43" s="68">
        <f>(O43/P$76)</f>
        <v>1.694120405650976E-2</v>
      </c>
      <c r="Q43" s="69"/>
    </row>
    <row r="44" spans="1:17">
      <c r="A44" s="64"/>
      <c r="B44" s="65">
        <v>342.5</v>
      </c>
      <c r="C44" s="66" t="s">
        <v>46</v>
      </c>
      <c r="D44" s="67">
        <v>134392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f t="shared" si="4"/>
        <v>134392</v>
      </c>
      <c r="P44" s="68">
        <f>(O44/P$76)</f>
        <v>7.8780702268597222</v>
      </c>
      <c r="Q44" s="69"/>
    </row>
    <row r="45" spans="1:17">
      <c r="A45" s="64"/>
      <c r="B45" s="65">
        <v>343.3</v>
      </c>
      <c r="C45" s="66" t="s">
        <v>180</v>
      </c>
      <c r="D45" s="67">
        <v>0</v>
      </c>
      <c r="E45" s="67">
        <v>0</v>
      </c>
      <c r="F45" s="67">
        <v>0</v>
      </c>
      <c r="G45" s="67">
        <v>0</v>
      </c>
      <c r="H45" s="67">
        <v>0</v>
      </c>
      <c r="I45" s="67">
        <v>5799308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f t="shared" si="4"/>
        <v>5799308</v>
      </c>
      <c r="P45" s="68">
        <f>(O45/P$76)</f>
        <v>339.95591769740315</v>
      </c>
      <c r="Q45" s="69"/>
    </row>
    <row r="46" spans="1:17">
      <c r="A46" s="64"/>
      <c r="B46" s="65">
        <v>343.4</v>
      </c>
      <c r="C46" s="66" t="s">
        <v>47</v>
      </c>
      <c r="D46" s="67">
        <v>0</v>
      </c>
      <c r="E46" s="67">
        <v>0</v>
      </c>
      <c r="F46" s="67">
        <v>0</v>
      </c>
      <c r="G46" s="67">
        <v>0</v>
      </c>
      <c r="H46" s="67">
        <v>0</v>
      </c>
      <c r="I46" s="67">
        <v>3737916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f t="shared" si="4"/>
        <v>3737916</v>
      </c>
      <c r="P46" s="68">
        <f>(O46/P$76)</f>
        <v>219.11694706606482</v>
      </c>
      <c r="Q46" s="69"/>
    </row>
    <row r="47" spans="1:17">
      <c r="A47" s="64"/>
      <c r="B47" s="65">
        <v>343.5</v>
      </c>
      <c r="C47" s="66" t="s">
        <v>134</v>
      </c>
      <c r="D47" s="67">
        <v>0</v>
      </c>
      <c r="E47" s="67">
        <v>0</v>
      </c>
      <c r="F47" s="67">
        <v>0</v>
      </c>
      <c r="G47" s="67">
        <v>0</v>
      </c>
      <c r="H47" s="67">
        <v>0</v>
      </c>
      <c r="I47" s="67">
        <v>6448673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f t="shared" si="4"/>
        <v>6448673</v>
      </c>
      <c r="P47" s="68">
        <f>(O47/P$76)</f>
        <v>378.02174805088225</v>
      </c>
      <c r="Q47" s="69"/>
    </row>
    <row r="48" spans="1:17">
      <c r="A48" s="64"/>
      <c r="B48" s="65">
        <v>344.9</v>
      </c>
      <c r="C48" s="66" t="s">
        <v>146</v>
      </c>
      <c r="D48" s="67">
        <v>0</v>
      </c>
      <c r="E48" s="67">
        <v>0</v>
      </c>
      <c r="F48" s="67">
        <v>0</v>
      </c>
      <c r="G48" s="67">
        <v>0</v>
      </c>
      <c r="H48" s="67">
        <v>1900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f t="shared" si="4"/>
        <v>1900</v>
      </c>
      <c r="P48" s="68">
        <f>(O48/P$76)</f>
        <v>0.11137815815698458</v>
      </c>
      <c r="Q48" s="69"/>
    </row>
    <row r="49" spans="1:17">
      <c r="A49" s="64"/>
      <c r="B49" s="65">
        <v>345.9</v>
      </c>
      <c r="C49" s="66" t="s">
        <v>181</v>
      </c>
      <c r="D49" s="67">
        <v>0</v>
      </c>
      <c r="E49" s="67">
        <v>0</v>
      </c>
      <c r="F49" s="67">
        <v>0</v>
      </c>
      <c r="G49" s="67">
        <v>0</v>
      </c>
      <c r="H49" s="67">
        <v>35558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f t="shared" si="4"/>
        <v>35558</v>
      </c>
      <c r="P49" s="68">
        <f>(O49/P$76)</f>
        <v>2.0844129198663461</v>
      </c>
      <c r="Q49" s="69"/>
    </row>
    <row r="50" spans="1:17">
      <c r="A50" s="64"/>
      <c r="B50" s="65">
        <v>347.1</v>
      </c>
      <c r="C50" s="66" t="s">
        <v>50</v>
      </c>
      <c r="D50" s="67">
        <v>8623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f t="shared" si="4"/>
        <v>8623</v>
      </c>
      <c r="P50" s="68">
        <f>(O50/P$76)</f>
        <v>0.50548097778298851</v>
      </c>
      <c r="Q50" s="69"/>
    </row>
    <row r="51" spans="1:17">
      <c r="A51" s="64"/>
      <c r="B51" s="65">
        <v>347.2</v>
      </c>
      <c r="C51" s="66" t="s">
        <v>51</v>
      </c>
      <c r="D51" s="67">
        <v>810015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f t="shared" si="4"/>
        <v>810015</v>
      </c>
      <c r="P51" s="68">
        <f>(O51/P$76)</f>
        <v>47.483146726068348</v>
      </c>
      <c r="Q51" s="69"/>
    </row>
    <row r="52" spans="1:17">
      <c r="A52" s="64"/>
      <c r="B52" s="65">
        <v>347.4</v>
      </c>
      <c r="C52" s="66" t="s">
        <v>52</v>
      </c>
      <c r="D52" s="67">
        <v>104653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f t="shared" si="4"/>
        <v>104653</v>
      </c>
      <c r="P52" s="68">
        <f>(O52/P$76)</f>
        <v>6.1347675713699514</v>
      </c>
      <c r="Q52" s="69"/>
    </row>
    <row r="53" spans="1:17">
      <c r="A53" s="64"/>
      <c r="B53" s="65">
        <v>347.5</v>
      </c>
      <c r="C53" s="66" t="s">
        <v>53</v>
      </c>
      <c r="D53" s="67">
        <v>136697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f t="shared" si="4"/>
        <v>136697</v>
      </c>
      <c r="P53" s="68">
        <f>(O53/P$76)</f>
        <v>8.0131895187291171</v>
      </c>
      <c r="Q53" s="69"/>
    </row>
    <row r="54" spans="1:17">
      <c r="A54" s="64"/>
      <c r="B54" s="65">
        <v>347.9</v>
      </c>
      <c r="C54" s="66" t="s">
        <v>173</v>
      </c>
      <c r="D54" s="67">
        <v>148982</v>
      </c>
      <c r="E54" s="67">
        <v>0</v>
      </c>
      <c r="F54" s="67">
        <v>0</v>
      </c>
      <c r="G54" s="67">
        <v>0</v>
      </c>
      <c r="H54" s="67">
        <v>73483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f t="shared" si="4"/>
        <v>222465</v>
      </c>
      <c r="P54" s="68">
        <f>(O54/P$76)</f>
        <v>13.040916818101882</v>
      </c>
      <c r="Q54" s="69"/>
    </row>
    <row r="55" spans="1:17">
      <c r="A55" s="64"/>
      <c r="B55" s="65">
        <v>349</v>
      </c>
      <c r="C55" s="66" t="s">
        <v>160</v>
      </c>
      <c r="D55" s="67">
        <v>6367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f>SUM(D55:N55)</f>
        <v>6367</v>
      </c>
      <c r="P55" s="68">
        <f>(O55/P$76)</f>
        <v>0.3732340699923794</v>
      </c>
      <c r="Q55" s="69"/>
    </row>
    <row r="56" spans="1:17" ht="15.75">
      <c r="A56" s="70" t="s">
        <v>44</v>
      </c>
      <c r="B56" s="71"/>
      <c r="C56" s="72"/>
      <c r="D56" s="73">
        <f>SUM(D57:D59)</f>
        <v>100340</v>
      </c>
      <c r="E56" s="73">
        <f>SUM(E57:E59)</f>
        <v>0</v>
      </c>
      <c r="F56" s="73">
        <f>SUM(F57:F59)</f>
        <v>0</v>
      </c>
      <c r="G56" s="73">
        <f>SUM(G57:G59)</f>
        <v>0</v>
      </c>
      <c r="H56" s="73">
        <f>SUM(H57:H59)</f>
        <v>0</v>
      </c>
      <c r="I56" s="73">
        <f>SUM(I57:I59)</f>
        <v>0</v>
      </c>
      <c r="J56" s="73">
        <f>SUM(J57:J59)</f>
        <v>0</v>
      </c>
      <c r="K56" s="73">
        <f>SUM(K57:K59)</f>
        <v>0</v>
      </c>
      <c r="L56" s="73">
        <f>SUM(L57:L59)</f>
        <v>0</v>
      </c>
      <c r="M56" s="73">
        <f>SUM(M57:M59)</f>
        <v>0</v>
      </c>
      <c r="N56" s="73">
        <f>SUM(N57:N59)</f>
        <v>0</v>
      </c>
      <c r="O56" s="73">
        <f>SUM(D56:N56)</f>
        <v>100340</v>
      </c>
      <c r="P56" s="75">
        <f>(O56/P$76)</f>
        <v>5.8819391523535964</v>
      </c>
      <c r="Q56" s="76"/>
    </row>
    <row r="57" spans="1:17">
      <c r="A57" s="77"/>
      <c r="B57" s="78">
        <v>351.1</v>
      </c>
      <c r="C57" s="79" t="s">
        <v>56</v>
      </c>
      <c r="D57" s="67">
        <v>8052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f>SUM(D57:N57)</f>
        <v>8052</v>
      </c>
      <c r="P57" s="68">
        <f>(O57/P$76)</f>
        <v>0.47200891025265257</v>
      </c>
      <c r="Q57" s="69"/>
    </row>
    <row r="58" spans="1:17">
      <c r="A58" s="77"/>
      <c r="B58" s="78">
        <v>352</v>
      </c>
      <c r="C58" s="79" t="s">
        <v>57</v>
      </c>
      <c r="D58" s="67">
        <v>3197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f t="shared" ref="O58:O59" si="5">SUM(D58:N58)</f>
        <v>3197</v>
      </c>
      <c r="P58" s="68">
        <f>(O58/P$76)</f>
        <v>0.1874084061199367</v>
      </c>
      <c r="Q58" s="69"/>
    </row>
    <row r="59" spans="1:17">
      <c r="A59" s="77"/>
      <c r="B59" s="78">
        <v>354</v>
      </c>
      <c r="C59" s="79" t="s">
        <v>58</v>
      </c>
      <c r="D59" s="67">
        <v>89091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f t="shared" si="5"/>
        <v>89091</v>
      </c>
      <c r="P59" s="68">
        <f>(O59/P$76)</f>
        <v>5.2225218359810075</v>
      </c>
      <c r="Q59" s="69"/>
    </row>
    <row r="60" spans="1:17" ht="15.75">
      <c r="A60" s="70" t="s">
        <v>4</v>
      </c>
      <c r="B60" s="71"/>
      <c r="C60" s="72"/>
      <c r="D60" s="73">
        <f>SUM(D61:D70)</f>
        <v>900468</v>
      </c>
      <c r="E60" s="73">
        <f>SUM(E61:E70)</f>
        <v>42283</v>
      </c>
      <c r="F60" s="73">
        <f>SUM(F61:F70)</f>
        <v>1184</v>
      </c>
      <c r="G60" s="73">
        <f>SUM(G61:G70)</f>
        <v>64493</v>
      </c>
      <c r="H60" s="73">
        <f>SUM(H61:H70)</f>
        <v>85640</v>
      </c>
      <c r="I60" s="73">
        <f>SUM(I61:I70)</f>
        <v>1188814</v>
      </c>
      <c r="J60" s="73">
        <f>SUM(J61:J70)</f>
        <v>0</v>
      </c>
      <c r="K60" s="73">
        <f>SUM(K61:K70)</f>
        <v>459730</v>
      </c>
      <c r="L60" s="73">
        <f>SUM(L61:L70)</f>
        <v>0</v>
      </c>
      <c r="M60" s="73">
        <f>SUM(M61:M70)</f>
        <v>0</v>
      </c>
      <c r="N60" s="73">
        <f>SUM(N61:N70)</f>
        <v>0</v>
      </c>
      <c r="O60" s="73">
        <f>SUM(D60:N60)</f>
        <v>2742612</v>
      </c>
      <c r="P60" s="75">
        <f>(O60/P$76)</f>
        <v>160.77214373644409</v>
      </c>
      <c r="Q60" s="76"/>
    </row>
    <row r="61" spans="1:17">
      <c r="A61" s="64"/>
      <c r="B61" s="65">
        <v>361.1</v>
      </c>
      <c r="C61" s="66" t="s">
        <v>59</v>
      </c>
      <c r="D61" s="67">
        <v>332635</v>
      </c>
      <c r="E61" s="67">
        <v>92279</v>
      </c>
      <c r="F61" s="67">
        <v>1184</v>
      </c>
      <c r="G61" s="67">
        <v>188833</v>
      </c>
      <c r="H61" s="67">
        <v>95784</v>
      </c>
      <c r="I61" s="67">
        <v>535155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f>SUM(D61:N61)</f>
        <v>1245870</v>
      </c>
      <c r="P61" s="68">
        <f>(O61/P$76)</f>
        <v>73.033003106864413</v>
      </c>
      <c r="Q61" s="69"/>
    </row>
    <row r="62" spans="1:17">
      <c r="A62" s="64"/>
      <c r="B62" s="65">
        <v>361.3</v>
      </c>
      <c r="C62" s="66" t="s">
        <v>60</v>
      </c>
      <c r="D62" s="67">
        <v>-106082</v>
      </c>
      <c r="E62" s="67">
        <v>-49996</v>
      </c>
      <c r="F62" s="67">
        <v>0</v>
      </c>
      <c r="G62" s="67">
        <v>-125340</v>
      </c>
      <c r="H62" s="67">
        <v>-30344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f t="shared" ref="O62:O73" si="6">SUM(D62:N62)</f>
        <v>-311762</v>
      </c>
      <c r="P62" s="68">
        <f>(O62/P$76)</f>
        <v>-18.275514391230434</v>
      </c>
      <c r="Q62" s="69"/>
    </row>
    <row r="63" spans="1:17">
      <c r="A63" s="64"/>
      <c r="B63" s="65">
        <v>361.4</v>
      </c>
      <c r="C63" s="66" t="s">
        <v>182</v>
      </c>
      <c r="D63" s="67">
        <v>47688</v>
      </c>
      <c r="E63" s="67">
        <v>0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f t="shared" si="6"/>
        <v>47688</v>
      </c>
      <c r="P63" s="68">
        <f>(O63/P$76)</f>
        <v>2.7954745295738319</v>
      </c>
      <c r="Q63" s="69"/>
    </row>
    <row r="64" spans="1:17">
      <c r="A64" s="64"/>
      <c r="B64" s="65">
        <v>362</v>
      </c>
      <c r="C64" s="66" t="s">
        <v>61</v>
      </c>
      <c r="D64" s="67">
        <v>20540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f t="shared" si="6"/>
        <v>20540</v>
      </c>
      <c r="P64" s="68">
        <f>(O64/P$76)</f>
        <v>1.2040565097602438</v>
      </c>
      <c r="Q64" s="69"/>
    </row>
    <row r="65" spans="1:120">
      <c r="A65" s="64"/>
      <c r="B65" s="65">
        <v>364</v>
      </c>
      <c r="C65" s="66" t="s">
        <v>111</v>
      </c>
      <c r="D65" s="67">
        <v>0</v>
      </c>
      <c r="E65" s="67">
        <v>0</v>
      </c>
      <c r="F65" s="67">
        <v>0</v>
      </c>
      <c r="G65" s="67">
        <v>0</v>
      </c>
      <c r="H65" s="67">
        <v>0</v>
      </c>
      <c r="I65" s="67">
        <v>15800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f t="shared" si="6"/>
        <v>15800</v>
      </c>
      <c r="P65" s="68">
        <f>(O65/P$76)</f>
        <v>0.92619731520018755</v>
      </c>
      <c r="Q65" s="69"/>
    </row>
    <row r="66" spans="1:120">
      <c r="A66" s="64"/>
      <c r="B66" s="65">
        <v>365</v>
      </c>
      <c r="C66" s="66" t="s">
        <v>112</v>
      </c>
      <c r="D66" s="67">
        <v>7161</v>
      </c>
      <c r="E66" s="67">
        <v>0</v>
      </c>
      <c r="F66" s="67">
        <v>0</v>
      </c>
      <c r="G66" s="67">
        <v>0</v>
      </c>
      <c r="H66" s="67">
        <v>0</v>
      </c>
      <c r="I66" s="67">
        <v>69040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f t="shared" si="6"/>
        <v>76201</v>
      </c>
      <c r="P66" s="68">
        <f>(O66/P$76)</f>
        <v>4.4669089630107273</v>
      </c>
      <c r="Q66" s="69"/>
    </row>
    <row r="67" spans="1:120">
      <c r="A67" s="64"/>
      <c r="B67" s="65">
        <v>366</v>
      </c>
      <c r="C67" s="66" t="s">
        <v>92</v>
      </c>
      <c r="D67" s="67">
        <v>0</v>
      </c>
      <c r="E67" s="67">
        <v>0</v>
      </c>
      <c r="F67" s="67">
        <v>0</v>
      </c>
      <c r="G67" s="67">
        <v>0</v>
      </c>
      <c r="H67" s="67">
        <v>20200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f t="shared" si="6"/>
        <v>20200</v>
      </c>
      <c r="P67" s="68">
        <f>(O67/P$76)</f>
        <v>1.1841256814584677</v>
      </c>
      <c r="Q67" s="69"/>
    </row>
    <row r="68" spans="1:120">
      <c r="A68" s="64"/>
      <c r="B68" s="65">
        <v>368</v>
      </c>
      <c r="C68" s="66" t="s">
        <v>64</v>
      </c>
      <c r="D68" s="67">
        <v>0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459730</v>
      </c>
      <c r="L68" s="67">
        <v>0</v>
      </c>
      <c r="M68" s="67">
        <v>0</v>
      </c>
      <c r="N68" s="67">
        <v>0</v>
      </c>
      <c r="O68" s="67">
        <f t="shared" si="6"/>
        <v>459730</v>
      </c>
      <c r="P68" s="68">
        <f>(O68/P$76)</f>
        <v>26.949410868163433</v>
      </c>
      <c r="Q68" s="69"/>
    </row>
    <row r="69" spans="1:120">
      <c r="A69" s="64"/>
      <c r="B69" s="65">
        <v>369.3</v>
      </c>
      <c r="C69" s="66" t="s">
        <v>65</v>
      </c>
      <c r="D69" s="67">
        <v>11858</v>
      </c>
      <c r="E69" s="67">
        <v>0</v>
      </c>
      <c r="F69" s="67">
        <v>0</v>
      </c>
      <c r="G69" s="67">
        <v>0</v>
      </c>
      <c r="H69" s="67">
        <v>0</v>
      </c>
      <c r="I69" s="67">
        <v>11845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f>SUM(D69:N69)</f>
        <v>23703</v>
      </c>
      <c r="P69" s="68">
        <f>(O69/P$76)</f>
        <v>1.3894718330500029</v>
      </c>
      <c r="Q69" s="69"/>
    </row>
    <row r="70" spans="1:120">
      <c r="A70" s="64"/>
      <c r="B70" s="65">
        <v>369.9</v>
      </c>
      <c r="C70" s="66" t="s">
        <v>66</v>
      </c>
      <c r="D70" s="67">
        <v>586668</v>
      </c>
      <c r="E70" s="67">
        <v>0</v>
      </c>
      <c r="F70" s="67">
        <v>0</v>
      </c>
      <c r="G70" s="67">
        <v>1000</v>
      </c>
      <c r="H70" s="67">
        <v>0</v>
      </c>
      <c r="I70" s="67">
        <v>556974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f t="shared" si="6"/>
        <v>1144642</v>
      </c>
      <c r="P70" s="68">
        <f>(O70/P$76)</f>
        <v>67.09900932059324</v>
      </c>
      <c r="Q70" s="69"/>
    </row>
    <row r="71" spans="1:120" ht="15.75">
      <c r="A71" s="70" t="s">
        <v>45</v>
      </c>
      <c r="B71" s="71"/>
      <c r="C71" s="72"/>
      <c r="D71" s="73">
        <f>SUM(D72:D73)</f>
        <v>323763</v>
      </c>
      <c r="E71" s="73">
        <f>SUM(E72:E73)</f>
        <v>640</v>
      </c>
      <c r="F71" s="73">
        <f>SUM(F72:F73)</f>
        <v>187940</v>
      </c>
      <c r="G71" s="73">
        <f>SUM(G72:G73)</f>
        <v>625000</v>
      </c>
      <c r="H71" s="73">
        <f>SUM(H72:H73)</f>
        <v>2348870</v>
      </c>
      <c r="I71" s="73">
        <f>SUM(I72:I73)</f>
        <v>1615960</v>
      </c>
      <c r="J71" s="73">
        <f>SUM(J72:J73)</f>
        <v>0</v>
      </c>
      <c r="K71" s="73">
        <f>SUM(K72:K73)</f>
        <v>1131882</v>
      </c>
      <c r="L71" s="73">
        <f>SUM(L72:L73)</f>
        <v>0</v>
      </c>
      <c r="M71" s="73">
        <f>SUM(M72:M73)</f>
        <v>0</v>
      </c>
      <c r="N71" s="73">
        <f>SUM(N72:N73)</f>
        <v>0</v>
      </c>
      <c r="O71" s="73">
        <f t="shared" si="6"/>
        <v>6234055</v>
      </c>
      <c r="P71" s="75">
        <f>(O71/P$76)</f>
        <v>365.44082302596871</v>
      </c>
      <c r="Q71" s="69"/>
    </row>
    <row r="72" spans="1:120">
      <c r="A72" s="64"/>
      <c r="B72" s="65">
        <v>381</v>
      </c>
      <c r="C72" s="66" t="s">
        <v>67</v>
      </c>
      <c r="D72" s="67">
        <v>255740</v>
      </c>
      <c r="E72" s="67">
        <v>640</v>
      </c>
      <c r="F72" s="67">
        <v>187940</v>
      </c>
      <c r="G72" s="67">
        <v>625000</v>
      </c>
      <c r="H72" s="67">
        <v>2348870</v>
      </c>
      <c r="I72" s="67">
        <v>1615960</v>
      </c>
      <c r="J72" s="67">
        <v>0</v>
      </c>
      <c r="K72" s="67">
        <v>1131882</v>
      </c>
      <c r="L72" s="67">
        <v>0</v>
      </c>
      <c r="M72" s="67">
        <v>0</v>
      </c>
      <c r="N72" s="67">
        <v>0</v>
      </c>
      <c r="O72" s="67">
        <f t="shared" si="6"/>
        <v>6166032</v>
      </c>
      <c r="P72" s="68">
        <f>(O72/P$76)</f>
        <v>361.45330910369893</v>
      </c>
      <c r="Q72" s="69"/>
    </row>
    <row r="73" spans="1:120" ht="15.75" thickBot="1">
      <c r="A73" s="64"/>
      <c r="B73" s="65">
        <v>383.1</v>
      </c>
      <c r="C73" s="66" t="s">
        <v>183</v>
      </c>
      <c r="D73" s="67">
        <v>68023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f t="shared" si="6"/>
        <v>68023</v>
      </c>
      <c r="P73" s="68">
        <f>(O73/P$76)</f>
        <v>3.9875139222697698</v>
      </c>
      <c r="Q73" s="69"/>
    </row>
    <row r="74" spans="1:120" ht="16.5" thickBot="1">
      <c r="A74" s="80" t="s">
        <v>54</v>
      </c>
      <c r="B74" s="81"/>
      <c r="C74" s="82"/>
      <c r="D74" s="83">
        <f>SUM(D5,D14,D27,D39,D56,D60,D71)</f>
        <v>17524602</v>
      </c>
      <c r="E74" s="83">
        <f>SUM(E5,E14,E27,E39,E56,E60,E71)</f>
        <v>1149580</v>
      </c>
      <c r="F74" s="83">
        <f>SUM(F5,F14,F27,F39,F56,F60,F71)</f>
        <v>189124</v>
      </c>
      <c r="G74" s="83">
        <f>SUM(G5,G14,G27,G39,G56,G60,G71)</f>
        <v>3304114</v>
      </c>
      <c r="H74" s="83">
        <f>SUM(H5,H14,H27,H39,H56,H60,H71)</f>
        <v>3008761</v>
      </c>
      <c r="I74" s="83">
        <f>SUM(I5,I14,I27,I39,I56,I60,I71)</f>
        <v>20409557</v>
      </c>
      <c r="J74" s="83">
        <f>SUM(J5,J14,J27,J39,J56,J60,J71)</f>
        <v>0</v>
      </c>
      <c r="K74" s="83">
        <f>SUM(K5,K14,K27,K39,K56,K60,K71)</f>
        <v>1593419</v>
      </c>
      <c r="L74" s="83">
        <f>SUM(L5,L14,L27,L39,L56,L60,L71)</f>
        <v>0</v>
      </c>
      <c r="M74" s="83">
        <f>SUM(M5,M14,M27,M39,M56,M60,M71)</f>
        <v>0</v>
      </c>
      <c r="N74" s="83">
        <f>SUM(N5,N14,N27,N39,N56,N60,N71)</f>
        <v>0</v>
      </c>
      <c r="O74" s="83">
        <f>SUM(D74:N74)</f>
        <v>47179157</v>
      </c>
      <c r="P74" s="84">
        <f>(O74/P$76)</f>
        <v>2765.6461105574772</v>
      </c>
      <c r="Q74" s="62"/>
      <c r="R74" s="85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2"/>
      <c r="CK74" s="52"/>
      <c r="CL74" s="52"/>
      <c r="CM74" s="52"/>
      <c r="CN74" s="52"/>
      <c r="CO74" s="52"/>
      <c r="CP74" s="52"/>
      <c r="CQ74" s="52"/>
      <c r="CR74" s="52"/>
      <c r="CS74" s="52"/>
      <c r="CT74" s="52"/>
      <c r="CU74" s="52"/>
      <c r="CV74" s="52"/>
      <c r="CW74" s="52"/>
      <c r="CX74" s="52"/>
      <c r="CY74" s="52"/>
      <c r="CZ74" s="52"/>
      <c r="DA74" s="52"/>
      <c r="DB74" s="52"/>
      <c r="DC74" s="52"/>
      <c r="DD74" s="52"/>
      <c r="DE74" s="52"/>
      <c r="DF74" s="52"/>
      <c r="DG74" s="52"/>
      <c r="DH74" s="52"/>
      <c r="DI74" s="52"/>
      <c r="DJ74" s="52"/>
      <c r="DK74" s="52"/>
      <c r="DL74" s="52"/>
      <c r="DM74" s="52"/>
      <c r="DN74" s="52"/>
      <c r="DO74" s="52"/>
      <c r="DP74" s="52"/>
    </row>
    <row r="75" spans="1:120">
      <c r="A75" s="86"/>
      <c r="B75" s="87"/>
      <c r="C75" s="87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9"/>
    </row>
    <row r="76" spans="1:120">
      <c r="A76" s="90"/>
      <c r="B76" s="91"/>
      <c r="C76" s="91"/>
      <c r="D76" s="92"/>
      <c r="E76" s="92"/>
      <c r="F76" s="92"/>
      <c r="G76" s="92"/>
      <c r="H76" s="92"/>
      <c r="I76" s="92"/>
      <c r="J76" s="92"/>
      <c r="K76" s="92"/>
      <c r="L76" s="92"/>
      <c r="M76" s="95" t="s">
        <v>184</v>
      </c>
      <c r="N76" s="95"/>
      <c r="O76" s="95"/>
      <c r="P76" s="93">
        <v>17059</v>
      </c>
    </row>
    <row r="77" spans="1:120">
      <c r="A77" s="96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8"/>
    </row>
    <row r="78" spans="1:120" ht="15.75" customHeight="1" thickBot="1">
      <c r="A78" s="99" t="s">
        <v>85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1"/>
    </row>
  </sheetData>
  <mergeCells count="10">
    <mergeCell ref="M76:O76"/>
    <mergeCell ref="A77:P77"/>
    <mergeCell ref="A78:P7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69</v>
      </c>
      <c r="B3" s="109"/>
      <c r="C3" s="110"/>
      <c r="D3" s="129" t="s">
        <v>39</v>
      </c>
      <c r="E3" s="130"/>
      <c r="F3" s="130"/>
      <c r="G3" s="130"/>
      <c r="H3" s="131"/>
      <c r="I3" s="129" t="s">
        <v>40</v>
      </c>
      <c r="J3" s="131"/>
      <c r="K3" s="129" t="s">
        <v>42</v>
      </c>
      <c r="L3" s="131"/>
      <c r="M3" s="35"/>
      <c r="N3" s="36"/>
      <c r="O3" s="132" t="s">
        <v>74</v>
      </c>
      <c r="P3" s="11"/>
      <c r="Q3"/>
    </row>
    <row r="4" spans="1:133" ht="32.25" customHeight="1" thickBot="1">
      <c r="A4" s="111"/>
      <c r="B4" s="112"/>
      <c r="C4" s="113"/>
      <c r="D4" s="33" t="s">
        <v>5</v>
      </c>
      <c r="E4" s="33" t="s">
        <v>70</v>
      </c>
      <c r="F4" s="33" t="s">
        <v>71</v>
      </c>
      <c r="G4" s="33" t="s">
        <v>72</v>
      </c>
      <c r="H4" s="33" t="s">
        <v>6</v>
      </c>
      <c r="I4" s="33" t="s">
        <v>7</v>
      </c>
      <c r="J4" s="34" t="s">
        <v>73</v>
      </c>
      <c r="K4" s="34" t="s">
        <v>8</v>
      </c>
      <c r="L4" s="34" t="s">
        <v>9</v>
      </c>
      <c r="M4" s="34" t="s">
        <v>10</v>
      </c>
      <c r="N4" s="34" t="s">
        <v>41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SUM(D6:D13)</f>
        <v>6170827</v>
      </c>
      <c r="E5" s="26">
        <f t="shared" si="0"/>
        <v>529255</v>
      </c>
      <c r="F5" s="26">
        <f t="shared" si="0"/>
        <v>0</v>
      </c>
      <c r="G5" s="26">
        <f t="shared" si="0"/>
        <v>1501934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143624</v>
      </c>
      <c r="L5" s="26">
        <f t="shared" si="0"/>
        <v>0</v>
      </c>
      <c r="M5" s="26">
        <f t="shared" si="0"/>
        <v>0</v>
      </c>
      <c r="N5" s="27">
        <f>SUM(D5:M5)</f>
        <v>8345640</v>
      </c>
      <c r="O5" s="32">
        <f t="shared" ref="O5:O36" si="1">(N5/O$66)</f>
        <v>490.60255129034152</v>
      </c>
      <c r="P5" s="6"/>
    </row>
    <row r="6" spans="1:133">
      <c r="A6" s="12"/>
      <c r="B6" s="24">
        <v>311</v>
      </c>
      <c r="C6" s="19" t="s">
        <v>3</v>
      </c>
      <c r="D6" s="47">
        <v>3428185</v>
      </c>
      <c r="E6" s="47">
        <v>294063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3722248</v>
      </c>
      <c r="O6" s="48">
        <f t="shared" si="1"/>
        <v>218.81417906060784</v>
      </c>
      <c r="P6" s="9"/>
    </row>
    <row r="7" spans="1:133">
      <c r="A7" s="12"/>
      <c r="B7" s="24">
        <v>312.10000000000002</v>
      </c>
      <c r="C7" s="19" t="s">
        <v>11</v>
      </c>
      <c r="D7" s="47">
        <v>147781</v>
      </c>
      <c r="E7" s="47">
        <v>235192</v>
      </c>
      <c r="F7" s="47">
        <v>0</v>
      </c>
      <c r="G7" s="47">
        <v>1501934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1884907</v>
      </c>
      <c r="O7" s="48">
        <f t="shared" si="1"/>
        <v>110.80518488037153</v>
      </c>
      <c r="P7" s="9"/>
    </row>
    <row r="8" spans="1:133">
      <c r="A8" s="12"/>
      <c r="B8" s="24">
        <v>312.51</v>
      </c>
      <c r="C8" s="19" t="s">
        <v>76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143624</v>
      </c>
      <c r="L8" s="47">
        <v>0</v>
      </c>
      <c r="M8" s="47">
        <v>0</v>
      </c>
      <c r="N8" s="47">
        <f>SUM(D8:M8)</f>
        <v>143624</v>
      </c>
      <c r="O8" s="48">
        <f t="shared" si="1"/>
        <v>8.4430074657574519</v>
      </c>
      <c r="P8" s="9"/>
    </row>
    <row r="9" spans="1:133">
      <c r="A9" s="12"/>
      <c r="B9" s="24">
        <v>314.10000000000002</v>
      </c>
      <c r="C9" s="19" t="s">
        <v>12</v>
      </c>
      <c r="D9" s="47">
        <v>1492333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1492333</v>
      </c>
      <c r="O9" s="48">
        <f t="shared" si="1"/>
        <v>87.727529245782137</v>
      </c>
      <c r="P9" s="9"/>
    </row>
    <row r="10" spans="1:133">
      <c r="A10" s="12"/>
      <c r="B10" s="24">
        <v>314.39999999999998</v>
      </c>
      <c r="C10" s="19" t="s">
        <v>14</v>
      </c>
      <c r="D10" s="47">
        <v>71918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71918</v>
      </c>
      <c r="O10" s="48">
        <f t="shared" si="1"/>
        <v>4.2277349950032335</v>
      </c>
      <c r="P10" s="9"/>
    </row>
    <row r="11" spans="1:133">
      <c r="A11" s="12"/>
      <c r="B11" s="24">
        <v>314.8</v>
      </c>
      <c r="C11" s="19" t="s">
        <v>15</v>
      </c>
      <c r="D11" s="47">
        <v>11081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11081</v>
      </c>
      <c r="O11" s="48">
        <f t="shared" si="1"/>
        <v>0.65140203397801422</v>
      </c>
      <c r="P11" s="9"/>
    </row>
    <row r="12" spans="1:133">
      <c r="A12" s="12"/>
      <c r="B12" s="24">
        <v>315</v>
      </c>
      <c r="C12" s="19" t="s">
        <v>102</v>
      </c>
      <c r="D12" s="47">
        <v>883727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883727</v>
      </c>
      <c r="O12" s="48">
        <f t="shared" si="1"/>
        <v>51.950326259479162</v>
      </c>
      <c r="P12" s="9"/>
    </row>
    <row r="13" spans="1:133">
      <c r="A13" s="12"/>
      <c r="B13" s="24">
        <v>316</v>
      </c>
      <c r="C13" s="19" t="s">
        <v>103</v>
      </c>
      <c r="D13" s="47">
        <v>135802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135802</v>
      </c>
      <c r="O13" s="48">
        <f t="shared" si="1"/>
        <v>7.9831873493621774</v>
      </c>
      <c r="P13" s="9"/>
    </row>
    <row r="14" spans="1:133" ht="15.75">
      <c r="A14" s="28" t="s">
        <v>16</v>
      </c>
      <c r="B14" s="29"/>
      <c r="C14" s="30"/>
      <c r="D14" s="31">
        <f t="shared" ref="D14:M14" si="3">SUM(D15:D25)</f>
        <v>1692423</v>
      </c>
      <c r="E14" s="31">
        <f t="shared" si="3"/>
        <v>358660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50585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3">
        <f>SUM(D14:M14)</f>
        <v>2101668</v>
      </c>
      <c r="O14" s="44">
        <f t="shared" si="1"/>
        <v>123.54758685556405</v>
      </c>
      <c r="P14" s="10"/>
    </row>
    <row r="15" spans="1:133">
      <c r="A15" s="12"/>
      <c r="B15" s="24">
        <v>322</v>
      </c>
      <c r="C15" s="19" t="s">
        <v>0</v>
      </c>
      <c r="D15" s="47">
        <v>215144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215144</v>
      </c>
      <c r="O15" s="48">
        <f t="shared" si="1"/>
        <v>12.64734583504791</v>
      </c>
      <c r="P15" s="9"/>
    </row>
    <row r="16" spans="1:133">
      <c r="A16" s="12"/>
      <c r="B16" s="24">
        <v>323.10000000000002</v>
      </c>
      <c r="C16" s="19" t="s">
        <v>17</v>
      </c>
      <c r="D16" s="47">
        <v>1402282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5" si="4">SUM(D16:M16)</f>
        <v>1402282</v>
      </c>
      <c r="O16" s="48">
        <f t="shared" si="1"/>
        <v>82.43383692904591</v>
      </c>
      <c r="P16" s="9"/>
    </row>
    <row r="17" spans="1:16">
      <c r="A17" s="12"/>
      <c r="B17" s="24">
        <v>323.39999999999998</v>
      </c>
      <c r="C17" s="19" t="s">
        <v>18</v>
      </c>
      <c r="D17" s="47">
        <v>71364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71364</v>
      </c>
      <c r="O17" s="48">
        <f t="shared" si="1"/>
        <v>4.1951678325789192</v>
      </c>
      <c r="P17" s="9"/>
    </row>
    <row r="18" spans="1:16">
      <c r="A18" s="12"/>
      <c r="B18" s="24">
        <v>323.7</v>
      </c>
      <c r="C18" s="19" t="s">
        <v>20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50585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50585</v>
      </c>
      <c r="O18" s="48">
        <f t="shared" si="1"/>
        <v>2.9736640997001942</v>
      </c>
      <c r="P18" s="9"/>
    </row>
    <row r="19" spans="1:16">
      <c r="A19" s="12"/>
      <c r="B19" s="24">
        <v>324.11</v>
      </c>
      <c r="C19" s="19" t="s">
        <v>21</v>
      </c>
      <c r="D19" s="47">
        <v>0</v>
      </c>
      <c r="E19" s="47">
        <v>5600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5600</v>
      </c>
      <c r="O19" s="48">
        <f t="shared" si="1"/>
        <v>0.32919875374757512</v>
      </c>
      <c r="P19" s="9"/>
    </row>
    <row r="20" spans="1:16">
      <c r="A20" s="12"/>
      <c r="B20" s="24">
        <v>324.12</v>
      </c>
      <c r="C20" s="19" t="s">
        <v>96</v>
      </c>
      <c r="D20" s="47">
        <v>0</v>
      </c>
      <c r="E20" s="47">
        <v>1359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1359</v>
      </c>
      <c r="O20" s="48">
        <f t="shared" si="1"/>
        <v>7.9889483275527598E-2</v>
      </c>
      <c r="P20" s="9"/>
    </row>
    <row r="21" spans="1:16">
      <c r="A21" s="12"/>
      <c r="B21" s="24">
        <v>324.31</v>
      </c>
      <c r="C21" s="19" t="s">
        <v>23</v>
      </c>
      <c r="D21" s="47">
        <v>0</v>
      </c>
      <c r="E21" s="47">
        <v>16187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16187</v>
      </c>
      <c r="O21" s="48">
        <f t="shared" si="1"/>
        <v>0.951560754805714</v>
      </c>
      <c r="P21" s="9"/>
    </row>
    <row r="22" spans="1:16">
      <c r="A22" s="12"/>
      <c r="B22" s="24">
        <v>324.32</v>
      </c>
      <c r="C22" s="19" t="s">
        <v>24</v>
      </c>
      <c r="D22" s="47">
        <v>3633</v>
      </c>
      <c r="E22" s="47">
        <v>6482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10115</v>
      </c>
      <c r="O22" s="48">
        <f t="shared" si="1"/>
        <v>0.59461524895655749</v>
      </c>
      <c r="P22" s="9"/>
    </row>
    <row r="23" spans="1:16">
      <c r="A23" s="12"/>
      <c r="B23" s="24">
        <v>324.61</v>
      </c>
      <c r="C23" s="19" t="s">
        <v>25</v>
      </c>
      <c r="D23" s="47">
        <v>0</v>
      </c>
      <c r="E23" s="47">
        <v>6129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6129</v>
      </c>
      <c r="O23" s="48">
        <f t="shared" si="1"/>
        <v>0.36029627887837284</v>
      </c>
      <c r="P23" s="9"/>
    </row>
    <row r="24" spans="1:16">
      <c r="A24" s="12"/>
      <c r="B24" s="24">
        <v>324.62</v>
      </c>
      <c r="C24" s="19" t="s">
        <v>123</v>
      </c>
      <c r="D24" s="47">
        <v>0</v>
      </c>
      <c r="E24" s="47">
        <v>5040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5040</v>
      </c>
      <c r="O24" s="48">
        <f t="shared" si="1"/>
        <v>0.29627887837281758</v>
      </c>
      <c r="P24" s="9"/>
    </row>
    <row r="25" spans="1:16">
      <c r="A25" s="12"/>
      <c r="B25" s="24">
        <v>325.2</v>
      </c>
      <c r="C25" s="19" t="s">
        <v>104</v>
      </c>
      <c r="D25" s="47">
        <v>0</v>
      </c>
      <c r="E25" s="47">
        <v>317863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317863</v>
      </c>
      <c r="O25" s="48">
        <f t="shared" si="1"/>
        <v>18.685732761154547</v>
      </c>
      <c r="P25" s="9"/>
    </row>
    <row r="26" spans="1:16" ht="15.75">
      <c r="A26" s="28" t="s">
        <v>27</v>
      </c>
      <c r="B26" s="29"/>
      <c r="C26" s="30"/>
      <c r="D26" s="31">
        <f t="shared" ref="D26:M26" si="5">SUM(D27:D37)</f>
        <v>2960520</v>
      </c>
      <c r="E26" s="31">
        <f t="shared" si="5"/>
        <v>2111</v>
      </c>
      <c r="F26" s="31">
        <f t="shared" si="5"/>
        <v>0</v>
      </c>
      <c r="G26" s="31">
        <f t="shared" si="5"/>
        <v>0</v>
      </c>
      <c r="H26" s="31">
        <f t="shared" si="5"/>
        <v>0</v>
      </c>
      <c r="I26" s="31">
        <f t="shared" si="5"/>
        <v>17827</v>
      </c>
      <c r="J26" s="31">
        <f t="shared" si="5"/>
        <v>0</v>
      </c>
      <c r="K26" s="31">
        <f t="shared" si="5"/>
        <v>0</v>
      </c>
      <c r="L26" s="31">
        <f t="shared" si="5"/>
        <v>0</v>
      </c>
      <c r="M26" s="31">
        <f t="shared" si="5"/>
        <v>0</v>
      </c>
      <c r="N26" s="43">
        <f>SUM(D26:M26)</f>
        <v>2980458</v>
      </c>
      <c r="O26" s="44">
        <f t="shared" si="1"/>
        <v>175.20768914231968</v>
      </c>
      <c r="P26" s="10"/>
    </row>
    <row r="27" spans="1:16">
      <c r="A27" s="12"/>
      <c r="B27" s="24">
        <v>331.2</v>
      </c>
      <c r="C27" s="19" t="s">
        <v>105</v>
      </c>
      <c r="D27" s="47">
        <v>221715</v>
      </c>
      <c r="E27" s="47">
        <v>2111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223826</v>
      </c>
      <c r="O27" s="48">
        <f t="shared" si="1"/>
        <v>13.157721474340132</v>
      </c>
      <c r="P27" s="9"/>
    </row>
    <row r="28" spans="1:16">
      <c r="A28" s="12"/>
      <c r="B28" s="24">
        <v>334.36</v>
      </c>
      <c r="C28" s="19" t="s">
        <v>83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4839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4" si="6">SUM(D28:M28)</f>
        <v>4839</v>
      </c>
      <c r="O28" s="48">
        <f t="shared" si="1"/>
        <v>0.28446299453294926</v>
      </c>
      <c r="P28" s="9"/>
    </row>
    <row r="29" spans="1:16">
      <c r="A29" s="12"/>
      <c r="B29" s="24">
        <v>334.49</v>
      </c>
      <c r="C29" s="19" t="s">
        <v>98</v>
      </c>
      <c r="D29" s="47">
        <v>5118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5118</v>
      </c>
      <c r="O29" s="48">
        <f t="shared" si="1"/>
        <v>0.30086414672858741</v>
      </c>
      <c r="P29" s="9"/>
    </row>
    <row r="30" spans="1:16">
      <c r="A30" s="12"/>
      <c r="B30" s="24">
        <v>335.12</v>
      </c>
      <c r="C30" s="19" t="s">
        <v>106</v>
      </c>
      <c r="D30" s="47">
        <v>496889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496889</v>
      </c>
      <c r="O30" s="48">
        <f t="shared" si="1"/>
        <v>29.20986420551408</v>
      </c>
      <c r="P30" s="9"/>
    </row>
    <row r="31" spans="1:16">
      <c r="A31" s="12"/>
      <c r="B31" s="24">
        <v>335.14</v>
      </c>
      <c r="C31" s="19" t="s">
        <v>107</v>
      </c>
      <c r="D31" s="47">
        <v>15378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15378</v>
      </c>
      <c r="O31" s="48">
        <f t="shared" si="1"/>
        <v>0.90400329198753748</v>
      </c>
      <c r="P31" s="9"/>
    </row>
    <row r="32" spans="1:16">
      <c r="A32" s="12"/>
      <c r="B32" s="24">
        <v>335.15</v>
      </c>
      <c r="C32" s="19" t="s">
        <v>108</v>
      </c>
      <c r="D32" s="47">
        <v>17704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17704</v>
      </c>
      <c r="O32" s="48">
        <f t="shared" si="1"/>
        <v>1.0407383457762625</v>
      </c>
      <c r="P32" s="9"/>
    </row>
    <row r="33" spans="1:16">
      <c r="A33" s="12"/>
      <c r="B33" s="24">
        <v>335.18</v>
      </c>
      <c r="C33" s="19" t="s">
        <v>109</v>
      </c>
      <c r="D33" s="47">
        <v>980143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980143</v>
      </c>
      <c r="O33" s="48">
        <f t="shared" si="1"/>
        <v>57.618188231144551</v>
      </c>
      <c r="P33" s="9"/>
    </row>
    <row r="34" spans="1:16">
      <c r="A34" s="12"/>
      <c r="B34" s="24">
        <v>335.21</v>
      </c>
      <c r="C34" s="19" t="s">
        <v>35</v>
      </c>
      <c r="D34" s="47">
        <v>8412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8412</v>
      </c>
      <c r="O34" s="48">
        <f t="shared" si="1"/>
        <v>0.49450355652225031</v>
      </c>
      <c r="P34" s="9"/>
    </row>
    <row r="35" spans="1:16">
      <c r="A35" s="12"/>
      <c r="B35" s="24">
        <v>337.7</v>
      </c>
      <c r="C35" s="19" t="s">
        <v>37</v>
      </c>
      <c r="D35" s="47">
        <v>217062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217062</v>
      </c>
      <c r="O35" s="48">
        <f t="shared" si="1"/>
        <v>12.760096408206454</v>
      </c>
      <c r="P35" s="9"/>
    </row>
    <row r="36" spans="1:16">
      <c r="A36" s="12"/>
      <c r="B36" s="24">
        <v>337.9</v>
      </c>
      <c r="C36" s="19" t="s">
        <v>99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12988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12988</v>
      </c>
      <c r="O36" s="48">
        <f t="shared" si="1"/>
        <v>0.76350596672741167</v>
      </c>
      <c r="P36" s="9"/>
    </row>
    <row r="37" spans="1:16">
      <c r="A37" s="12"/>
      <c r="B37" s="24">
        <v>338</v>
      </c>
      <c r="C37" s="19" t="s">
        <v>38</v>
      </c>
      <c r="D37" s="47">
        <v>998099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998099</v>
      </c>
      <c r="O37" s="48">
        <f t="shared" ref="O37:O64" si="7">(N37/O$66)</f>
        <v>58.673740520839459</v>
      </c>
      <c r="P37" s="9"/>
    </row>
    <row r="38" spans="1:16" ht="15.75">
      <c r="A38" s="28" t="s">
        <v>43</v>
      </c>
      <c r="B38" s="29"/>
      <c r="C38" s="30"/>
      <c r="D38" s="31">
        <f t="shared" ref="D38:M38" si="8">SUM(D39:D48)</f>
        <v>948638</v>
      </c>
      <c r="E38" s="31">
        <f t="shared" si="8"/>
        <v>46550</v>
      </c>
      <c r="F38" s="31">
        <f t="shared" si="8"/>
        <v>0</v>
      </c>
      <c r="G38" s="31">
        <f t="shared" si="8"/>
        <v>0</v>
      </c>
      <c r="H38" s="31">
        <f t="shared" si="8"/>
        <v>0</v>
      </c>
      <c r="I38" s="31">
        <f t="shared" si="8"/>
        <v>11704427</v>
      </c>
      <c r="J38" s="31">
        <f t="shared" si="8"/>
        <v>0</v>
      </c>
      <c r="K38" s="31">
        <f t="shared" si="8"/>
        <v>0</v>
      </c>
      <c r="L38" s="31">
        <f t="shared" si="8"/>
        <v>0</v>
      </c>
      <c r="M38" s="31">
        <f t="shared" si="8"/>
        <v>0</v>
      </c>
      <c r="N38" s="31">
        <f>SUM(D38:M38)</f>
        <v>12699615</v>
      </c>
      <c r="O38" s="44">
        <f t="shared" si="7"/>
        <v>746.55311269178765</v>
      </c>
      <c r="P38" s="10"/>
    </row>
    <row r="39" spans="1:16">
      <c r="A39" s="12"/>
      <c r="B39" s="24">
        <v>341.9</v>
      </c>
      <c r="C39" s="19" t="s">
        <v>110</v>
      </c>
      <c r="D39" s="47">
        <v>14046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48" si="9">SUM(D39:M39)</f>
        <v>14046</v>
      </c>
      <c r="O39" s="48">
        <f t="shared" si="7"/>
        <v>0.82570101698900711</v>
      </c>
      <c r="P39" s="9"/>
    </row>
    <row r="40" spans="1:16">
      <c r="A40" s="12"/>
      <c r="B40" s="24">
        <v>342.5</v>
      </c>
      <c r="C40" s="19" t="s">
        <v>46</v>
      </c>
      <c r="D40" s="47">
        <v>69530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9"/>
        <v>69530</v>
      </c>
      <c r="O40" s="48">
        <f t="shared" si="7"/>
        <v>4.0873552407265885</v>
      </c>
      <c r="P40" s="9"/>
    </row>
    <row r="41" spans="1:16">
      <c r="A41" s="12"/>
      <c r="B41" s="24">
        <v>343.4</v>
      </c>
      <c r="C41" s="19" t="s">
        <v>47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2849721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2849721</v>
      </c>
      <c r="O41" s="48">
        <f t="shared" si="7"/>
        <v>167.52225030862382</v>
      </c>
      <c r="P41" s="9"/>
    </row>
    <row r="42" spans="1:16">
      <c r="A42" s="12"/>
      <c r="B42" s="24">
        <v>343.6</v>
      </c>
      <c r="C42" s="19" t="s">
        <v>48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7857807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7857807</v>
      </c>
      <c r="O42" s="48">
        <f t="shared" si="7"/>
        <v>461.92504849803066</v>
      </c>
      <c r="P42" s="9"/>
    </row>
    <row r="43" spans="1:16">
      <c r="A43" s="12"/>
      <c r="B43" s="24">
        <v>343.9</v>
      </c>
      <c r="C43" s="19" t="s">
        <v>49</v>
      </c>
      <c r="D43" s="47">
        <v>442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442</v>
      </c>
      <c r="O43" s="48">
        <f t="shared" si="7"/>
        <v>2.5983187349362176E-2</v>
      </c>
      <c r="P43" s="9"/>
    </row>
    <row r="44" spans="1:16">
      <c r="A44" s="12"/>
      <c r="B44" s="24">
        <v>347.1</v>
      </c>
      <c r="C44" s="19" t="s">
        <v>50</v>
      </c>
      <c r="D44" s="47">
        <v>15464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15464</v>
      </c>
      <c r="O44" s="48">
        <f t="shared" si="7"/>
        <v>0.90905884427723238</v>
      </c>
      <c r="P44" s="9"/>
    </row>
    <row r="45" spans="1:16">
      <c r="A45" s="12"/>
      <c r="B45" s="24">
        <v>347.2</v>
      </c>
      <c r="C45" s="19" t="s">
        <v>51</v>
      </c>
      <c r="D45" s="47">
        <v>673544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673544</v>
      </c>
      <c r="O45" s="48">
        <f t="shared" si="7"/>
        <v>39.594615248956558</v>
      </c>
      <c r="P45" s="9"/>
    </row>
    <row r="46" spans="1:16">
      <c r="A46" s="12"/>
      <c r="B46" s="24">
        <v>347.4</v>
      </c>
      <c r="C46" s="19" t="s">
        <v>52</v>
      </c>
      <c r="D46" s="47">
        <v>120893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120893</v>
      </c>
      <c r="O46" s="48">
        <f t="shared" si="7"/>
        <v>7.106754453000999</v>
      </c>
      <c r="P46" s="9"/>
    </row>
    <row r="47" spans="1:16">
      <c r="A47" s="12"/>
      <c r="B47" s="24">
        <v>347.5</v>
      </c>
      <c r="C47" s="19" t="s">
        <v>53</v>
      </c>
      <c r="D47" s="47">
        <v>54719</v>
      </c>
      <c r="E47" s="47">
        <v>46550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101269</v>
      </c>
      <c r="O47" s="48">
        <f t="shared" si="7"/>
        <v>5.9531479630827109</v>
      </c>
      <c r="P47" s="9"/>
    </row>
    <row r="48" spans="1:16">
      <c r="A48" s="12"/>
      <c r="B48" s="24">
        <v>349</v>
      </c>
      <c r="C48" s="19" t="s">
        <v>1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996899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996899</v>
      </c>
      <c r="O48" s="48">
        <f t="shared" si="7"/>
        <v>58.603197930750689</v>
      </c>
      <c r="P48" s="9"/>
    </row>
    <row r="49" spans="1:119" ht="15.75">
      <c r="A49" s="28" t="s">
        <v>44</v>
      </c>
      <c r="B49" s="29"/>
      <c r="C49" s="30"/>
      <c r="D49" s="31">
        <f t="shared" ref="D49:M49" si="10">SUM(D50:D52)</f>
        <v>31911</v>
      </c>
      <c r="E49" s="31">
        <f t="shared" si="10"/>
        <v>0</v>
      </c>
      <c r="F49" s="31">
        <f t="shared" si="10"/>
        <v>0</v>
      </c>
      <c r="G49" s="31">
        <f t="shared" si="10"/>
        <v>0</v>
      </c>
      <c r="H49" s="31">
        <f t="shared" si="10"/>
        <v>0</v>
      </c>
      <c r="I49" s="31">
        <f t="shared" si="10"/>
        <v>0</v>
      </c>
      <c r="J49" s="31">
        <f t="shared" si="10"/>
        <v>0</v>
      </c>
      <c r="K49" s="31">
        <f t="shared" si="10"/>
        <v>0</v>
      </c>
      <c r="L49" s="31">
        <f t="shared" si="10"/>
        <v>0</v>
      </c>
      <c r="M49" s="31">
        <f t="shared" si="10"/>
        <v>0</v>
      </c>
      <c r="N49" s="31">
        <f t="shared" ref="N49:N54" si="11">SUM(D49:M49)</f>
        <v>31911</v>
      </c>
      <c r="O49" s="44">
        <f t="shared" si="7"/>
        <v>1.8759038269355124</v>
      </c>
      <c r="P49" s="10"/>
    </row>
    <row r="50" spans="1:119">
      <c r="A50" s="13"/>
      <c r="B50" s="38">
        <v>351.1</v>
      </c>
      <c r="C50" s="20" t="s">
        <v>56</v>
      </c>
      <c r="D50" s="47">
        <v>10381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1"/>
        <v>10381</v>
      </c>
      <c r="O50" s="48">
        <f t="shared" si="7"/>
        <v>0.6102521897595673</v>
      </c>
      <c r="P50" s="9"/>
    </row>
    <row r="51" spans="1:119">
      <c r="A51" s="13"/>
      <c r="B51" s="38">
        <v>352</v>
      </c>
      <c r="C51" s="20" t="s">
        <v>57</v>
      </c>
      <c r="D51" s="47">
        <v>27718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27718</v>
      </c>
      <c r="O51" s="48">
        <f t="shared" si="7"/>
        <v>1.6294162600670155</v>
      </c>
      <c r="P51" s="9"/>
    </row>
    <row r="52" spans="1:119">
      <c r="A52" s="13"/>
      <c r="B52" s="38">
        <v>354</v>
      </c>
      <c r="C52" s="20" t="s">
        <v>58</v>
      </c>
      <c r="D52" s="47">
        <v>-6188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-6188</v>
      </c>
      <c r="O52" s="48">
        <f t="shared" si="7"/>
        <v>-0.36376462289107048</v>
      </c>
      <c r="P52" s="9"/>
    </row>
    <row r="53" spans="1:119" ht="15.75">
      <c r="A53" s="28" t="s">
        <v>4</v>
      </c>
      <c r="B53" s="29"/>
      <c r="C53" s="30"/>
      <c r="D53" s="31">
        <f t="shared" ref="D53:M53" si="12">SUM(D54:D61)</f>
        <v>1071467</v>
      </c>
      <c r="E53" s="31">
        <f t="shared" si="12"/>
        <v>66643</v>
      </c>
      <c r="F53" s="31">
        <f t="shared" si="12"/>
        <v>0</v>
      </c>
      <c r="G53" s="31">
        <f t="shared" si="12"/>
        <v>55640</v>
      </c>
      <c r="H53" s="31">
        <f t="shared" si="12"/>
        <v>0</v>
      </c>
      <c r="I53" s="31">
        <f t="shared" si="12"/>
        <v>960415</v>
      </c>
      <c r="J53" s="31">
        <f t="shared" si="12"/>
        <v>0</v>
      </c>
      <c r="K53" s="31">
        <f t="shared" si="12"/>
        <v>728510</v>
      </c>
      <c r="L53" s="31">
        <f t="shared" si="12"/>
        <v>0</v>
      </c>
      <c r="M53" s="31">
        <f t="shared" si="12"/>
        <v>0</v>
      </c>
      <c r="N53" s="31">
        <f t="shared" si="11"/>
        <v>2882675</v>
      </c>
      <c r="O53" s="44">
        <f t="shared" si="7"/>
        <v>169.45946740344482</v>
      </c>
      <c r="P53" s="10"/>
    </row>
    <row r="54" spans="1:119">
      <c r="A54" s="12"/>
      <c r="B54" s="24">
        <v>361.1</v>
      </c>
      <c r="C54" s="19" t="s">
        <v>59</v>
      </c>
      <c r="D54" s="47">
        <v>194568</v>
      </c>
      <c r="E54" s="47">
        <v>48234</v>
      </c>
      <c r="F54" s="47">
        <v>0</v>
      </c>
      <c r="G54" s="47">
        <v>17882</v>
      </c>
      <c r="H54" s="47">
        <v>0</v>
      </c>
      <c r="I54" s="47">
        <v>315549</v>
      </c>
      <c r="J54" s="47">
        <v>0</v>
      </c>
      <c r="K54" s="47">
        <v>459576</v>
      </c>
      <c r="L54" s="47">
        <v>0</v>
      </c>
      <c r="M54" s="47">
        <v>0</v>
      </c>
      <c r="N54" s="47">
        <f t="shared" si="11"/>
        <v>1035809</v>
      </c>
      <c r="O54" s="48">
        <f t="shared" si="7"/>
        <v>60.89054141437893</v>
      </c>
      <c r="P54" s="9"/>
    </row>
    <row r="55" spans="1:119">
      <c r="A55" s="12"/>
      <c r="B55" s="24">
        <v>361.3</v>
      </c>
      <c r="C55" s="19" t="s">
        <v>60</v>
      </c>
      <c r="D55" s="47">
        <v>-41933</v>
      </c>
      <c r="E55" s="47">
        <v>-10425</v>
      </c>
      <c r="F55" s="47">
        <v>0</v>
      </c>
      <c r="G55" s="47">
        <v>-3930</v>
      </c>
      <c r="H55" s="47">
        <v>0</v>
      </c>
      <c r="I55" s="47">
        <v>-68025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61" si="13">SUM(D55:M55)</f>
        <v>-124313</v>
      </c>
      <c r="O55" s="48">
        <f t="shared" si="7"/>
        <v>-7.3078008347539827</v>
      </c>
      <c r="P55" s="9"/>
    </row>
    <row r="56" spans="1:119">
      <c r="A56" s="12"/>
      <c r="B56" s="24">
        <v>362</v>
      </c>
      <c r="C56" s="19" t="s">
        <v>61</v>
      </c>
      <c r="D56" s="47">
        <v>20540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3"/>
        <v>20540</v>
      </c>
      <c r="O56" s="48">
        <f t="shared" si="7"/>
        <v>1.207454000352713</v>
      </c>
      <c r="P56" s="9"/>
    </row>
    <row r="57" spans="1:119">
      <c r="A57" s="12"/>
      <c r="B57" s="24">
        <v>364</v>
      </c>
      <c r="C57" s="19" t="s">
        <v>111</v>
      </c>
      <c r="D57" s="47">
        <v>19699</v>
      </c>
      <c r="E57" s="47">
        <v>0</v>
      </c>
      <c r="F57" s="47">
        <v>0</v>
      </c>
      <c r="G57" s="47">
        <v>0</v>
      </c>
      <c r="H57" s="47">
        <v>0</v>
      </c>
      <c r="I57" s="47">
        <v>14305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3"/>
        <v>34004</v>
      </c>
      <c r="O57" s="48">
        <f t="shared" si="7"/>
        <v>1.9989418611486685</v>
      </c>
      <c r="P57" s="9"/>
    </row>
    <row r="58" spans="1:119">
      <c r="A58" s="12"/>
      <c r="B58" s="24">
        <v>365</v>
      </c>
      <c r="C58" s="19" t="s">
        <v>112</v>
      </c>
      <c r="D58" s="47">
        <v>176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3"/>
        <v>176</v>
      </c>
      <c r="O58" s="48">
        <f t="shared" si="7"/>
        <v>1.0346246546352361E-2</v>
      </c>
      <c r="P58" s="9"/>
    </row>
    <row r="59" spans="1:119">
      <c r="A59" s="12"/>
      <c r="B59" s="24">
        <v>366</v>
      </c>
      <c r="C59" s="19" t="s">
        <v>92</v>
      </c>
      <c r="D59" s="47">
        <v>20776</v>
      </c>
      <c r="E59" s="47">
        <v>18834</v>
      </c>
      <c r="F59" s="47">
        <v>0</v>
      </c>
      <c r="G59" s="47">
        <v>41688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3"/>
        <v>81298</v>
      </c>
      <c r="O59" s="48">
        <f t="shared" si="7"/>
        <v>4.7791429075304217</v>
      </c>
      <c r="P59" s="9"/>
    </row>
    <row r="60" spans="1:119">
      <c r="A60" s="12"/>
      <c r="B60" s="24">
        <v>368</v>
      </c>
      <c r="C60" s="19" t="s">
        <v>64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268934</v>
      </c>
      <c r="L60" s="47">
        <v>0</v>
      </c>
      <c r="M60" s="47">
        <v>0</v>
      </c>
      <c r="N60" s="47">
        <f t="shared" si="13"/>
        <v>268934</v>
      </c>
      <c r="O60" s="48">
        <f t="shared" si="7"/>
        <v>15.809417435776851</v>
      </c>
      <c r="P60" s="9"/>
    </row>
    <row r="61" spans="1:119">
      <c r="A61" s="12"/>
      <c r="B61" s="24">
        <v>369.9</v>
      </c>
      <c r="C61" s="19" t="s">
        <v>66</v>
      </c>
      <c r="D61" s="47">
        <v>857641</v>
      </c>
      <c r="E61" s="47">
        <v>10000</v>
      </c>
      <c r="F61" s="47">
        <v>0</v>
      </c>
      <c r="G61" s="47">
        <v>0</v>
      </c>
      <c r="H61" s="47">
        <v>0</v>
      </c>
      <c r="I61" s="47">
        <v>698586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3"/>
        <v>1566227</v>
      </c>
      <c r="O61" s="48">
        <f t="shared" si="7"/>
        <v>92.071424372464875</v>
      </c>
      <c r="P61" s="9"/>
    </row>
    <row r="62" spans="1:119" ht="15.75">
      <c r="A62" s="28" t="s">
        <v>45</v>
      </c>
      <c r="B62" s="29"/>
      <c r="C62" s="30"/>
      <c r="D62" s="31">
        <f t="shared" ref="D62:M62" si="14">SUM(D63:D63)</f>
        <v>0</v>
      </c>
      <c r="E62" s="31">
        <f t="shared" si="14"/>
        <v>128450</v>
      </c>
      <c r="F62" s="31">
        <f t="shared" si="14"/>
        <v>890320</v>
      </c>
      <c r="G62" s="31">
        <f t="shared" si="14"/>
        <v>0</v>
      </c>
      <c r="H62" s="31">
        <f t="shared" si="14"/>
        <v>0</v>
      </c>
      <c r="I62" s="31">
        <f t="shared" si="14"/>
        <v>0</v>
      </c>
      <c r="J62" s="31">
        <f t="shared" si="14"/>
        <v>0</v>
      </c>
      <c r="K62" s="31">
        <f t="shared" si="14"/>
        <v>0</v>
      </c>
      <c r="L62" s="31">
        <f t="shared" si="14"/>
        <v>0</v>
      </c>
      <c r="M62" s="31">
        <f t="shared" si="14"/>
        <v>0</v>
      </c>
      <c r="N62" s="31">
        <f>SUM(D62:M62)</f>
        <v>1018770</v>
      </c>
      <c r="O62" s="44">
        <f t="shared" si="7"/>
        <v>59.88889542061019</v>
      </c>
      <c r="P62" s="9"/>
    </row>
    <row r="63" spans="1:119" ht="15.75" thickBot="1">
      <c r="A63" s="12"/>
      <c r="B63" s="24">
        <v>381</v>
      </c>
      <c r="C63" s="19" t="s">
        <v>67</v>
      </c>
      <c r="D63" s="47">
        <v>0</v>
      </c>
      <c r="E63" s="47">
        <v>128450</v>
      </c>
      <c r="F63" s="47">
        <v>890320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>SUM(D63:M63)</f>
        <v>1018770</v>
      </c>
      <c r="O63" s="48">
        <f t="shared" si="7"/>
        <v>59.88889542061019</v>
      </c>
      <c r="P63" s="9"/>
    </row>
    <row r="64" spans="1:119" ht="16.5" thickBot="1">
      <c r="A64" s="14" t="s">
        <v>54</v>
      </c>
      <c r="B64" s="22"/>
      <c r="C64" s="21"/>
      <c r="D64" s="15">
        <f t="shared" ref="D64:M64" si="15">SUM(D5,D14,D26,D38,D49,D53,D62)</f>
        <v>12875786</v>
      </c>
      <c r="E64" s="15">
        <f t="shared" si="15"/>
        <v>1131669</v>
      </c>
      <c r="F64" s="15">
        <f t="shared" si="15"/>
        <v>890320</v>
      </c>
      <c r="G64" s="15">
        <f t="shared" si="15"/>
        <v>1557574</v>
      </c>
      <c r="H64" s="15">
        <f t="shared" si="15"/>
        <v>0</v>
      </c>
      <c r="I64" s="15">
        <f t="shared" si="15"/>
        <v>12733254</v>
      </c>
      <c r="J64" s="15">
        <f t="shared" si="15"/>
        <v>0</v>
      </c>
      <c r="K64" s="15">
        <f t="shared" si="15"/>
        <v>872134</v>
      </c>
      <c r="L64" s="15">
        <f t="shared" si="15"/>
        <v>0</v>
      </c>
      <c r="M64" s="15">
        <f t="shared" si="15"/>
        <v>0</v>
      </c>
      <c r="N64" s="15">
        <f>SUM(D64:M64)</f>
        <v>30060737</v>
      </c>
      <c r="O64" s="37">
        <f t="shared" si="7"/>
        <v>1767.1352066310035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46"/>
    </row>
    <row r="66" spans="1:15">
      <c r="A66" s="39"/>
      <c r="B66" s="40"/>
      <c r="C66" s="40"/>
      <c r="D66" s="41"/>
      <c r="E66" s="41"/>
      <c r="F66" s="41"/>
      <c r="G66" s="41"/>
      <c r="H66" s="41"/>
      <c r="I66" s="41"/>
      <c r="J66" s="41"/>
      <c r="K66" s="41"/>
      <c r="L66" s="119" t="s">
        <v>124</v>
      </c>
      <c r="M66" s="119"/>
      <c r="N66" s="119"/>
      <c r="O66" s="42">
        <v>17011</v>
      </c>
    </row>
    <row r="67" spans="1:15">
      <c r="A67" s="120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8"/>
    </row>
    <row r="68" spans="1:15" ht="15.75" customHeight="1" thickBot="1">
      <c r="A68" s="121" t="s">
        <v>85</v>
      </c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1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101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69</v>
      </c>
      <c r="B3" s="109"/>
      <c r="C3" s="110"/>
      <c r="D3" s="129" t="s">
        <v>39</v>
      </c>
      <c r="E3" s="130"/>
      <c r="F3" s="130"/>
      <c r="G3" s="130"/>
      <c r="H3" s="131"/>
      <c r="I3" s="129" t="s">
        <v>40</v>
      </c>
      <c r="J3" s="131"/>
      <c r="K3" s="129" t="s">
        <v>42</v>
      </c>
      <c r="L3" s="131"/>
      <c r="M3" s="35"/>
      <c r="N3" s="36"/>
      <c r="O3" s="132" t="s">
        <v>74</v>
      </c>
      <c r="P3" s="11"/>
      <c r="Q3"/>
    </row>
    <row r="4" spans="1:133" ht="32.25" customHeight="1" thickBot="1">
      <c r="A4" s="111"/>
      <c r="B4" s="112"/>
      <c r="C4" s="113"/>
      <c r="D4" s="33" t="s">
        <v>5</v>
      </c>
      <c r="E4" s="33" t="s">
        <v>70</v>
      </c>
      <c r="F4" s="33" t="s">
        <v>71</v>
      </c>
      <c r="G4" s="33" t="s">
        <v>72</v>
      </c>
      <c r="H4" s="33" t="s">
        <v>6</v>
      </c>
      <c r="I4" s="33" t="s">
        <v>7</v>
      </c>
      <c r="J4" s="34" t="s">
        <v>73</v>
      </c>
      <c r="K4" s="34" t="s">
        <v>8</v>
      </c>
      <c r="L4" s="34" t="s">
        <v>9</v>
      </c>
      <c r="M4" s="34" t="s">
        <v>10</v>
      </c>
      <c r="N4" s="34" t="s">
        <v>41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SUM(D6:D13)</f>
        <v>5626286</v>
      </c>
      <c r="E5" s="26">
        <f t="shared" si="0"/>
        <v>495259</v>
      </c>
      <c r="F5" s="26">
        <f t="shared" si="0"/>
        <v>0</v>
      </c>
      <c r="G5" s="26">
        <f t="shared" si="0"/>
        <v>1429225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139857</v>
      </c>
      <c r="L5" s="26">
        <f t="shared" si="0"/>
        <v>0</v>
      </c>
      <c r="M5" s="26">
        <f t="shared" si="0"/>
        <v>0</v>
      </c>
      <c r="N5" s="27">
        <f>SUM(D5:M5)</f>
        <v>7690627</v>
      </c>
      <c r="O5" s="32">
        <f t="shared" ref="O5:O36" si="1">(N5/O$66)</f>
        <v>453.88497403210579</v>
      </c>
      <c r="P5" s="6"/>
    </row>
    <row r="6" spans="1:133">
      <c r="A6" s="12"/>
      <c r="B6" s="24">
        <v>311</v>
      </c>
      <c r="C6" s="19" t="s">
        <v>3</v>
      </c>
      <c r="D6" s="47">
        <v>2951352</v>
      </c>
      <c r="E6" s="47">
        <v>264264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3215616</v>
      </c>
      <c r="O6" s="48">
        <f t="shared" si="1"/>
        <v>189.77903682719545</v>
      </c>
      <c r="P6" s="9"/>
    </row>
    <row r="7" spans="1:133">
      <c r="A7" s="12"/>
      <c r="B7" s="24">
        <v>312.10000000000002</v>
      </c>
      <c r="C7" s="19" t="s">
        <v>11</v>
      </c>
      <c r="D7" s="47">
        <v>138063</v>
      </c>
      <c r="E7" s="47">
        <v>230995</v>
      </c>
      <c r="F7" s="47">
        <v>0</v>
      </c>
      <c r="G7" s="47">
        <v>1429225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1798283</v>
      </c>
      <c r="O7" s="48">
        <f t="shared" si="1"/>
        <v>106.13096081208687</v>
      </c>
      <c r="P7" s="9"/>
    </row>
    <row r="8" spans="1:133">
      <c r="A8" s="12"/>
      <c r="B8" s="24">
        <v>312.51</v>
      </c>
      <c r="C8" s="19" t="s">
        <v>76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139857</v>
      </c>
      <c r="L8" s="47">
        <v>0</v>
      </c>
      <c r="M8" s="47">
        <v>0</v>
      </c>
      <c r="N8" s="47">
        <f>SUM(D8:M8)</f>
        <v>139857</v>
      </c>
      <c r="O8" s="48">
        <f t="shared" si="1"/>
        <v>8.2540722379603402</v>
      </c>
      <c r="P8" s="9"/>
    </row>
    <row r="9" spans="1:133">
      <c r="A9" s="12"/>
      <c r="B9" s="24">
        <v>314.10000000000002</v>
      </c>
      <c r="C9" s="19" t="s">
        <v>12</v>
      </c>
      <c r="D9" s="47">
        <v>1365466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1365466</v>
      </c>
      <c r="O9" s="48">
        <f t="shared" si="1"/>
        <v>80.586992445703487</v>
      </c>
      <c r="P9" s="9"/>
    </row>
    <row r="10" spans="1:133">
      <c r="A10" s="12"/>
      <c r="B10" s="24">
        <v>314.39999999999998</v>
      </c>
      <c r="C10" s="19" t="s">
        <v>14</v>
      </c>
      <c r="D10" s="47">
        <v>79440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79440</v>
      </c>
      <c r="O10" s="48">
        <f t="shared" si="1"/>
        <v>4.6883852691218131</v>
      </c>
      <c r="P10" s="9"/>
    </row>
    <row r="11" spans="1:133">
      <c r="A11" s="12"/>
      <c r="B11" s="24">
        <v>314.8</v>
      </c>
      <c r="C11" s="19" t="s">
        <v>15</v>
      </c>
      <c r="D11" s="47">
        <v>9010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9010</v>
      </c>
      <c r="O11" s="48">
        <f t="shared" si="1"/>
        <v>0.53175165250236067</v>
      </c>
      <c r="P11" s="9"/>
    </row>
    <row r="12" spans="1:133">
      <c r="A12" s="12"/>
      <c r="B12" s="24">
        <v>315</v>
      </c>
      <c r="C12" s="19" t="s">
        <v>102</v>
      </c>
      <c r="D12" s="47">
        <v>932881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932881</v>
      </c>
      <c r="O12" s="48">
        <f t="shared" si="1"/>
        <v>55.05671624173749</v>
      </c>
      <c r="P12" s="9"/>
    </row>
    <row r="13" spans="1:133">
      <c r="A13" s="12"/>
      <c r="B13" s="24">
        <v>316</v>
      </c>
      <c r="C13" s="19" t="s">
        <v>103</v>
      </c>
      <c r="D13" s="47">
        <v>150074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150074</v>
      </c>
      <c r="O13" s="48">
        <f t="shared" si="1"/>
        <v>8.8570585457979227</v>
      </c>
      <c r="P13" s="9"/>
    </row>
    <row r="14" spans="1:133" ht="15.75">
      <c r="A14" s="28" t="s">
        <v>16</v>
      </c>
      <c r="B14" s="29"/>
      <c r="C14" s="30"/>
      <c r="D14" s="31">
        <f t="shared" ref="D14:M14" si="3">SUM(D15:D24)</f>
        <v>1672282</v>
      </c>
      <c r="E14" s="31">
        <f t="shared" si="3"/>
        <v>377707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34708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3">
        <f>SUM(D14:M14)</f>
        <v>2084697</v>
      </c>
      <c r="O14" s="44">
        <f t="shared" si="1"/>
        <v>123.03452549575071</v>
      </c>
      <c r="P14" s="10"/>
    </row>
    <row r="15" spans="1:133">
      <c r="A15" s="12"/>
      <c r="B15" s="24">
        <v>322</v>
      </c>
      <c r="C15" s="19" t="s">
        <v>0</v>
      </c>
      <c r="D15" s="47">
        <v>311272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311272</v>
      </c>
      <c r="O15" s="48">
        <f t="shared" si="1"/>
        <v>18.370632672332388</v>
      </c>
      <c r="P15" s="9"/>
    </row>
    <row r="16" spans="1:133">
      <c r="A16" s="12"/>
      <c r="B16" s="24">
        <v>323.10000000000002</v>
      </c>
      <c r="C16" s="19" t="s">
        <v>17</v>
      </c>
      <c r="D16" s="47">
        <v>1287457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4" si="4">SUM(D16:M16)</f>
        <v>1287457</v>
      </c>
      <c r="O16" s="48">
        <f t="shared" si="1"/>
        <v>75.983061850802642</v>
      </c>
      <c r="P16" s="9"/>
    </row>
    <row r="17" spans="1:16">
      <c r="A17" s="12"/>
      <c r="B17" s="24">
        <v>323.39999999999998</v>
      </c>
      <c r="C17" s="19" t="s">
        <v>18</v>
      </c>
      <c r="D17" s="47">
        <v>73553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73553</v>
      </c>
      <c r="O17" s="48">
        <f t="shared" si="1"/>
        <v>4.3409466477809255</v>
      </c>
      <c r="P17" s="9"/>
    </row>
    <row r="18" spans="1:16">
      <c r="A18" s="12"/>
      <c r="B18" s="24">
        <v>323.7</v>
      </c>
      <c r="C18" s="19" t="s">
        <v>20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34708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34708</v>
      </c>
      <c r="O18" s="48">
        <f t="shared" si="1"/>
        <v>2.0483947119924455</v>
      </c>
      <c r="P18" s="9"/>
    </row>
    <row r="19" spans="1:16">
      <c r="A19" s="12"/>
      <c r="B19" s="24">
        <v>324.11</v>
      </c>
      <c r="C19" s="19" t="s">
        <v>21</v>
      </c>
      <c r="D19" s="47">
        <v>0</v>
      </c>
      <c r="E19" s="47">
        <v>5950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5950</v>
      </c>
      <c r="O19" s="48">
        <f t="shared" si="1"/>
        <v>0.35115675165250237</v>
      </c>
      <c r="P19" s="9"/>
    </row>
    <row r="20" spans="1:16">
      <c r="A20" s="12"/>
      <c r="B20" s="24">
        <v>324.12</v>
      </c>
      <c r="C20" s="19" t="s">
        <v>96</v>
      </c>
      <c r="D20" s="47">
        <v>0</v>
      </c>
      <c r="E20" s="47">
        <v>3938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3938</v>
      </c>
      <c r="O20" s="48">
        <f t="shared" si="1"/>
        <v>0.23241265344664777</v>
      </c>
      <c r="P20" s="9"/>
    </row>
    <row r="21" spans="1:16">
      <c r="A21" s="12"/>
      <c r="B21" s="24">
        <v>324.31</v>
      </c>
      <c r="C21" s="19" t="s">
        <v>23</v>
      </c>
      <c r="D21" s="47">
        <v>0</v>
      </c>
      <c r="E21" s="47">
        <v>15952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15952</v>
      </c>
      <c r="O21" s="48">
        <f t="shared" si="1"/>
        <v>0.94145420207743158</v>
      </c>
      <c r="P21" s="9"/>
    </row>
    <row r="22" spans="1:16">
      <c r="A22" s="12"/>
      <c r="B22" s="24">
        <v>324.32</v>
      </c>
      <c r="C22" s="19" t="s">
        <v>24</v>
      </c>
      <c r="D22" s="47">
        <v>0</v>
      </c>
      <c r="E22" s="47">
        <v>14665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14665</v>
      </c>
      <c r="O22" s="48">
        <f t="shared" si="1"/>
        <v>0.86549811142587352</v>
      </c>
      <c r="P22" s="9"/>
    </row>
    <row r="23" spans="1:16">
      <c r="A23" s="12"/>
      <c r="B23" s="24">
        <v>324.61</v>
      </c>
      <c r="C23" s="19" t="s">
        <v>25</v>
      </c>
      <c r="D23" s="47">
        <v>0</v>
      </c>
      <c r="E23" s="47">
        <v>24545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24545</v>
      </c>
      <c r="O23" s="48">
        <f t="shared" si="1"/>
        <v>1.44859537299339</v>
      </c>
      <c r="P23" s="9"/>
    </row>
    <row r="24" spans="1:16">
      <c r="A24" s="12"/>
      <c r="B24" s="24">
        <v>325.2</v>
      </c>
      <c r="C24" s="19" t="s">
        <v>104</v>
      </c>
      <c r="D24" s="47">
        <v>0</v>
      </c>
      <c r="E24" s="47">
        <v>312657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312657</v>
      </c>
      <c r="O24" s="48">
        <f t="shared" si="1"/>
        <v>18.45237252124646</v>
      </c>
      <c r="P24" s="9"/>
    </row>
    <row r="25" spans="1:16" ht="15.75">
      <c r="A25" s="28" t="s">
        <v>27</v>
      </c>
      <c r="B25" s="29"/>
      <c r="C25" s="30"/>
      <c r="D25" s="31">
        <f t="shared" ref="D25:M25" si="5">SUM(D26:D38)</f>
        <v>2853452</v>
      </c>
      <c r="E25" s="31">
        <f t="shared" si="5"/>
        <v>0</v>
      </c>
      <c r="F25" s="31">
        <f t="shared" si="5"/>
        <v>0</v>
      </c>
      <c r="G25" s="31">
        <f t="shared" si="5"/>
        <v>42210</v>
      </c>
      <c r="H25" s="31">
        <f t="shared" si="5"/>
        <v>0</v>
      </c>
      <c r="I25" s="31">
        <f t="shared" si="5"/>
        <v>426248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43">
        <f>SUM(D25:M25)</f>
        <v>3321910</v>
      </c>
      <c r="O25" s="44">
        <f t="shared" si="1"/>
        <v>196.05228989612843</v>
      </c>
      <c r="P25" s="10"/>
    </row>
    <row r="26" spans="1:16">
      <c r="A26" s="12"/>
      <c r="B26" s="24">
        <v>331.2</v>
      </c>
      <c r="C26" s="19" t="s">
        <v>105</v>
      </c>
      <c r="D26" s="47">
        <v>222028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222028</v>
      </c>
      <c r="O26" s="48">
        <f t="shared" si="1"/>
        <v>13.103635505193578</v>
      </c>
      <c r="P26" s="9"/>
    </row>
    <row r="27" spans="1:16">
      <c r="A27" s="12"/>
      <c r="B27" s="24">
        <v>331.39</v>
      </c>
      <c r="C27" s="19" t="s">
        <v>90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241627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241627</v>
      </c>
      <c r="O27" s="48">
        <f t="shared" si="1"/>
        <v>14.260328139754485</v>
      </c>
      <c r="P27" s="9"/>
    </row>
    <row r="28" spans="1:16">
      <c r="A28" s="12"/>
      <c r="B28" s="24">
        <v>334.36</v>
      </c>
      <c r="C28" s="19" t="s">
        <v>83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171662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5" si="6">SUM(D28:M28)</f>
        <v>171662</v>
      </c>
      <c r="O28" s="48">
        <f t="shared" si="1"/>
        <v>10.131137865911237</v>
      </c>
      <c r="P28" s="9"/>
    </row>
    <row r="29" spans="1:16">
      <c r="A29" s="12"/>
      <c r="B29" s="24">
        <v>334.49</v>
      </c>
      <c r="C29" s="19" t="s">
        <v>98</v>
      </c>
      <c r="D29" s="47">
        <v>4748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4748</v>
      </c>
      <c r="O29" s="48">
        <f t="shared" si="1"/>
        <v>0.28021718602455148</v>
      </c>
      <c r="P29" s="9"/>
    </row>
    <row r="30" spans="1:16">
      <c r="A30" s="12"/>
      <c r="B30" s="24">
        <v>334.7</v>
      </c>
      <c r="C30" s="19" t="s">
        <v>30</v>
      </c>
      <c r="D30" s="47">
        <v>-9146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-9146</v>
      </c>
      <c r="O30" s="48">
        <f t="shared" si="1"/>
        <v>-0.5397780925401322</v>
      </c>
      <c r="P30" s="9"/>
    </row>
    <row r="31" spans="1:16">
      <c r="A31" s="12"/>
      <c r="B31" s="24">
        <v>335.12</v>
      </c>
      <c r="C31" s="19" t="s">
        <v>106</v>
      </c>
      <c r="D31" s="47">
        <v>475835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475835</v>
      </c>
      <c r="O31" s="48">
        <f t="shared" si="1"/>
        <v>28.082802171860244</v>
      </c>
      <c r="P31" s="9"/>
    </row>
    <row r="32" spans="1:16">
      <c r="A32" s="12"/>
      <c r="B32" s="24">
        <v>335.14</v>
      </c>
      <c r="C32" s="19" t="s">
        <v>107</v>
      </c>
      <c r="D32" s="47">
        <v>14820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14820</v>
      </c>
      <c r="O32" s="48">
        <f t="shared" si="1"/>
        <v>0.87464589235127477</v>
      </c>
      <c r="P32" s="9"/>
    </row>
    <row r="33" spans="1:16">
      <c r="A33" s="12"/>
      <c r="B33" s="24">
        <v>335.15</v>
      </c>
      <c r="C33" s="19" t="s">
        <v>108</v>
      </c>
      <c r="D33" s="47">
        <v>3707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3707</v>
      </c>
      <c r="O33" s="48">
        <f t="shared" si="1"/>
        <v>0.21877950897072709</v>
      </c>
      <c r="P33" s="9"/>
    </row>
    <row r="34" spans="1:16">
      <c r="A34" s="12"/>
      <c r="B34" s="24">
        <v>335.18</v>
      </c>
      <c r="C34" s="19" t="s">
        <v>109</v>
      </c>
      <c r="D34" s="47">
        <v>928330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928330</v>
      </c>
      <c r="O34" s="48">
        <f t="shared" si="1"/>
        <v>54.788125590179412</v>
      </c>
      <c r="P34" s="9"/>
    </row>
    <row r="35" spans="1:16">
      <c r="A35" s="12"/>
      <c r="B35" s="24">
        <v>335.21</v>
      </c>
      <c r="C35" s="19" t="s">
        <v>35</v>
      </c>
      <c r="D35" s="47">
        <v>7940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7940</v>
      </c>
      <c r="O35" s="48">
        <f t="shared" si="1"/>
        <v>0.4686024551463645</v>
      </c>
      <c r="P35" s="9"/>
    </row>
    <row r="36" spans="1:16">
      <c r="A36" s="12"/>
      <c r="B36" s="24">
        <v>337.7</v>
      </c>
      <c r="C36" s="19" t="s">
        <v>37</v>
      </c>
      <c r="D36" s="47">
        <v>222441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222441</v>
      </c>
      <c r="O36" s="48">
        <f t="shared" si="1"/>
        <v>13.128009915014164</v>
      </c>
      <c r="P36" s="9"/>
    </row>
    <row r="37" spans="1:16">
      <c r="A37" s="12"/>
      <c r="B37" s="24">
        <v>337.9</v>
      </c>
      <c r="C37" s="19" t="s">
        <v>99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12959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12959</v>
      </c>
      <c r="O37" s="48">
        <f t="shared" ref="O37:O64" si="7">(N37/O$66)</f>
        <v>0.76481350330500475</v>
      </c>
      <c r="P37" s="9"/>
    </row>
    <row r="38" spans="1:16">
      <c r="A38" s="12"/>
      <c r="B38" s="24">
        <v>338</v>
      </c>
      <c r="C38" s="19" t="s">
        <v>38</v>
      </c>
      <c r="D38" s="47">
        <v>982749</v>
      </c>
      <c r="E38" s="47">
        <v>0</v>
      </c>
      <c r="F38" s="47">
        <v>0</v>
      </c>
      <c r="G38" s="47">
        <v>42210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1024959</v>
      </c>
      <c r="O38" s="48">
        <f t="shared" si="7"/>
        <v>60.49097025495751</v>
      </c>
      <c r="P38" s="9"/>
    </row>
    <row r="39" spans="1:16" ht="15.75">
      <c r="A39" s="28" t="s">
        <v>43</v>
      </c>
      <c r="B39" s="29"/>
      <c r="C39" s="30"/>
      <c r="D39" s="31">
        <f t="shared" ref="D39:M39" si="8">SUM(D40:D48)</f>
        <v>994611</v>
      </c>
      <c r="E39" s="31">
        <f t="shared" si="8"/>
        <v>42964</v>
      </c>
      <c r="F39" s="31">
        <f t="shared" si="8"/>
        <v>0</v>
      </c>
      <c r="G39" s="31">
        <f t="shared" si="8"/>
        <v>0</v>
      </c>
      <c r="H39" s="31">
        <f t="shared" si="8"/>
        <v>0</v>
      </c>
      <c r="I39" s="31">
        <f t="shared" si="8"/>
        <v>11865037</v>
      </c>
      <c r="J39" s="31">
        <f t="shared" si="8"/>
        <v>0</v>
      </c>
      <c r="K39" s="31">
        <f t="shared" si="8"/>
        <v>0</v>
      </c>
      <c r="L39" s="31">
        <f t="shared" si="8"/>
        <v>0</v>
      </c>
      <c r="M39" s="31">
        <f t="shared" si="8"/>
        <v>0</v>
      </c>
      <c r="N39" s="31">
        <f>SUM(D39:M39)</f>
        <v>12902612</v>
      </c>
      <c r="O39" s="44">
        <f t="shared" si="7"/>
        <v>761.48559962228512</v>
      </c>
      <c r="P39" s="10"/>
    </row>
    <row r="40" spans="1:16">
      <c r="A40" s="12"/>
      <c r="B40" s="24">
        <v>341.9</v>
      </c>
      <c r="C40" s="19" t="s">
        <v>110</v>
      </c>
      <c r="D40" s="47">
        <v>17306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48" si="9">SUM(D40:M40)</f>
        <v>17306</v>
      </c>
      <c r="O40" s="48">
        <f t="shared" si="7"/>
        <v>1.0213644948064211</v>
      </c>
      <c r="P40" s="9"/>
    </row>
    <row r="41" spans="1:16">
      <c r="A41" s="12"/>
      <c r="B41" s="24">
        <v>342.5</v>
      </c>
      <c r="C41" s="19" t="s">
        <v>46</v>
      </c>
      <c r="D41" s="47">
        <v>121938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121938</v>
      </c>
      <c r="O41" s="48">
        <f t="shared" si="7"/>
        <v>7.1965297450424925</v>
      </c>
      <c r="P41" s="9"/>
    </row>
    <row r="42" spans="1:16">
      <c r="A42" s="12"/>
      <c r="B42" s="24">
        <v>343.4</v>
      </c>
      <c r="C42" s="19" t="s">
        <v>47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2812452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2812452</v>
      </c>
      <c r="O42" s="48">
        <f t="shared" si="7"/>
        <v>165.98512747875355</v>
      </c>
      <c r="P42" s="9"/>
    </row>
    <row r="43" spans="1:16">
      <c r="A43" s="12"/>
      <c r="B43" s="24">
        <v>343.6</v>
      </c>
      <c r="C43" s="19" t="s">
        <v>48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8059551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8059551</v>
      </c>
      <c r="O43" s="48">
        <f t="shared" si="7"/>
        <v>475.65810906515583</v>
      </c>
      <c r="P43" s="9"/>
    </row>
    <row r="44" spans="1:16">
      <c r="A44" s="12"/>
      <c r="B44" s="24">
        <v>343.9</v>
      </c>
      <c r="C44" s="19" t="s">
        <v>49</v>
      </c>
      <c r="D44" s="47">
        <v>190</v>
      </c>
      <c r="E44" s="47">
        <v>0</v>
      </c>
      <c r="F44" s="47">
        <v>0</v>
      </c>
      <c r="G44" s="47">
        <v>0</v>
      </c>
      <c r="H44" s="47">
        <v>0</v>
      </c>
      <c r="I44" s="47">
        <v>993034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993224</v>
      </c>
      <c r="O44" s="48">
        <f t="shared" si="7"/>
        <v>58.618035882908401</v>
      </c>
      <c r="P44" s="9"/>
    </row>
    <row r="45" spans="1:16">
      <c r="A45" s="12"/>
      <c r="B45" s="24">
        <v>347.1</v>
      </c>
      <c r="C45" s="19" t="s">
        <v>50</v>
      </c>
      <c r="D45" s="47">
        <v>14046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14046</v>
      </c>
      <c r="O45" s="48">
        <f t="shared" si="7"/>
        <v>0.82896600566572243</v>
      </c>
      <c r="P45" s="9"/>
    </row>
    <row r="46" spans="1:16">
      <c r="A46" s="12"/>
      <c r="B46" s="24">
        <v>347.2</v>
      </c>
      <c r="C46" s="19" t="s">
        <v>51</v>
      </c>
      <c r="D46" s="47">
        <v>631709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631709</v>
      </c>
      <c r="O46" s="48">
        <f t="shared" si="7"/>
        <v>37.282164778092543</v>
      </c>
      <c r="P46" s="9"/>
    </row>
    <row r="47" spans="1:16">
      <c r="A47" s="12"/>
      <c r="B47" s="24">
        <v>347.4</v>
      </c>
      <c r="C47" s="19" t="s">
        <v>52</v>
      </c>
      <c r="D47" s="47">
        <v>156902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156902</v>
      </c>
      <c r="O47" s="48">
        <f t="shared" si="7"/>
        <v>9.2600330500472143</v>
      </c>
      <c r="P47" s="9"/>
    </row>
    <row r="48" spans="1:16">
      <c r="A48" s="12"/>
      <c r="B48" s="24">
        <v>347.5</v>
      </c>
      <c r="C48" s="19" t="s">
        <v>53</v>
      </c>
      <c r="D48" s="47">
        <v>52520</v>
      </c>
      <c r="E48" s="47">
        <v>42964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95484</v>
      </c>
      <c r="O48" s="48">
        <f t="shared" si="7"/>
        <v>5.6352691218130309</v>
      </c>
      <c r="P48" s="9"/>
    </row>
    <row r="49" spans="1:119" ht="15.75">
      <c r="A49" s="28" t="s">
        <v>44</v>
      </c>
      <c r="B49" s="29"/>
      <c r="C49" s="30"/>
      <c r="D49" s="31">
        <f t="shared" ref="D49:M49" si="10">SUM(D50:D52)</f>
        <v>77530</v>
      </c>
      <c r="E49" s="31">
        <f t="shared" si="10"/>
        <v>0</v>
      </c>
      <c r="F49" s="31">
        <f t="shared" si="10"/>
        <v>0</v>
      </c>
      <c r="G49" s="31">
        <f t="shared" si="10"/>
        <v>0</v>
      </c>
      <c r="H49" s="31">
        <f t="shared" si="10"/>
        <v>0</v>
      </c>
      <c r="I49" s="31">
        <f t="shared" si="10"/>
        <v>0</v>
      </c>
      <c r="J49" s="31">
        <f t="shared" si="10"/>
        <v>0</v>
      </c>
      <c r="K49" s="31">
        <f t="shared" si="10"/>
        <v>0</v>
      </c>
      <c r="L49" s="31">
        <f t="shared" si="10"/>
        <v>0</v>
      </c>
      <c r="M49" s="31">
        <f t="shared" si="10"/>
        <v>0</v>
      </c>
      <c r="N49" s="31">
        <f t="shared" ref="N49:N54" si="11">SUM(D49:M49)</f>
        <v>77530</v>
      </c>
      <c r="O49" s="44">
        <f t="shared" si="7"/>
        <v>4.5756610009442866</v>
      </c>
      <c r="P49" s="10"/>
    </row>
    <row r="50" spans="1:119">
      <c r="A50" s="13"/>
      <c r="B50" s="38">
        <v>351.1</v>
      </c>
      <c r="C50" s="20" t="s">
        <v>56</v>
      </c>
      <c r="D50" s="47">
        <v>45377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1"/>
        <v>45377</v>
      </c>
      <c r="O50" s="48">
        <f t="shared" si="7"/>
        <v>2.6780571293673279</v>
      </c>
      <c r="P50" s="9"/>
    </row>
    <row r="51" spans="1:119">
      <c r="A51" s="13"/>
      <c r="B51" s="38">
        <v>352</v>
      </c>
      <c r="C51" s="20" t="s">
        <v>57</v>
      </c>
      <c r="D51" s="47">
        <v>28520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28520</v>
      </c>
      <c r="O51" s="48">
        <f t="shared" si="7"/>
        <v>1.6831916902738433</v>
      </c>
      <c r="P51" s="9"/>
    </row>
    <row r="52" spans="1:119">
      <c r="A52" s="13"/>
      <c r="B52" s="38">
        <v>354</v>
      </c>
      <c r="C52" s="20" t="s">
        <v>58</v>
      </c>
      <c r="D52" s="47">
        <v>3633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3633</v>
      </c>
      <c r="O52" s="48">
        <f t="shared" si="7"/>
        <v>0.21441218130311615</v>
      </c>
      <c r="P52" s="9"/>
    </row>
    <row r="53" spans="1:119" ht="15.75">
      <c r="A53" s="28" t="s">
        <v>4</v>
      </c>
      <c r="B53" s="29"/>
      <c r="C53" s="30"/>
      <c r="D53" s="31">
        <f t="shared" ref="D53:M53" si="12">SUM(D54:D61)</f>
        <v>926845</v>
      </c>
      <c r="E53" s="31">
        <f t="shared" si="12"/>
        <v>-11594</v>
      </c>
      <c r="F53" s="31">
        <f t="shared" si="12"/>
        <v>0</v>
      </c>
      <c r="G53" s="31">
        <f t="shared" si="12"/>
        <v>-3203</v>
      </c>
      <c r="H53" s="31">
        <f t="shared" si="12"/>
        <v>0</v>
      </c>
      <c r="I53" s="31">
        <f t="shared" si="12"/>
        <v>671916</v>
      </c>
      <c r="J53" s="31">
        <f t="shared" si="12"/>
        <v>0</v>
      </c>
      <c r="K53" s="31">
        <f t="shared" si="12"/>
        <v>791762</v>
      </c>
      <c r="L53" s="31">
        <f t="shared" si="12"/>
        <v>0</v>
      </c>
      <c r="M53" s="31">
        <f t="shared" si="12"/>
        <v>0</v>
      </c>
      <c r="N53" s="31">
        <f t="shared" si="11"/>
        <v>2375726</v>
      </c>
      <c r="O53" s="44">
        <f t="shared" si="7"/>
        <v>140.21045797922568</v>
      </c>
      <c r="P53" s="10"/>
    </row>
    <row r="54" spans="1:119">
      <c r="A54" s="12"/>
      <c r="B54" s="24">
        <v>361.1</v>
      </c>
      <c r="C54" s="19" t="s">
        <v>59</v>
      </c>
      <c r="D54" s="47">
        <v>190809</v>
      </c>
      <c r="E54" s="47">
        <v>37492</v>
      </c>
      <c r="F54" s="47">
        <v>0</v>
      </c>
      <c r="G54" s="47">
        <v>23095</v>
      </c>
      <c r="H54" s="47">
        <v>0</v>
      </c>
      <c r="I54" s="47">
        <v>275916</v>
      </c>
      <c r="J54" s="47">
        <v>0</v>
      </c>
      <c r="K54" s="47">
        <v>554454</v>
      </c>
      <c r="L54" s="47">
        <v>0</v>
      </c>
      <c r="M54" s="47">
        <v>0</v>
      </c>
      <c r="N54" s="47">
        <f t="shared" si="11"/>
        <v>1081766</v>
      </c>
      <c r="O54" s="48">
        <f t="shared" si="7"/>
        <v>63.843602455146367</v>
      </c>
      <c r="P54" s="9"/>
    </row>
    <row r="55" spans="1:119">
      <c r="A55" s="12"/>
      <c r="B55" s="24">
        <v>361.3</v>
      </c>
      <c r="C55" s="19" t="s">
        <v>60</v>
      </c>
      <c r="D55" s="47">
        <v>-220649</v>
      </c>
      <c r="E55" s="47">
        <v>-49086</v>
      </c>
      <c r="F55" s="47">
        <v>0</v>
      </c>
      <c r="G55" s="47">
        <v>-26298</v>
      </c>
      <c r="H55" s="47">
        <v>0</v>
      </c>
      <c r="I55" s="47">
        <v>-324247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61" si="13">SUM(D55:M55)</f>
        <v>-620280</v>
      </c>
      <c r="O55" s="48">
        <f t="shared" si="7"/>
        <v>-36.607648725212464</v>
      </c>
      <c r="P55" s="9"/>
    </row>
    <row r="56" spans="1:119">
      <c r="A56" s="12"/>
      <c r="B56" s="24">
        <v>362</v>
      </c>
      <c r="C56" s="19" t="s">
        <v>61</v>
      </c>
      <c r="D56" s="47">
        <v>20540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3"/>
        <v>20540</v>
      </c>
      <c r="O56" s="48">
        <f t="shared" si="7"/>
        <v>1.2122285174693106</v>
      </c>
      <c r="P56" s="9"/>
    </row>
    <row r="57" spans="1:119">
      <c r="A57" s="12"/>
      <c r="B57" s="24">
        <v>364</v>
      </c>
      <c r="C57" s="19" t="s">
        <v>111</v>
      </c>
      <c r="D57" s="47">
        <v>18632</v>
      </c>
      <c r="E57" s="47">
        <v>0</v>
      </c>
      <c r="F57" s="47">
        <v>0</v>
      </c>
      <c r="G57" s="47">
        <v>0</v>
      </c>
      <c r="H57" s="47">
        <v>0</v>
      </c>
      <c r="I57" s="47">
        <v>-1791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3"/>
        <v>16841</v>
      </c>
      <c r="O57" s="48">
        <f t="shared" si="7"/>
        <v>0.99392115203021714</v>
      </c>
      <c r="P57" s="9"/>
    </row>
    <row r="58" spans="1:119">
      <c r="A58" s="12"/>
      <c r="B58" s="24">
        <v>365</v>
      </c>
      <c r="C58" s="19" t="s">
        <v>112</v>
      </c>
      <c r="D58" s="47">
        <v>4558</v>
      </c>
      <c r="E58" s="47">
        <v>0</v>
      </c>
      <c r="F58" s="47">
        <v>0</v>
      </c>
      <c r="G58" s="47">
        <v>0</v>
      </c>
      <c r="H58" s="47">
        <v>0</v>
      </c>
      <c r="I58" s="47">
        <v>45004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3"/>
        <v>49562</v>
      </c>
      <c r="O58" s="48">
        <f t="shared" si="7"/>
        <v>2.9250472143531634</v>
      </c>
      <c r="P58" s="9"/>
    </row>
    <row r="59" spans="1:119">
      <c r="A59" s="12"/>
      <c r="B59" s="24">
        <v>366</v>
      </c>
      <c r="C59" s="19" t="s">
        <v>92</v>
      </c>
      <c r="D59" s="47">
        <v>21305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3"/>
        <v>21305</v>
      </c>
      <c r="O59" s="48">
        <f t="shared" si="7"/>
        <v>1.2573772426817753</v>
      </c>
      <c r="P59" s="9"/>
    </row>
    <row r="60" spans="1:119">
      <c r="A60" s="12"/>
      <c r="B60" s="24">
        <v>368</v>
      </c>
      <c r="C60" s="19" t="s">
        <v>64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237308</v>
      </c>
      <c r="L60" s="47">
        <v>0</v>
      </c>
      <c r="M60" s="47">
        <v>0</v>
      </c>
      <c r="N60" s="47">
        <f t="shared" si="13"/>
        <v>237308</v>
      </c>
      <c r="O60" s="48">
        <f t="shared" si="7"/>
        <v>14.005429650613786</v>
      </c>
      <c r="P60" s="9"/>
    </row>
    <row r="61" spans="1:119">
      <c r="A61" s="12"/>
      <c r="B61" s="24">
        <v>369.9</v>
      </c>
      <c r="C61" s="19" t="s">
        <v>66</v>
      </c>
      <c r="D61" s="47">
        <v>891650</v>
      </c>
      <c r="E61" s="47">
        <v>0</v>
      </c>
      <c r="F61" s="47">
        <v>0</v>
      </c>
      <c r="G61" s="47">
        <v>0</v>
      </c>
      <c r="H61" s="47">
        <v>0</v>
      </c>
      <c r="I61" s="47">
        <v>677034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3"/>
        <v>1568684</v>
      </c>
      <c r="O61" s="48">
        <f t="shared" si="7"/>
        <v>92.580500472143527</v>
      </c>
      <c r="P61" s="9"/>
    </row>
    <row r="62" spans="1:119" ht="15.75">
      <c r="A62" s="28" t="s">
        <v>45</v>
      </c>
      <c r="B62" s="29"/>
      <c r="C62" s="30"/>
      <c r="D62" s="31">
        <f t="shared" ref="D62:M62" si="14">SUM(D63:D63)</f>
        <v>0</v>
      </c>
      <c r="E62" s="31">
        <f t="shared" si="14"/>
        <v>120800</v>
      </c>
      <c r="F62" s="31">
        <f t="shared" si="14"/>
        <v>903040</v>
      </c>
      <c r="G62" s="31">
        <f t="shared" si="14"/>
        <v>80990</v>
      </c>
      <c r="H62" s="31">
        <f t="shared" si="14"/>
        <v>0</v>
      </c>
      <c r="I62" s="31">
        <f t="shared" si="14"/>
        <v>0</v>
      </c>
      <c r="J62" s="31">
        <f t="shared" si="14"/>
        <v>0</v>
      </c>
      <c r="K62" s="31">
        <f t="shared" si="14"/>
        <v>0</v>
      </c>
      <c r="L62" s="31">
        <f t="shared" si="14"/>
        <v>0</v>
      </c>
      <c r="M62" s="31">
        <f t="shared" si="14"/>
        <v>0</v>
      </c>
      <c r="N62" s="31">
        <f>SUM(D62:M62)</f>
        <v>1104830</v>
      </c>
      <c r="O62" s="44">
        <f t="shared" si="7"/>
        <v>65.204792256846076</v>
      </c>
      <c r="P62" s="9"/>
    </row>
    <row r="63" spans="1:119" ht="15.75" thickBot="1">
      <c r="A63" s="12"/>
      <c r="B63" s="24">
        <v>381</v>
      </c>
      <c r="C63" s="19" t="s">
        <v>67</v>
      </c>
      <c r="D63" s="47">
        <v>0</v>
      </c>
      <c r="E63" s="47">
        <v>120800</v>
      </c>
      <c r="F63" s="47">
        <v>903040</v>
      </c>
      <c r="G63" s="47">
        <v>80990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>SUM(D63:M63)</f>
        <v>1104830</v>
      </c>
      <c r="O63" s="48">
        <f t="shared" si="7"/>
        <v>65.204792256846076</v>
      </c>
      <c r="P63" s="9"/>
    </row>
    <row r="64" spans="1:119" ht="16.5" thickBot="1">
      <c r="A64" s="14" t="s">
        <v>54</v>
      </c>
      <c r="B64" s="22"/>
      <c r="C64" s="21"/>
      <c r="D64" s="15">
        <f t="shared" ref="D64:M64" si="15">SUM(D5,D14,D25,D39,D49,D53,D62)</f>
        <v>12151006</v>
      </c>
      <c r="E64" s="15">
        <f t="shared" si="15"/>
        <v>1025136</v>
      </c>
      <c r="F64" s="15">
        <f t="shared" si="15"/>
        <v>903040</v>
      </c>
      <c r="G64" s="15">
        <f t="shared" si="15"/>
        <v>1549222</v>
      </c>
      <c r="H64" s="15">
        <f t="shared" si="15"/>
        <v>0</v>
      </c>
      <c r="I64" s="15">
        <f t="shared" si="15"/>
        <v>12997909</v>
      </c>
      <c r="J64" s="15">
        <f t="shared" si="15"/>
        <v>0</v>
      </c>
      <c r="K64" s="15">
        <f t="shared" si="15"/>
        <v>931619</v>
      </c>
      <c r="L64" s="15">
        <f t="shared" si="15"/>
        <v>0</v>
      </c>
      <c r="M64" s="15">
        <f t="shared" si="15"/>
        <v>0</v>
      </c>
      <c r="N64" s="15">
        <f>SUM(D64:M64)</f>
        <v>29557932</v>
      </c>
      <c r="O64" s="37">
        <f t="shared" si="7"/>
        <v>1744.448300283286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46"/>
    </row>
    <row r="66" spans="1:15">
      <c r="A66" s="39"/>
      <c r="B66" s="40"/>
      <c r="C66" s="40"/>
      <c r="D66" s="41"/>
      <c r="E66" s="41"/>
      <c r="F66" s="41"/>
      <c r="G66" s="41"/>
      <c r="H66" s="41"/>
      <c r="I66" s="41"/>
      <c r="J66" s="41"/>
      <c r="K66" s="41"/>
      <c r="L66" s="119" t="s">
        <v>113</v>
      </c>
      <c r="M66" s="119"/>
      <c r="N66" s="119"/>
      <c r="O66" s="42">
        <v>16944</v>
      </c>
    </row>
    <row r="67" spans="1:15">
      <c r="A67" s="120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8"/>
    </row>
    <row r="68" spans="1:15" ht="15.75" customHeight="1" thickBot="1">
      <c r="A68" s="121" t="s">
        <v>85</v>
      </c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1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94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69</v>
      </c>
      <c r="B3" s="109"/>
      <c r="C3" s="110"/>
      <c r="D3" s="129" t="s">
        <v>39</v>
      </c>
      <c r="E3" s="130"/>
      <c r="F3" s="130"/>
      <c r="G3" s="130"/>
      <c r="H3" s="131"/>
      <c r="I3" s="129" t="s">
        <v>40</v>
      </c>
      <c r="J3" s="131"/>
      <c r="K3" s="129" t="s">
        <v>42</v>
      </c>
      <c r="L3" s="131"/>
      <c r="M3" s="35"/>
      <c r="N3" s="36"/>
      <c r="O3" s="132" t="s">
        <v>74</v>
      </c>
      <c r="P3" s="11"/>
      <c r="Q3"/>
    </row>
    <row r="4" spans="1:133" ht="32.25" customHeight="1" thickBot="1">
      <c r="A4" s="111"/>
      <c r="B4" s="112"/>
      <c r="C4" s="113"/>
      <c r="D4" s="33" t="s">
        <v>5</v>
      </c>
      <c r="E4" s="33" t="s">
        <v>70</v>
      </c>
      <c r="F4" s="33" t="s">
        <v>71</v>
      </c>
      <c r="G4" s="33" t="s">
        <v>72</v>
      </c>
      <c r="H4" s="33" t="s">
        <v>6</v>
      </c>
      <c r="I4" s="33" t="s">
        <v>7</v>
      </c>
      <c r="J4" s="34" t="s">
        <v>73</v>
      </c>
      <c r="K4" s="34" t="s">
        <v>8</v>
      </c>
      <c r="L4" s="34" t="s">
        <v>9</v>
      </c>
      <c r="M4" s="34" t="s">
        <v>10</v>
      </c>
      <c r="N4" s="34" t="s">
        <v>41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SUM(D6:D13)</f>
        <v>5761687</v>
      </c>
      <c r="E5" s="26">
        <f t="shared" si="0"/>
        <v>224914</v>
      </c>
      <c r="F5" s="26">
        <f t="shared" si="0"/>
        <v>0</v>
      </c>
      <c r="G5" s="26">
        <f t="shared" si="0"/>
        <v>1354216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134297</v>
      </c>
      <c r="L5" s="26">
        <f t="shared" si="0"/>
        <v>0</v>
      </c>
      <c r="M5" s="26">
        <f t="shared" si="0"/>
        <v>276291</v>
      </c>
      <c r="N5" s="27">
        <f>SUM(D5:M5)</f>
        <v>7751405</v>
      </c>
      <c r="O5" s="32">
        <f t="shared" ref="O5:O36" si="1">(N5/O$66)</f>
        <v>459.99673609874787</v>
      </c>
      <c r="P5" s="6"/>
    </row>
    <row r="6" spans="1:133">
      <c r="A6" s="12"/>
      <c r="B6" s="24">
        <v>311</v>
      </c>
      <c r="C6" s="19" t="s">
        <v>3</v>
      </c>
      <c r="D6" s="47">
        <v>2990749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276291</v>
      </c>
      <c r="N6" s="47">
        <f>SUM(D6:M6)</f>
        <v>3267040</v>
      </c>
      <c r="O6" s="48">
        <f t="shared" si="1"/>
        <v>193.87810812414693</v>
      </c>
      <c r="P6" s="9"/>
    </row>
    <row r="7" spans="1:133">
      <c r="A7" s="12"/>
      <c r="B7" s="24">
        <v>312.10000000000002</v>
      </c>
      <c r="C7" s="19" t="s">
        <v>11</v>
      </c>
      <c r="D7" s="47">
        <v>142828</v>
      </c>
      <c r="E7" s="47">
        <v>224914</v>
      </c>
      <c r="F7" s="47">
        <v>0</v>
      </c>
      <c r="G7" s="47">
        <v>1354216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1721958</v>
      </c>
      <c r="O7" s="48">
        <f t="shared" si="1"/>
        <v>102.18728858821434</v>
      </c>
      <c r="P7" s="9"/>
    </row>
    <row r="8" spans="1:133">
      <c r="A8" s="12"/>
      <c r="B8" s="24">
        <v>312.51</v>
      </c>
      <c r="C8" s="19" t="s">
        <v>80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134297</v>
      </c>
      <c r="L8" s="47">
        <v>0</v>
      </c>
      <c r="M8" s="47">
        <v>0</v>
      </c>
      <c r="N8" s="47">
        <f>SUM(D8:M8)</f>
        <v>134297</v>
      </c>
      <c r="O8" s="48">
        <f t="shared" si="1"/>
        <v>7.9696753901845589</v>
      </c>
      <c r="P8" s="9"/>
    </row>
    <row r="9" spans="1:133">
      <c r="A9" s="12"/>
      <c r="B9" s="24">
        <v>314.10000000000002</v>
      </c>
      <c r="C9" s="19" t="s">
        <v>12</v>
      </c>
      <c r="D9" s="47">
        <v>1304600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1304600</v>
      </c>
      <c r="O9" s="48">
        <f t="shared" si="1"/>
        <v>77.419737701026648</v>
      </c>
      <c r="P9" s="9"/>
    </row>
    <row r="10" spans="1:133">
      <c r="A10" s="12"/>
      <c r="B10" s="24">
        <v>314.39999999999998</v>
      </c>
      <c r="C10" s="19" t="s">
        <v>14</v>
      </c>
      <c r="D10" s="47">
        <v>83210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83210</v>
      </c>
      <c r="O10" s="48">
        <f t="shared" si="1"/>
        <v>4.9379858762091269</v>
      </c>
      <c r="P10" s="9"/>
    </row>
    <row r="11" spans="1:133">
      <c r="A11" s="12"/>
      <c r="B11" s="24">
        <v>314.8</v>
      </c>
      <c r="C11" s="19" t="s">
        <v>15</v>
      </c>
      <c r="D11" s="47">
        <v>8102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8102</v>
      </c>
      <c r="O11" s="48">
        <f t="shared" si="1"/>
        <v>0.48080232627143787</v>
      </c>
      <c r="P11" s="9"/>
    </row>
    <row r="12" spans="1:133">
      <c r="A12" s="12"/>
      <c r="B12" s="24">
        <v>315</v>
      </c>
      <c r="C12" s="19" t="s">
        <v>95</v>
      </c>
      <c r="D12" s="47">
        <v>1077802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1077802</v>
      </c>
      <c r="O12" s="48">
        <f t="shared" si="1"/>
        <v>63.960714497655928</v>
      </c>
      <c r="P12" s="9"/>
    </row>
    <row r="13" spans="1:133">
      <c r="A13" s="12"/>
      <c r="B13" s="24">
        <v>316</v>
      </c>
      <c r="C13" s="19" t="s">
        <v>88</v>
      </c>
      <c r="D13" s="47">
        <v>154396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154396</v>
      </c>
      <c r="O13" s="48">
        <f t="shared" si="1"/>
        <v>9.1624235950388702</v>
      </c>
      <c r="P13" s="9"/>
    </row>
    <row r="14" spans="1:133" ht="15.75">
      <c r="A14" s="28" t="s">
        <v>16</v>
      </c>
      <c r="B14" s="29"/>
      <c r="C14" s="30"/>
      <c r="D14" s="31">
        <f t="shared" ref="D14:M14" si="3">SUM(D15:D23)</f>
        <v>1605138</v>
      </c>
      <c r="E14" s="31">
        <f t="shared" si="3"/>
        <v>39945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14480</v>
      </c>
      <c r="N14" s="43">
        <f>SUM(D14:M14)</f>
        <v>1659563</v>
      </c>
      <c r="O14" s="44">
        <f t="shared" si="1"/>
        <v>98.484540976796623</v>
      </c>
      <c r="P14" s="10"/>
    </row>
    <row r="15" spans="1:133">
      <c r="A15" s="12"/>
      <c r="B15" s="24">
        <v>322</v>
      </c>
      <c r="C15" s="19" t="s">
        <v>0</v>
      </c>
      <c r="D15" s="47">
        <v>169407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169407</v>
      </c>
      <c r="O15" s="48">
        <f t="shared" si="1"/>
        <v>10.053231262239629</v>
      </c>
      <c r="P15" s="9"/>
    </row>
    <row r="16" spans="1:133">
      <c r="A16" s="12"/>
      <c r="B16" s="24">
        <v>323.10000000000002</v>
      </c>
      <c r="C16" s="19" t="s">
        <v>17</v>
      </c>
      <c r="D16" s="47">
        <v>1366752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3" si="4">SUM(D16:M16)</f>
        <v>1366752</v>
      </c>
      <c r="O16" s="48">
        <f t="shared" si="1"/>
        <v>81.108064803275767</v>
      </c>
      <c r="P16" s="9"/>
    </row>
    <row r="17" spans="1:16">
      <c r="A17" s="12"/>
      <c r="B17" s="24">
        <v>323.39999999999998</v>
      </c>
      <c r="C17" s="19" t="s">
        <v>18</v>
      </c>
      <c r="D17" s="47">
        <v>68979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68979</v>
      </c>
      <c r="O17" s="48">
        <f t="shared" si="1"/>
        <v>4.0934662631297849</v>
      </c>
      <c r="P17" s="9"/>
    </row>
    <row r="18" spans="1:16">
      <c r="A18" s="12"/>
      <c r="B18" s="24">
        <v>324.11</v>
      </c>
      <c r="C18" s="19" t="s">
        <v>21</v>
      </c>
      <c r="D18" s="47">
        <v>0</v>
      </c>
      <c r="E18" s="47">
        <v>4687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4687</v>
      </c>
      <c r="O18" s="48">
        <f t="shared" si="1"/>
        <v>0.27814373034241291</v>
      </c>
      <c r="P18" s="9"/>
    </row>
    <row r="19" spans="1:16">
      <c r="A19" s="12"/>
      <c r="B19" s="24">
        <v>324.12</v>
      </c>
      <c r="C19" s="19" t="s">
        <v>96</v>
      </c>
      <c r="D19" s="47">
        <v>0</v>
      </c>
      <c r="E19" s="47">
        <v>114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114</v>
      </c>
      <c r="O19" s="48">
        <f t="shared" si="1"/>
        <v>6.7651771408225028E-3</v>
      </c>
      <c r="P19" s="9"/>
    </row>
    <row r="20" spans="1:16">
      <c r="A20" s="12"/>
      <c r="B20" s="24">
        <v>324.31</v>
      </c>
      <c r="C20" s="19" t="s">
        <v>23</v>
      </c>
      <c r="D20" s="47">
        <v>0</v>
      </c>
      <c r="E20" s="47">
        <v>13688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13688</v>
      </c>
      <c r="O20" s="48">
        <f t="shared" si="1"/>
        <v>0.81229600617174058</v>
      </c>
      <c r="P20" s="9"/>
    </row>
    <row r="21" spans="1:16">
      <c r="A21" s="12"/>
      <c r="B21" s="24">
        <v>324.32</v>
      </c>
      <c r="C21" s="19" t="s">
        <v>24</v>
      </c>
      <c r="D21" s="47">
        <v>0</v>
      </c>
      <c r="E21" s="47">
        <v>1686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14480</v>
      </c>
      <c r="N21" s="47">
        <f t="shared" si="4"/>
        <v>16166</v>
      </c>
      <c r="O21" s="48">
        <f t="shared" si="1"/>
        <v>0.95934959349593496</v>
      </c>
      <c r="P21" s="9"/>
    </row>
    <row r="22" spans="1:16">
      <c r="A22" s="12"/>
      <c r="B22" s="24">
        <v>324.61</v>
      </c>
      <c r="C22" s="19" t="s">
        <v>25</v>
      </c>
      <c r="D22" s="47">
        <v>0</v>
      </c>
      <c r="E22" s="47">
        <v>9074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9074</v>
      </c>
      <c r="O22" s="48">
        <f t="shared" si="1"/>
        <v>0.53848436294581925</v>
      </c>
      <c r="P22" s="9"/>
    </row>
    <row r="23" spans="1:16">
      <c r="A23" s="12"/>
      <c r="B23" s="24">
        <v>325.10000000000002</v>
      </c>
      <c r="C23" s="19" t="s">
        <v>89</v>
      </c>
      <c r="D23" s="47">
        <v>0</v>
      </c>
      <c r="E23" s="47">
        <v>10696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10696</v>
      </c>
      <c r="O23" s="48">
        <f t="shared" si="1"/>
        <v>0.63473977805471482</v>
      </c>
      <c r="P23" s="9"/>
    </row>
    <row r="24" spans="1:16" ht="15.75">
      <c r="A24" s="28" t="s">
        <v>27</v>
      </c>
      <c r="B24" s="29"/>
      <c r="C24" s="30"/>
      <c r="D24" s="31">
        <f t="shared" ref="D24:M24" si="5">SUM(D25:D37)</f>
        <v>2578323</v>
      </c>
      <c r="E24" s="31">
        <f t="shared" si="5"/>
        <v>1634</v>
      </c>
      <c r="F24" s="31">
        <f t="shared" si="5"/>
        <v>0</v>
      </c>
      <c r="G24" s="31">
        <f t="shared" si="5"/>
        <v>9933</v>
      </c>
      <c r="H24" s="31">
        <f t="shared" si="5"/>
        <v>0</v>
      </c>
      <c r="I24" s="31">
        <f t="shared" si="5"/>
        <v>1070694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150000</v>
      </c>
      <c r="N24" s="43">
        <f>SUM(D24:M24)</f>
        <v>3810584</v>
      </c>
      <c r="O24" s="44">
        <f t="shared" si="1"/>
        <v>226.13399798231558</v>
      </c>
      <c r="P24" s="10"/>
    </row>
    <row r="25" spans="1:16">
      <c r="A25" s="12"/>
      <c r="B25" s="24">
        <v>331.1</v>
      </c>
      <c r="C25" s="19" t="s">
        <v>97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150000</v>
      </c>
      <c r="N25" s="47">
        <f>SUM(D25:M25)</f>
        <v>150000</v>
      </c>
      <c r="O25" s="48">
        <f t="shared" si="1"/>
        <v>8.9015488695032943</v>
      </c>
      <c r="P25" s="9"/>
    </row>
    <row r="26" spans="1:16">
      <c r="A26" s="12"/>
      <c r="B26" s="24">
        <v>331.39</v>
      </c>
      <c r="C26" s="19" t="s">
        <v>90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716833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716833</v>
      </c>
      <c r="O26" s="48">
        <f t="shared" si="1"/>
        <v>42.539493205151032</v>
      </c>
      <c r="P26" s="9"/>
    </row>
    <row r="27" spans="1:16">
      <c r="A27" s="12"/>
      <c r="B27" s="24">
        <v>334.36</v>
      </c>
      <c r="C27" s="19" t="s">
        <v>83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340794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4" si="6">SUM(D27:M27)</f>
        <v>340794</v>
      </c>
      <c r="O27" s="48">
        <f t="shared" si="1"/>
        <v>20.223962969556702</v>
      </c>
      <c r="P27" s="9"/>
    </row>
    <row r="28" spans="1:16">
      <c r="A28" s="12"/>
      <c r="B28" s="24">
        <v>334.49</v>
      </c>
      <c r="C28" s="19" t="s">
        <v>98</v>
      </c>
      <c r="D28" s="47">
        <v>6436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6436</v>
      </c>
      <c r="O28" s="48">
        <f t="shared" si="1"/>
        <v>0.3819357901608213</v>
      </c>
      <c r="P28" s="9"/>
    </row>
    <row r="29" spans="1:16">
      <c r="A29" s="12"/>
      <c r="B29" s="24">
        <v>334.7</v>
      </c>
      <c r="C29" s="19" t="s">
        <v>30</v>
      </c>
      <c r="D29" s="47">
        <v>16084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16084</v>
      </c>
      <c r="O29" s="48">
        <f t="shared" si="1"/>
        <v>0.95448341344727317</v>
      </c>
      <c r="P29" s="9"/>
    </row>
    <row r="30" spans="1:16">
      <c r="A30" s="12"/>
      <c r="B30" s="24">
        <v>335.12</v>
      </c>
      <c r="C30" s="19" t="s">
        <v>31</v>
      </c>
      <c r="D30" s="47">
        <v>449468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449468</v>
      </c>
      <c r="O30" s="48">
        <f t="shared" si="1"/>
        <v>26.67307578185271</v>
      </c>
      <c r="P30" s="9"/>
    </row>
    <row r="31" spans="1:16">
      <c r="A31" s="12"/>
      <c r="B31" s="24">
        <v>335.14</v>
      </c>
      <c r="C31" s="19" t="s">
        <v>32</v>
      </c>
      <c r="D31" s="47">
        <v>14727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14727</v>
      </c>
      <c r="O31" s="48">
        <f t="shared" si="1"/>
        <v>0.87395406800783337</v>
      </c>
      <c r="P31" s="9"/>
    </row>
    <row r="32" spans="1:16">
      <c r="A32" s="12"/>
      <c r="B32" s="24">
        <v>335.15</v>
      </c>
      <c r="C32" s="19" t="s">
        <v>33</v>
      </c>
      <c r="D32" s="47">
        <v>5309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5309</v>
      </c>
      <c r="O32" s="48">
        <f t="shared" si="1"/>
        <v>0.31505548632128655</v>
      </c>
      <c r="P32" s="9"/>
    </row>
    <row r="33" spans="1:16">
      <c r="A33" s="12"/>
      <c r="B33" s="24">
        <v>335.18</v>
      </c>
      <c r="C33" s="19" t="s">
        <v>34</v>
      </c>
      <c r="D33" s="47">
        <v>889029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889029</v>
      </c>
      <c r="O33" s="48">
        <f t="shared" si="1"/>
        <v>52.758233932704293</v>
      </c>
      <c r="P33" s="9"/>
    </row>
    <row r="34" spans="1:16">
      <c r="A34" s="12"/>
      <c r="B34" s="24">
        <v>335.21</v>
      </c>
      <c r="C34" s="19" t="s">
        <v>35</v>
      </c>
      <c r="D34" s="47">
        <v>7800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7800</v>
      </c>
      <c r="O34" s="48">
        <f t="shared" si="1"/>
        <v>0.46288054121417127</v>
      </c>
      <c r="P34" s="9"/>
    </row>
    <row r="35" spans="1:16">
      <c r="A35" s="12"/>
      <c r="B35" s="24">
        <v>337.7</v>
      </c>
      <c r="C35" s="19" t="s">
        <v>37</v>
      </c>
      <c r="D35" s="47">
        <v>200570</v>
      </c>
      <c r="E35" s="47">
        <v>1634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202204</v>
      </c>
      <c r="O35" s="48">
        <f t="shared" si="1"/>
        <v>11.999525250726959</v>
      </c>
      <c r="P35" s="9"/>
    </row>
    <row r="36" spans="1:16">
      <c r="A36" s="12"/>
      <c r="B36" s="24">
        <v>337.9</v>
      </c>
      <c r="C36" s="19" t="s">
        <v>99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13067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13067</v>
      </c>
      <c r="O36" s="48">
        <f t="shared" si="1"/>
        <v>0.7754435938519969</v>
      </c>
      <c r="P36" s="9"/>
    </row>
    <row r="37" spans="1:16">
      <c r="A37" s="12"/>
      <c r="B37" s="24">
        <v>338</v>
      </c>
      <c r="C37" s="19" t="s">
        <v>38</v>
      </c>
      <c r="D37" s="47">
        <v>988900</v>
      </c>
      <c r="E37" s="47">
        <v>0</v>
      </c>
      <c r="F37" s="47">
        <v>0</v>
      </c>
      <c r="G37" s="47">
        <v>9933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998833</v>
      </c>
      <c r="O37" s="48">
        <f t="shared" ref="O37:O64" si="7">(N37/O$66)</f>
        <v>59.274405079817221</v>
      </c>
      <c r="P37" s="9"/>
    </row>
    <row r="38" spans="1:16" ht="15.75">
      <c r="A38" s="28" t="s">
        <v>43</v>
      </c>
      <c r="B38" s="29"/>
      <c r="C38" s="30"/>
      <c r="D38" s="31">
        <f t="shared" ref="D38:M38" si="8">SUM(D39:D47)</f>
        <v>810761</v>
      </c>
      <c r="E38" s="31">
        <f t="shared" si="8"/>
        <v>49913</v>
      </c>
      <c r="F38" s="31">
        <f t="shared" si="8"/>
        <v>0</v>
      </c>
      <c r="G38" s="31">
        <f t="shared" si="8"/>
        <v>0</v>
      </c>
      <c r="H38" s="31">
        <f t="shared" si="8"/>
        <v>0</v>
      </c>
      <c r="I38" s="31">
        <f t="shared" si="8"/>
        <v>11411699</v>
      </c>
      <c r="J38" s="31">
        <f t="shared" si="8"/>
        <v>0</v>
      </c>
      <c r="K38" s="31">
        <f t="shared" si="8"/>
        <v>0</v>
      </c>
      <c r="L38" s="31">
        <f t="shared" si="8"/>
        <v>0</v>
      </c>
      <c r="M38" s="31">
        <f t="shared" si="8"/>
        <v>0</v>
      </c>
      <c r="N38" s="31">
        <f>SUM(D38:M38)</f>
        <v>12272373</v>
      </c>
      <c r="O38" s="44">
        <f t="shared" si="7"/>
        <v>728.28752002848501</v>
      </c>
      <c r="P38" s="10"/>
    </row>
    <row r="39" spans="1:16">
      <c r="A39" s="12"/>
      <c r="B39" s="24">
        <v>341.9</v>
      </c>
      <c r="C39" s="19" t="s">
        <v>91</v>
      </c>
      <c r="D39" s="47">
        <v>13232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47" si="9">SUM(D39:M39)</f>
        <v>13232</v>
      </c>
      <c r="O39" s="48">
        <f t="shared" si="7"/>
        <v>0.78523529760845057</v>
      </c>
      <c r="P39" s="9"/>
    </row>
    <row r="40" spans="1:16">
      <c r="A40" s="12"/>
      <c r="B40" s="24">
        <v>342.5</v>
      </c>
      <c r="C40" s="19" t="s">
        <v>46</v>
      </c>
      <c r="D40" s="47">
        <v>43872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9"/>
        <v>43872</v>
      </c>
      <c r="O40" s="48">
        <f t="shared" si="7"/>
        <v>2.6035250133523231</v>
      </c>
      <c r="P40" s="9"/>
    </row>
    <row r="41" spans="1:16">
      <c r="A41" s="12"/>
      <c r="B41" s="24">
        <v>343.4</v>
      </c>
      <c r="C41" s="19" t="s">
        <v>47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2797521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2797521</v>
      </c>
      <c r="O41" s="48">
        <f t="shared" si="7"/>
        <v>166.01513263307817</v>
      </c>
      <c r="P41" s="9"/>
    </row>
    <row r="42" spans="1:16">
      <c r="A42" s="12"/>
      <c r="B42" s="24">
        <v>343.6</v>
      </c>
      <c r="C42" s="19" t="s">
        <v>48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7952369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7952369</v>
      </c>
      <c r="O42" s="48">
        <f t="shared" si="7"/>
        <v>471.92267521215359</v>
      </c>
      <c r="P42" s="9"/>
    </row>
    <row r="43" spans="1:16">
      <c r="A43" s="12"/>
      <c r="B43" s="24">
        <v>343.9</v>
      </c>
      <c r="C43" s="19" t="s">
        <v>49</v>
      </c>
      <c r="D43" s="47">
        <v>811</v>
      </c>
      <c r="E43" s="47">
        <v>0</v>
      </c>
      <c r="F43" s="47">
        <v>0</v>
      </c>
      <c r="G43" s="47">
        <v>0</v>
      </c>
      <c r="H43" s="47">
        <v>0</v>
      </c>
      <c r="I43" s="47">
        <v>661809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662620</v>
      </c>
      <c r="O43" s="48">
        <f t="shared" si="7"/>
        <v>39.322295412735151</v>
      </c>
      <c r="P43" s="9"/>
    </row>
    <row r="44" spans="1:16">
      <c r="A44" s="12"/>
      <c r="B44" s="24">
        <v>347.1</v>
      </c>
      <c r="C44" s="19" t="s">
        <v>50</v>
      </c>
      <c r="D44" s="47">
        <v>7864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7864</v>
      </c>
      <c r="O44" s="48">
        <f t="shared" si="7"/>
        <v>0.46667853539849269</v>
      </c>
      <c r="P44" s="9"/>
    </row>
    <row r="45" spans="1:16">
      <c r="A45" s="12"/>
      <c r="B45" s="24">
        <v>347.2</v>
      </c>
      <c r="C45" s="19" t="s">
        <v>51</v>
      </c>
      <c r="D45" s="47">
        <v>549132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549132</v>
      </c>
      <c r="O45" s="48">
        <f t="shared" si="7"/>
        <v>32.587502225387219</v>
      </c>
      <c r="P45" s="9"/>
    </row>
    <row r="46" spans="1:16">
      <c r="A46" s="12"/>
      <c r="B46" s="24">
        <v>347.4</v>
      </c>
      <c r="C46" s="19" t="s">
        <v>52</v>
      </c>
      <c r="D46" s="47">
        <v>153402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153402</v>
      </c>
      <c r="O46" s="48">
        <f t="shared" si="7"/>
        <v>9.1034359978636274</v>
      </c>
      <c r="P46" s="9"/>
    </row>
    <row r="47" spans="1:16">
      <c r="A47" s="12"/>
      <c r="B47" s="24">
        <v>347.5</v>
      </c>
      <c r="C47" s="19" t="s">
        <v>53</v>
      </c>
      <c r="D47" s="47">
        <v>42448</v>
      </c>
      <c r="E47" s="47">
        <v>49913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92361</v>
      </c>
      <c r="O47" s="48">
        <f t="shared" si="7"/>
        <v>5.4810397009079583</v>
      </c>
      <c r="P47" s="9"/>
    </row>
    <row r="48" spans="1:16" ht="15.75">
      <c r="A48" s="28" t="s">
        <v>44</v>
      </c>
      <c r="B48" s="29"/>
      <c r="C48" s="30"/>
      <c r="D48" s="31">
        <f t="shared" ref="D48:M48" si="10">SUM(D49:D51)</f>
        <v>140659</v>
      </c>
      <c r="E48" s="31">
        <f t="shared" si="10"/>
        <v>0</v>
      </c>
      <c r="F48" s="31">
        <f t="shared" si="10"/>
        <v>0</v>
      </c>
      <c r="G48" s="31">
        <f t="shared" si="10"/>
        <v>0</v>
      </c>
      <c r="H48" s="31">
        <f t="shared" si="10"/>
        <v>0</v>
      </c>
      <c r="I48" s="31">
        <f t="shared" si="10"/>
        <v>0</v>
      </c>
      <c r="J48" s="31">
        <f t="shared" si="10"/>
        <v>0</v>
      </c>
      <c r="K48" s="31">
        <f t="shared" si="10"/>
        <v>0</v>
      </c>
      <c r="L48" s="31">
        <f t="shared" si="10"/>
        <v>0</v>
      </c>
      <c r="M48" s="31">
        <f t="shared" si="10"/>
        <v>0</v>
      </c>
      <c r="N48" s="31">
        <f t="shared" ref="N48:N53" si="11">SUM(D48:M48)</f>
        <v>140659</v>
      </c>
      <c r="O48" s="44">
        <f t="shared" si="7"/>
        <v>8.3472197495697582</v>
      </c>
      <c r="P48" s="10"/>
    </row>
    <row r="49" spans="1:119">
      <c r="A49" s="13"/>
      <c r="B49" s="38">
        <v>351.1</v>
      </c>
      <c r="C49" s="20" t="s">
        <v>56</v>
      </c>
      <c r="D49" s="47">
        <v>77056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1"/>
        <v>77056</v>
      </c>
      <c r="O49" s="48">
        <f t="shared" si="7"/>
        <v>4.5727849979229722</v>
      </c>
      <c r="P49" s="9"/>
    </row>
    <row r="50" spans="1:119">
      <c r="A50" s="13"/>
      <c r="B50" s="38">
        <v>352</v>
      </c>
      <c r="C50" s="20" t="s">
        <v>57</v>
      </c>
      <c r="D50" s="47">
        <v>28999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1"/>
        <v>28999</v>
      </c>
      <c r="O50" s="48">
        <f t="shared" si="7"/>
        <v>1.7209067711115067</v>
      </c>
      <c r="P50" s="9"/>
    </row>
    <row r="51" spans="1:119">
      <c r="A51" s="13"/>
      <c r="B51" s="38">
        <v>354</v>
      </c>
      <c r="C51" s="20" t="s">
        <v>58</v>
      </c>
      <c r="D51" s="47">
        <v>34604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34604</v>
      </c>
      <c r="O51" s="48">
        <f t="shared" si="7"/>
        <v>2.05352798053528</v>
      </c>
      <c r="P51" s="9"/>
    </row>
    <row r="52" spans="1:119" ht="15.75">
      <c r="A52" s="28" t="s">
        <v>4</v>
      </c>
      <c r="B52" s="29"/>
      <c r="C52" s="30"/>
      <c r="D52" s="31">
        <f t="shared" ref="D52:M52" si="12">SUM(D53:D60)</f>
        <v>1185772</v>
      </c>
      <c r="E52" s="31">
        <f t="shared" si="12"/>
        <v>23072</v>
      </c>
      <c r="F52" s="31">
        <f t="shared" si="12"/>
        <v>0</v>
      </c>
      <c r="G52" s="31">
        <f t="shared" si="12"/>
        <v>20116</v>
      </c>
      <c r="H52" s="31">
        <f t="shared" si="12"/>
        <v>0</v>
      </c>
      <c r="I52" s="31">
        <f t="shared" si="12"/>
        <v>924724</v>
      </c>
      <c r="J52" s="31">
        <f t="shared" si="12"/>
        <v>0</v>
      </c>
      <c r="K52" s="31">
        <f t="shared" si="12"/>
        <v>883491</v>
      </c>
      <c r="L52" s="31">
        <f t="shared" si="12"/>
        <v>0</v>
      </c>
      <c r="M52" s="31">
        <f t="shared" si="12"/>
        <v>6644</v>
      </c>
      <c r="N52" s="31">
        <f t="shared" si="11"/>
        <v>3043819</v>
      </c>
      <c r="O52" s="44">
        <f t="shared" si="7"/>
        <v>180.63135718948431</v>
      </c>
      <c r="P52" s="10"/>
    </row>
    <row r="53" spans="1:119">
      <c r="A53" s="12"/>
      <c r="B53" s="24">
        <v>361.1</v>
      </c>
      <c r="C53" s="19" t="s">
        <v>59</v>
      </c>
      <c r="D53" s="47">
        <v>77342</v>
      </c>
      <c r="E53" s="47">
        <v>9193</v>
      </c>
      <c r="F53" s="47">
        <v>0</v>
      </c>
      <c r="G53" s="47">
        <v>4546</v>
      </c>
      <c r="H53" s="47">
        <v>0</v>
      </c>
      <c r="I53" s="47">
        <v>98785</v>
      </c>
      <c r="J53" s="47">
        <v>0</v>
      </c>
      <c r="K53" s="47">
        <v>0</v>
      </c>
      <c r="L53" s="47">
        <v>0</v>
      </c>
      <c r="M53" s="47">
        <v>2113</v>
      </c>
      <c r="N53" s="47">
        <f t="shared" si="11"/>
        <v>191979</v>
      </c>
      <c r="O53" s="48">
        <f t="shared" si="7"/>
        <v>11.392736336122486</v>
      </c>
      <c r="P53" s="9"/>
    </row>
    <row r="54" spans="1:119">
      <c r="A54" s="12"/>
      <c r="B54" s="24">
        <v>361.3</v>
      </c>
      <c r="C54" s="19" t="s">
        <v>60</v>
      </c>
      <c r="D54" s="47">
        <v>75942</v>
      </c>
      <c r="E54" s="47">
        <v>13879</v>
      </c>
      <c r="F54" s="47">
        <v>0</v>
      </c>
      <c r="G54" s="47">
        <v>10570</v>
      </c>
      <c r="H54" s="47">
        <v>0</v>
      </c>
      <c r="I54" s="47">
        <v>111134</v>
      </c>
      <c r="J54" s="47">
        <v>0</v>
      </c>
      <c r="K54" s="47">
        <v>601345</v>
      </c>
      <c r="L54" s="47">
        <v>0</v>
      </c>
      <c r="M54" s="47">
        <v>4531</v>
      </c>
      <c r="N54" s="47">
        <f t="shared" ref="N54:N60" si="13">SUM(D54:M54)</f>
        <v>817401</v>
      </c>
      <c r="O54" s="48">
        <f t="shared" si="7"/>
        <v>48.507566316539076</v>
      </c>
      <c r="P54" s="9"/>
    </row>
    <row r="55" spans="1:119">
      <c r="A55" s="12"/>
      <c r="B55" s="24">
        <v>362</v>
      </c>
      <c r="C55" s="19" t="s">
        <v>61</v>
      </c>
      <c r="D55" s="47">
        <v>20840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3"/>
        <v>20840</v>
      </c>
      <c r="O55" s="48">
        <f t="shared" si="7"/>
        <v>1.2367218562696576</v>
      </c>
      <c r="P55" s="9"/>
    </row>
    <row r="56" spans="1:119">
      <c r="A56" s="12"/>
      <c r="B56" s="24">
        <v>364</v>
      </c>
      <c r="C56" s="19" t="s">
        <v>62</v>
      </c>
      <c r="D56" s="47">
        <v>18523</v>
      </c>
      <c r="E56" s="47">
        <v>0</v>
      </c>
      <c r="F56" s="47">
        <v>0</v>
      </c>
      <c r="G56" s="47">
        <v>0</v>
      </c>
      <c r="H56" s="47">
        <v>0</v>
      </c>
      <c r="I56" s="47">
        <v>18135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3"/>
        <v>36658</v>
      </c>
      <c r="O56" s="48">
        <f t="shared" si="7"/>
        <v>2.1754198563883449</v>
      </c>
      <c r="P56" s="9"/>
    </row>
    <row r="57" spans="1:119">
      <c r="A57" s="12"/>
      <c r="B57" s="24">
        <v>365</v>
      </c>
      <c r="C57" s="19" t="s">
        <v>63</v>
      </c>
      <c r="D57" s="47">
        <v>718</v>
      </c>
      <c r="E57" s="47">
        <v>0</v>
      </c>
      <c r="F57" s="47">
        <v>0</v>
      </c>
      <c r="G57" s="47">
        <v>0</v>
      </c>
      <c r="H57" s="47">
        <v>0</v>
      </c>
      <c r="I57" s="47">
        <v>81345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3"/>
        <v>82063</v>
      </c>
      <c r="O57" s="48">
        <f t="shared" si="7"/>
        <v>4.8699186991869921</v>
      </c>
      <c r="P57" s="9"/>
    </row>
    <row r="58" spans="1:119">
      <c r="A58" s="12"/>
      <c r="B58" s="24">
        <v>366</v>
      </c>
      <c r="C58" s="19" t="s">
        <v>92</v>
      </c>
      <c r="D58" s="47">
        <v>14322</v>
      </c>
      <c r="E58" s="47">
        <v>0</v>
      </c>
      <c r="F58" s="47">
        <v>0</v>
      </c>
      <c r="G58" s="47">
        <v>5000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3"/>
        <v>19322</v>
      </c>
      <c r="O58" s="48">
        <f t="shared" si="7"/>
        <v>1.1466381817102842</v>
      </c>
      <c r="P58" s="9"/>
    </row>
    <row r="59" spans="1:119">
      <c r="A59" s="12"/>
      <c r="B59" s="24">
        <v>368</v>
      </c>
      <c r="C59" s="19" t="s">
        <v>64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282146</v>
      </c>
      <c r="L59" s="47">
        <v>0</v>
      </c>
      <c r="M59" s="47">
        <v>0</v>
      </c>
      <c r="N59" s="47">
        <f t="shared" si="13"/>
        <v>282146</v>
      </c>
      <c r="O59" s="48">
        <f t="shared" si="7"/>
        <v>16.743576048899175</v>
      </c>
      <c r="P59" s="9"/>
    </row>
    <row r="60" spans="1:119">
      <c r="A60" s="12"/>
      <c r="B60" s="24">
        <v>369.9</v>
      </c>
      <c r="C60" s="19" t="s">
        <v>66</v>
      </c>
      <c r="D60" s="47">
        <v>978085</v>
      </c>
      <c r="E60" s="47">
        <v>0</v>
      </c>
      <c r="F60" s="47">
        <v>0</v>
      </c>
      <c r="G60" s="47">
        <v>0</v>
      </c>
      <c r="H60" s="47">
        <v>0</v>
      </c>
      <c r="I60" s="47">
        <v>615325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3"/>
        <v>1593410</v>
      </c>
      <c r="O60" s="48">
        <f t="shared" si="7"/>
        <v>94.558779894368286</v>
      </c>
      <c r="P60" s="9"/>
    </row>
    <row r="61" spans="1:119" ht="15.75">
      <c r="A61" s="28" t="s">
        <v>45</v>
      </c>
      <c r="B61" s="29"/>
      <c r="C61" s="30"/>
      <c r="D61" s="31">
        <f t="shared" ref="D61:M61" si="14">SUM(D62:D63)</f>
        <v>0</v>
      </c>
      <c r="E61" s="31">
        <f t="shared" si="14"/>
        <v>3075000</v>
      </c>
      <c r="F61" s="31">
        <f t="shared" si="14"/>
        <v>621720</v>
      </c>
      <c r="G61" s="31">
        <f t="shared" si="14"/>
        <v>0</v>
      </c>
      <c r="H61" s="31">
        <f t="shared" si="14"/>
        <v>0</v>
      </c>
      <c r="I61" s="31">
        <f t="shared" si="14"/>
        <v>806520</v>
      </c>
      <c r="J61" s="31">
        <f t="shared" si="14"/>
        <v>0</v>
      </c>
      <c r="K61" s="31">
        <f t="shared" si="14"/>
        <v>0</v>
      </c>
      <c r="L61" s="31">
        <f t="shared" si="14"/>
        <v>0</v>
      </c>
      <c r="M61" s="31">
        <f t="shared" si="14"/>
        <v>0</v>
      </c>
      <c r="N61" s="31">
        <f>SUM(D61:M61)</f>
        <v>4503240</v>
      </c>
      <c r="O61" s="44">
        <f t="shared" si="7"/>
        <v>267.23873954068006</v>
      </c>
      <c r="P61" s="9"/>
    </row>
    <row r="62" spans="1:119">
      <c r="A62" s="12"/>
      <c r="B62" s="24">
        <v>381</v>
      </c>
      <c r="C62" s="19" t="s">
        <v>67</v>
      </c>
      <c r="D62" s="47">
        <v>0</v>
      </c>
      <c r="E62" s="47">
        <v>300000</v>
      </c>
      <c r="F62" s="47">
        <v>621720</v>
      </c>
      <c r="G62" s="47">
        <v>0</v>
      </c>
      <c r="H62" s="47">
        <v>0</v>
      </c>
      <c r="I62" s="47">
        <v>806520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1728240</v>
      </c>
      <c r="O62" s="48">
        <f t="shared" si="7"/>
        <v>102.56008545486915</v>
      </c>
      <c r="P62" s="9"/>
    </row>
    <row r="63" spans="1:119" ht="15.75" thickBot="1">
      <c r="A63" s="12"/>
      <c r="B63" s="24">
        <v>384</v>
      </c>
      <c r="C63" s="19" t="s">
        <v>68</v>
      </c>
      <c r="D63" s="47">
        <v>0</v>
      </c>
      <c r="E63" s="47">
        <v>2775000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>SUM(D63:M63)</f>
        <v>2775000</v>
      </c>
      <c r="O63" s="48">
        <f t="shared" si="7"/>
        <v>164.67865408581093</v>
      </c>
      <c r="P63" s="9"/>
    </row>
    <row r="64" spans="1:119" ht="16.5" thickBot="1">
      <c r="A64" s="14" t="s">
        <v>54</v>
      </c>
      <c r="B64" s="22"/>
      <c r="C64" s="21"/>
      <c r="D64" s="15">
        <f t="shared" ref="D64:M64" si="15">SUM(D5,D14,D24,D38,D48,D52,D61)</f>
        <v>12082340</v>
      </c>
      <c r="E64" s="15">
        <f t="shared" si="15"/>
        <v>3414478</v>
      </c>
      <c r="F64" s="15">
        <f t="shared" si="15"/>
        <v>621720</v>
      </c>
      <c r="G64" s="15">
        <f t="shared" si="15"/>
        <v>1384265</v>
      </c>
      <c r="H64" s="15">
        <f t="shared" si="15"/>
        <v>0</v>
      </c>
      <c r="I64" s="15">
        <f t="shared" si="15"/>
        <v>14213637</v>
      </c>
      <c r="J64" s="15">
        <f t="shared" si="15"/>
        <v>0</v>
      </c>
      <c r="K64" s="15">
        <f t="shared" si="15"/>
        <v>1017788</v>
      </c>
      <c r="L64" s="15">
        <f t="shared" si="15"/>
        <v>0</v>
      </c>
      <c r="M64" s="15">
        <f t="shared" si="15"/>
        <v>447415</v>
      </c>
      <c r="N64" s="15">
        <f>SUM(D64:M64)</f>
        <v>33181643</v>
      </c>
      <c r="O64" s="37">
        <f t="shared" si="7"/>
        <v>1969.1201115660792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46"/>
    </row>
    <row r="66" spans="1:15">
      <c r="A66" s="39"/>
      <c r="B66" s="40"/>
      <c r="C66" s="40"/>
      <c r="D66" s="41"/>
      <c r="E66" s="41"/>
      <c r="F66" s="41"/>
      <c r="G66" s="41"/>
      <c r="H66" s="41"/>
      <c r="I66" s="41"/>
      <c r="J66" s="41"/>
      <c r="K66" s="41"/>
      <c r="L66" s="119" t="s">
        <v>100</v>
      </c>
      <c r="M66" s="119"/>
      <c r="N66" s="119"/>
      <c r="O66" s="42">
        <v>16851</v>
      </c>
    </row>
    <row r="67" spans="1:15">
      <c r="A67" s="120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8"/>
    </row>
    <row r="68" spans="1:15" ht="15.75" customHeight="1" thickBot="1">
      <c r="A68" s="121" t="s">
        <v>85</v>
      </c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1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86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69</v>
      </c>
      <c r="B3" s="109"/>
      <c r="C3" s="110"/>
      <c r="D3" s="129" t="s">
        <v>39</v>
      </c>
      <c r="E3" s="130"/>
      <c r="F3" s="130"/>
      <c r="G3" s="130"/>
      <c r="H3" s="131"/>
      <c r="I3" s="129" t="s">
        <v>40</v>
      </c>
      <c r="J3" s="131"/>
      <c r="K3" s="129" t="s">
        <v>42</v>
      </c>
      <c r="L3" s="131"/>
      <c r="M3" s="35"/>
      <c r="N3" s="36"/>
      <c r="O3" s="132" t="s">
        <v>74</v>
      </c>
      <c r="P3" s="11"/>
      <c r="Q3"/>
    </row>
    <row r="4" spans="1:133" ht="32.25" customHeight="1" thickBot="1">
      <c r="A4" s="111"/>
      <c r="B4" s="112"/>
      <c r="C4" s="113"/>
      <c r="D4" s="33" t="s">
        <v>5</v>
      </c>
      <c r="E4" s="33" t="s">
        <v>70</v>
      </c>
      <c r="F4" s="33" t="s">
        <v>71</v>
      </c>
      <c r="G4" s="33" t="s">
        <v>72</v>
      </c>
      <c r="H4" s="33" t="s">
        <v>6</v>
      </c>
      <c r="I4" s="33" t="s">
        <v>7</v>
      </c>
      <c r="J4" s="34" t="s">
        <v>73</v>
      </c>
      <c r="K4" s="34" t="s">
        <v>8</v>
      </c>
      <c r="L4" s="34" t="s">
        <v>9</v>
      </c>
      <c r="M4" s="34" t="s">
        <v>10</v>
      </c>
      <c r="N4" s="34" t="s">
        <v>41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SUM(D6:D13)</f>
        <v>5850093</v>
      </c>
      <c r="E5" s="26">
        <f t="shared" si="0"/>
        <v>224418</v>
      </c>
      <c r="F5" s="26">
        <f t="shared" si="0"/>
        <v>0</v>
      </c>
      <c r="G5" s="26">
        <f t="shared" si="0"/>
        <v>1278888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132549</v>
      </c>
      <c r="L5" s="26">
        <f t="shared" si="0"/>
        <v>0</v>
      </c>
      <c r="M5" s="26">
        <f t="shared" si="0"/>
        <v>307057</v>
      </c>
      <c r="N5" s="27">
        <f>SUM(D5:M5)</f>
        <v>7793005</v>
      </c>
      <c r="O5" s="32">
        <f t="shared" ref="O5:O36" si="1">(N5/O$64)</f>
        <v>461.64356376991884</v>
      </c>
      <c r="P5" s="6"/>
    </row>
    <row r="6" spans="1:133">
      <c r="A6" s="12"/>
      <c r="B6" s="24">
        <v>311</v>
      </c>
      <c r="C6" s="19" t="s">
        <v>3</v>
      </c>
      <c r="D6" s="47">
        <v>3147548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307057</v>
      </c>
      <c r="N6" s="47">
        <f>SUM(D6:M6)</f>
        <v>3454605</v>
      </c>
      <c r="O6" s="48">
        <f t="shared" si="1"/>
        <v>204.64457081926426</v>
      </c>
      <c r="P6" s="9"/>
    </row>
    <row r="7" spans="1:133">
      <c r="A7" s="12"/>
      <c r="B7" s="24">
        <v>312.10000000000002</v>
      </c>
      <c r="C7" s="19" t="s">
        <v>11</v>
      </c>
      <c r="D7" s="47">
        <v>128937</v>
      </c>
      <c r="E7" s="47">
        <v>224418</v>
      </c>
      <c r="F7" s="47">
        <v>0</v>
      </c>
      <c r="G7" s="47">
        <v>1278888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1632243</v>
      </c>
      <c r="O7" s="48">
        <f t="shared" si="1"/>
        <v>96.691132041940648</v>
      </c>
      <c r="P7" s="9"/>
    </row>
    <row r="8" spans="1:133">
      <c r="A8" s="12"/>
      <c r="B8" s="24">
        <v>312.51</v>
      </c>
      <c r="C8" s="19" t="s">
        <v>80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132549</v>
      </c>
      <c r="L8" s="47">
        <v>0</v>
      </c>
      <c r="M8" s="47">
        <v>0</v>
      </c>
      <c r="N8" s="47">
        <f>SUM(D8:M8)</f>
        <v>132549</v>
      </c>
      <c r="O8" s="48">
        <f t="shared" si="1"/>
        <v>7.8519637462235652</v>
      </c>
      <c r="P8" s="9"/>
    </row>
    <row r="9" spans="1:133">
      <c r="A9" s="12"/>
      <c r="B9" s="24">
        <v>314.10000000000002</v>
      </c>
      <c r="C9" s="19" t="s">
        <v>12</v>
      </c>
      <c r="D9" s="47">
        <v>1377150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1377150</v>
      </c>
      <c r="O9" s="48">
        <f t="shared" si="1"/>
        <v>81.579882708370363</v>
      </c>
      <c r="P9" s="9"/>
    </row>
    <row r="10" spans="1:133">
      <c r="A10" s="12"/>
      <c r="B10" s="24">
        <v>314.39999999999998</v>
      </c>
      <c r="C10" s="19" t="s">
        <v>14</v>
      </c>
      <c r="D10" s="47">
        <v>69403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69403</v>
      </c>
      <c r="O10" s="48">
        <f t="shared" si="1"/>
        <v>4.1113085717670756</v>
      </c>
      <c r="P10" s="9"/>
    </row>
    <row r="11" spans="1:133">
      <c r="A11" s="12"/>
      <c r="B11" s="24">
        <v>314.8</v>
      </c>
      <c r="C11" s="19" t="s">
        <v>15</v>
      </c>
      <c r="D11" s="47">
        <v>5655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5655</v>
      </c>
      <c r="O11" s="48">
        <f t="shared" si="1"/>
        <v>0.33499200284343345</v>
      </c>
      <c r="P11" s="9"/>
    </row>
    <row r="12" spans="1:133">
      <c r="A12" s="12"/>
      <c r="B12" s="24">
        <v>314.89999999999998</v>
      </c>
      <c r="C12" s="19" t="s">
        <v>87</v>
      </c>
      <c r="D12" s="47">
        <v>975170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975170</v>
      </c>
      <c r="O12" s="48">
        <f t="shared" si="1"/>
        <v>57.767312363011669</v>
      </c>
      <c r="P12" s="9"/>
    </row>
    <row r="13" spans="1:133">
      <c r="A13" s="12"/>
      <c r="B13" s="24">
        <v>316</v>
      </c>
      <c r="C13" s="19" t="s">
        <v>88</v>
      </c>
      <c r="D13" s="47">
        <v>146230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146230</v>
      </c>
      <c r="O13" s="48">
        <f t="shared" si="1"/>
        <v>8.6624015164978374</v>
      </c>
      <c r="P13" s="9"/>
    </row>
    <row r="14" spans="1:133" ht="15.75">
      <c r="A14" s="28" t="s">
        <v>16</v>
      </c>
      <c r="B14" s="29"/>
      <c r="C14" s="30"/>
      <c r="D14" s="31">
        <f t="shared" ref="D14:M14" si="3">SUM(D15:D22)</f>
        <v>1614229</v>
      </c>
      <c r="E14" s="31">
        <f t="shared" si="3"/>
        <v>6729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3">
        <f>SUM(D14:M14)</f>
        <v>1620958</v>
      </c>
      <c r="O14" s="44">
        <f t="shared" si="1"/>
        <v>96.022628991173505</v>
      </c>
      <c r="P14" s="10"/>
    </row>
    <row r="15" spans="1:133">
      <c r="A15" s="12"/>
      <c r="B15" s="24">
        <v>322</v>
      </c>
      <c r="C15" s="19" t="s">
        <v>0</v>
      </c>
      <c r="D15" s="47">
        <v>150485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150485</v>
      </c>
      <c r="O15" s="48">
        <f t="shared" si="1"/>
        <v>8.9144600438362662</v>
      </c>
      <c r="P15" s="9"/>
    </row>
    <row r="16" spans="1:133">
      <c r="A16" s="12"/>
      <c r="B16" s="24">
        <v>323.10000000000002</v>
      </c>
      <c r="C16" s="19" t="s">
        <v>17</v>
      </c>
      <c r="D16" s="47">
        <v>1397936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2" si="4">SUM(D16:M16)</f>
        <v>1397936</v>
      </c>
      <c r="O16" s="48">
        <f t="shared" si="1"/>
        <v>82.811207866832532</v>
      </c>
      <c r="P16" s="9"/>
    </row>
    <row r="17" spans="1:16">
      <c r="A17" s="12"/>
      <c r="B17" s="24">
        <v>323.39999999999998</v>
      </c>
      <c r="C17" s="19" t="s">
        <v>18</v>
      </c>
      <c r="D17" s="47">
        <v>65808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65808</v>
      </c>
      <c r="O17" s="48">
        <f t="shared" si="1"/>
        <v>3.898347254309579</v>
      </c>
      <c r="P17" s="9"/>
    </row>
    <row r="18" spans="1:16">
      <c r="A18" s="12"/>
      <c r="B18" s="24">
        <v>324.11</v>
      </c>
      <c r="C18" s="19" t="s">
        <v>21</v>
      </c>
      <c r="D18" s="47">
        <v>0</v>
      </c>
      <c r="E18" s="47">
        <v>700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700</v>
      </c>
      <c r="O18" s="48">
        <f t="shared" si="1"/>
        <v>4.1466737752502814E-2</v>
      </c>
      <c r="P18" s="9"/>
    </row>
    <row r="19" spans="1:16">
      <c r="A19" s="12"/>
      <c r="B19" s="24">
        <v>324.31</v>
      </c>
      <c r="C19" s="19" t="s">
        <v>23</v>
      </c>
      <c r="D19" s="47">
        <v>0</v>
      </c>
      <c r="E19" s="47">
        <v>5661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5661</v>
      </c>
      <c r="O19" s="48">
        <f t="shared" si="1"/>
        <v>0.33534743202416917</v>
      </c>
      <c r="P19" s="9"/>
    </row>
    <row r="20" spans="1:16">
      <c r="A20" s="12"/>
      <c r="B20" s="24">
        <v>324.32</v>
      </c>
      <c r="C20" s="19" t="s">
        <v>24</v>
      </c>
      <c r="D20" s="47">
        <v>0</v>
      </c>
      <c r="E20" s="47">
        <v>-2717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-2717</v>
      </c>
      <c r="O20" s="48">
        <f t="shared" si="1"/>
        <v>-0.16095018067650022</v>
      </c>
      <c r="P20" s="9"/>
    </row>
    <row r="21" spans="1:16">
      <c r="A21" s="12"/>
      <c r="B21" s="24">
        <v>324.61</v>
      </c>
      <c r="C21" s="19" t="s">
        <v>25</v>
      </c>
      <c r="D21" s="47">
        <v>0</v>
      </c>
      <c r="E21" s="47">
        <v>2094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2094</v>
      </c>
      <c r="O21" s="48">
        <f t="shared" si="1"/>
        <v>0.1240447840767727</v>
      </c>
      <c r="P21" s="9"/>
    </row>
    <row r="22" spans="1:16">
      <c r="A22" s="12"/>
      <c r="B22" s="24">
        <v>325.10000000000002</v>
      </c>
      <c r="C22" s="19" t="s">
        <v>89</v>
      </c>
      <c r="D22" s="47">
        <v>0</v>
      </c>
      <c r="E22" s="47">
        <v>991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991</v>
      </c>
      <c r="O22" s="48">
        <f t="shared" si="1"/>
        <v>5.8705053018186126E-2</v>
      </c>
      <c r="P22" s="9"/>
    </row>
    <row r="23" spans="1:16" ht="15.75">
      <c r="A23" s="28" t="s">
        <v>27</v>
      </c>
      <c r="B23" s="29"/>
      <c r="C23" s="30"/>
      <c r="D23" s="31">
        <f t="shared" ref="D23:M23" si="5">SUM(D24:D34)</f>
        <v>2646831</v>
      </c>
      <c r="E23" s="31">
        <f t="shared" si="5"/>
        <v>7644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254132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3">
        <f>SUM(D23:M23)</f>
        <v>2908607</v>
      </c>
      <c r="O23" s="44">
        <f t="shared" si="1"/>
        <v>172.30063384870564</v>
      </c>
      <c r="P23" s="10"/>
    </row>
    <row r="24" spans="1:16">
      <c r="A24" s="12"/>
      <c r="B24" s="24">
        <v>331.39</v>
      </c>
      <c r="C24" s="19" t="s">
        <v>90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19172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19172</v>
      </c>
      <c r="O24" s="48">
        <f t="shared" si="1"/>
        <v>1.1357147088442627</v>
      </c>
      <c r="P24" s="9"/>
    </row>
    <row r="25" spans="1:16">
      <c r="A25" s="12"/>
      <c r="B25" s="24">
        <v>334.34</v>
      </c>
      <c r="C25" s="19" t="s">
        <v>82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13457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13457</v>
      </c>
      <c r="O25" s="48">
        <f t="shared" si="1"/>
        <v>0.79716841419347195</v>
      </c>
      <c r="P25" s="9"/>
    </row>
    <row r="26" spans="1:16">
      <c r="A26" s="12"/>
      <c r="B26" s="24">
        <v>334.36</v>
      </c>
      <c r="C26" s="19" t="s">
        <v>83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221503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2" si="6">SUM(D26:M26)</f>
        <v>221503</v>
      </c>
      <c r="O26" s="48">
        <f t="shared" si="1"/>
        <v>13.121438303418044</v>
      </c>
      <c r="P26" s="9"/>
    </row>
    <row r="27" spans="1:16">
      <c r="A27" s="12"/>
      <c r="B27" s="24">
        <v>335.12</v>
      </c>
      <c r="C27" s="19" t="s">
        <v>31</v>
      </c>
      <c r="D27" s="47">
        <v>444409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444409</v>
      </c>
      <c r="O27" s="48">
        <f t="shared" si="1"/>
        <v>26.325987796931461</v>
      </c>
      <c r="P27" s="9"/>
    </row>
    <row r="28" spans="1:16">
      <c r="A28" s="12"/>
      <c r="B28" s="24">
        <v>335.14</v>
      </c>
      <c r="C28" s="19" t="s">
        <v>32</v>
      </c>
      <c r="D28" s="47">
        <v>14717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14717</v>
      </c>
      <c r="O28" s="48">
        <f t="shared" si="1"/>
        <v>0.87180854214797698</v>
      </c>
      <c r="P28" s="9"/>
    </row>
    <row r="29" spans="1:16">
      <c r="A29" s="12"/>
      <c r="B29" s="24">
        <v>335.15</v>
      </c>
      <c r="C29" s="19" t="s">
        <v>33</v>
      </c>
      <c r="D29" s="47">
        <v>13701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13701</v>
      </c>
      <c r="O29" s="48">
        <f t="shared" si="1"/>
        <v>0.8116225342100587</v>
      </c>
      <c r="P29" s="9"/>
    </row>
    <row r="30" spans="1:16">
      <c r="A30" s="12"/>
      <c r="B30" s="24">
        <v>335.18</v>
      </c>
      <c r="C30" s="19" t="s">
        <v>34</v>
      </c>
      <c r="D30" s="47">
        <v>874854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874854</v>
      </c>
      <c r="O30" s="48">
        <f t="shared" si="1"/>
        <v>51.824773413897283</v>
      </c>
      <c r="P30" s="9"/>
    </row>
    <row r="31" spans="1:16">
      <c r="A31" s="12"/>
      <c r="B31" s="24">
        <v>335.21</v>
      </c>
      <c r="C31" s="19" t="s">
        <v>35</v>
      </c>
      <c r="D31" s="47">
        <v>5840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5840</v>
      </c>
      <c r="O31" s="48">
        <f t="shared" si="1"/>
        <v>0.34595106924945207</v>
      </c>
      <c r="P31" s="9"/>
    </row>
    <row r="32" spans="1:16">
      <c r="A32" s="12"/>
      <c r="B32" s="24">
        <v>335.9</v>
      </c>
      <c r="C32" s="19" t="s">
        <v>36</v>
      </c>
      <c r="D32" s="47">
        <v>0</v>
      </c>
      <c r="E32" s="47">
        <v>4278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4278</v>
      </c>
      <c r="O32" s="48">
        <f t="shared" si="1"/>
        <v>0.25342100586458149</v>
      </c>
      <c r="P32" s="9"/>
    </row>
    <row r="33" spans="1:16">
      <c r="A33" s="12"/>
      <c r="B33" s="24">
        <v>337.7</v>
      </c>
      <c r="C33" s="19" t="s">
        <v>37</v>
      </c>
      <c r="D33" s="47">
        <v>237908</v>
      </c>
      <c r="E33" s="47">
        <v>3366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241274</v>
      </c>
      <c r="O33" s="48">
        <f t="shared" si="1"/>
        <v>14.292636692139091</v>
      </c>
      <c r="P33" s="9"/>
    </row>
    <row r="34" spans="1:16">
      <c r="A34" s="12"/>
      <c r="B34" s="24">
        <v>338</v>
      </c>
      <c r="C34" s="19" t="s">
        <v>38</v>
      </c>
      <c r="D34" s="47">
        <v>1055402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1055402</v>
      </c>
      <c r="O34" s="48">
        <f t="shared" si="1"/>
        <v>62.520111367809967</v>
      </c>
      <c r="P34" s="9"/>
    </row>
    <row r="35" spans="1:16" ht="15.75">
      <c r="A35" s="28" t="s">
        <v>43</v>
      </c>
      <c r="B35" s="29"/>
      <c r="C35" s="30"/>
      <c r="D35" s="31">
        <f t="shared" ref="D35:M35" si="7">SUM(D36:D46)</f>
        <v>834447</v>
      </c>
      <c r="E35" s="31">
        <f t="shared" si="7"/>
        <v>50734</v>
      </c>
      <c r="F35" s="31">
        <f t="shared" si="7"/>
        <v>0</v>
      </c>
      <c r="G35" s="31">
        <f t="shared" si="7"/>
        <v>0</v>
      </c>
      <c r="H35" s="31">
        <f t="shared" si="7"/>
        <v>0</v>
      </c>
      <c r="I35" s="31">
        <f t="shared" si="7"/>
        <v>11772859</v>
      </c>
      <c r="J35" s="31">
        <f t="shared" si="7"/>
        <v>0</v>
      </c>
      <c r="K35" s="31">
        <f t="shared" si="7"/>
        <v>0</v>
      </c>
      <c r="L35" s="31">
        <f t="shared" si="7"/>
        <v>0</v>
      </c>
      <c r="M35" s="31">
        <f t="shared" si="7"/>
        <v>0</v>
      </c>
      <c r="N35" s="31">
        <f>SUM(D35:M35)</f>
        <v>12658040</v>
      </c>
      <c r="O35" s="44">
        <f t="shared" si="1"/>
        <v>749.83946448670099</v>
      </c>
      <c r="P35" s="10"/>
    </row>
    <row r="36" spans="1:16">
      <c r="A36" s="12"/>
      <c r="B36" s="24">
        <v>341.1</v>
      </c>
      <c r="C36" s="19" t="s">
        <v>77</v>
      </c>
      <c r="D36" s="47">
        <v>6334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6334</v>
      </c>
      <c r="O36" s="48">
        <f t="shared" si="1"/>
        <v>0.37521473846336117</v>
      </c>
      <c r="P36" s="9"/>
    </row>
    <row r="37" spans="1:16">
      <c r="A37" s="12"/>
      <c r="B37" s="24">
        <v>341.9</v>
      </c>
      <c r="C37" s="19" t="s">
        <v>91</v>
      </c>
      <c r="D37" s="47">
        <v>9754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6" si="8">SUM(D37:M37)</f>
        <v>9754</v>
      </c>
      <c r="O37" s="48">
        <f t="shared" ref="O37:O62" si="9">(N37/O$64)</f>
        <v>0.57780937148273204</v>
      </c>
      <c r="P37" s="9"/>
    </row>
    <row r="38" spans="1:16">
      <c r="A38" s="12"/>
      <c r="B38" s="24">
        <v>342.5</v>
      </c>
      <c r="C38" s="19" t="s">
        <v>46</v>
      </c>
      <c r="D38" s="47">
        <v>49126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8"/>
        <v>49126</v>
      </c>
      <c r="O38" s="48">
        <f t="shared" si="9"/>
        <v>2.9101356554706475</v>
      </c>
      <c r="P38" s="9"/>
    </row>
    <row r="39" spans="1:16">
      <c r="A39" s="12"/>
      <c r="B39" s="24">
        <v>343.4</v>
      </c>
      <c r="C39" s="19" t="s">
        <v>47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2871451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2871451</v>
      </c>
      <c r="O39" s="48">
        <f t="shared" si="9"/>
        <v>170.09957940880278</v>
      </c>
      <c r="P39" s="9"/>
    </row>
    <row r="40" spans="1:16">
      <c r="A40" s="12"/>
      <c r="B40" s="24">
        <v>343.6</v>
      </c>
      <c r="C40" s="19" t="s">
        <v>48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8233441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8233441</v>
      </c>
      <c r="O40" s="48">
        <f t="shared" si="9"/>
        <v>487.73419821100646</v>
      </c>
      <c r="P40" s="9"/>
    </row>
    <row r="41" spans="1:16">
      <c r="A41" s="12"/>
      <c r="B41" s="24">
        <v>343.9</v>
      </c>
      <c r="C41" s="19" t="s">
        <v>49</v>
      </c>
      <c r="D41" s="47">
        <v>144</v>
      </c>
      <c r="E41" s="47">
        <v>0</v>
      </c>
      <c r="F41" s="47">
        <v>0</v>
      </c>
      <c r="G41" s="47">
        <v>0</v>
      </c>
      <c r="H41" s="47">
        <v>0</v>
      </c>
      <c r="I41" s="47">
        <v>667967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668111</v>
      </c>
      <c r="O41" s="48">
        <f t="shared" si="9"/>
        <v>39.577690895089155</v>
      </c>
      <c r="P41" s="9"/>
    </row>
    <row r="42" spans="1:16">
      <c r="A42" s="12"/>
      <c r="B42" s="24">
        <v>347.1</v>
      </c>
      <c r="C42" s="19" t="s">
        <v>50</v>
      </c>
      <c r="D42" s="47">
        <v>22587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22587</v>
      </c>
      <c r="O42" s="48">
        <f t="shared" si="9"/>
        <v>1.3380131508796873</v>
      </c>
      <c r="P42" s="9"/>
    </row>
    <row r="43" spans="1:16">
      <c r="A43" s="12"/>
      <c r="B43" s="24">
        <v>347.2</v>
      </c>
      <c r="C43" s="19" t="s">
        <v>51</v>
      </c>
      <c r="D43" s="47">
        <v>545121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545121</v>
      </c>
      <c r="O43" s="48">
        <f t="shared" si="9"/>
        <v>32.291985071974409</v>
      </c>
      <c r="P43" s="9"/>
    </row>
    <row r="44" spans="1:16">
      <c r="A44" s="12"/>
      <c r="B44" s="24">
        <v>347.4</v>
      </c>
      <c r="C44" s="19" t="s">
        <v>52</v>
      </c>
      <c r="D44" s="47">
        <v>148258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148258</v>
      </c>
      <c r="O44" s="48">
        <f t="shared" si="9"/>
        <v>8.7825365795865178</v>
      </c>
      <c r="P44" s="9"/>
    </row>
    <row r="45" spans="1:16">
      <c r="A45" s="12"/>
      <c r="B45" s="24">
        <v>347.5</v>
      </c>
      <c r="C45" s="19" t="s">
        <v>53</v>
      </c>
      <c r="D45" s="47">
        <v>42530</v>
      </c>
      <c r="E45" s="47">
        <v>50734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93264</v>
      </c>
      <c r="O45" s="48">
        <f t="shared" si="9"/>
        <v>5.5247911853563174</v>
      </c>
      <c r="P45" s="9"/>
    </row>
    <row r="46" spans="1:16">
      <c r="A46" s="12"/>
      <c r="B46" s="24">
        <v>349</v>
      </c>
      <c r="C46" s="19" t="s">
        <v>1</v>
      </c>
      <c r="D46" s="47">
        <v>10593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10593</v>
      </c>
      <c r="O46" s="48">
        <f t="shared" si="9"/>
        <v>0.62751021858894618</v>
      </c>
      <c r="P46" s="9"/>
    </row>
    <row r="47" spans="1:16" ht="15.75">
      <c r="A47" s="28" t="s">
        <v>44</v>
      </c>
      <c r="B47" s="29"/>
      <c r="C47" s="30"/>
      <c r="D47" s="31">
        <f t="shared" ref="D47:M47" si="10">SUM(D48:D50)</f>
        <v>127865</v>
      </c>
      <c r="E47" s="31">
        <f t="shared" si="10"/>
        <v>0</v>
      </c>
      <c r="F47" s="31">
        <f t="shared" si="10"/>
        <v>0</v>
      </c>
      <c r="G47" s="31">
        <f t="shared" si="10"/>
        <v>0</v>
      </c>
      <c r="H47" s="31">
        <f t="shared" si="10"/>
        <v>0</v>
      </c>
      <c r="I47" s="31">
        <f t="shared" si="10"/>
        <v>0</v>
      </c>
      <c r="J47" s="31">
        <f t="shared" si="10"/>
        <v>0</v>
      </c>
      <c r="K47" s="31">
        <f t="shared" si="10"/>
        <v>0</v>
      </c>
      <c r="L47" s="31">
        <f t="shared" si="10"/>
        <v>0</v>
      </c>
      <c r="M47" s="31">
        <f t="shared" si="10"/>
        <v>0</v>
      </c>
      <c r="N47" s="31">
        <f t="shared" ref="N47:N52" si="11">SUM(D47:M47)</f>
        <v>127865</v>
      </c>
      <c r="O47" s="44">
        <f t="shared" si="9"/>
        <v>7.5744920324625316</v>
      </c>
      <c r="P47" s="10"/>
    </row>
    <row r="48" spans="1:16">
      <c r="A48" s="13"/>
      <c r="B48" s="38">
        <v>351.1</v>
      </c>
      <c r="C48" s="20" t="s">
        <v>56</v>
      </c>
      <c r="D48" s="47">
        <v>90658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1"/>
        <v>90658</v>
      </c>
      <c r="O48" s="48">
        <f t="shared" si="9"/>
        <v>5.3704164445234284</v>
      </c>
      <c r="P48" s="9"/>
    </row>
    <row r="49" spans="1:119">
      <c r="A49" s="13"/>
      <c r="B49" s="38">
        <v>352</v>
      </c>
      <c r="C49" s="20" t="s">
        <v>57</v>
      </c>
      <c r="D49" s="47">
        <v>27455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1"/>
        <v>27455</v>
      </c>
      <c r="O49" s="48">
        <f t="shared" si="9"/>
        <v>1.6263846928499497</v>
      </c>
      <c r="P49" s="9"/>
    </row>
    <row r="50" spans="1:119">
      <c r="A50" s="13"/>
      <c r="B50" s="38">
        <v>354</v>
      </c>
      <c r="C50" s="20" t="s">
        <v>58</v>
      </c>
      <c r="D50" s="47">
        <v>9752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1"/>
        <v>9752</v>
      </c>
      <c r="O50" s="48">
        <f t="shared" si="9"/>
        <v>0.5776908950891535</v>
      </c>
      <c r="P50" s="9"/>
    </row>
    <row r="51" spans="1:119" ht="15.75">
      <c r="A51" s="28" t="s">
        <v>4</v>
      </c>
      <c r="B51" s="29"/>
      <c r="C51" s="30"/>
      <c r="D51" s="31">
        <f t="shared" ref="D51:M51" si="12">SUM(D52:D59)</f>
        <v>1544029</v>
      </c>
      <c r="E51" s="31">
        <f t="shared" si="12"/>
        <v>93882</v>
      </c>
      <c r="F51" s="31">
        <f t="shared" si="12"/>
        <v>0</v>
      </c>
      <c r="G51" s="31">
        <f t="shared" si="12"/>
        <v>66769</v>
      </c>
      <c r="H51" s="31">
        <f t="shared" si="12"/>
        <v>0</v>
      </c>
      <c r="I51" s="31">
        <f t="shared" si="12"/>
        <v>1130326</v>
      </c>
      <c r="J51" s="31">
        <f t="shared" si="12"/>
        <v>0</v>
      </c>
      <c r="K51" s="31">
        <f t="shared" si="12"/>
        <v>294242</v>
      </c>
      <c r="L51" s="31">
        <f t="shared" si="12"/>
        <v>0</v>
      </c>
      <c r="M51" s="31">
        <f t="shared" si="12"/>
        <v>30038</v>
      </c>
      <c r="N51" s="31">
        <f t="shared" si="11"/>
        <v>3159286</v>
      </c>
      <c r="O51" s="44">
        <f t="shared" si="9"/>
        <v>187.150405781648</v>
      </c>
      <c r="P51" s="10"/>
    </row>
    <row r="52" spans="1:119">
      <c r="A52" s="12"/>
      <c r="B52" s="24">
        <v>361.1</v>
      </c>
      <c r="C52" s="19" t="s">
        <v>59</v>
      </c>
      <c r="D52" s="47">
        <v>260754</v>
      </c>
      <c r="E52" s="47">
        <v>52636</v>
      </c>
      <c r="F52" s="47">
        <v>0</v>
      </c>
      <c r="G52" s="47">
        <v>51081</v>
      </c>
      <c r="H52" s="47">
        <v>0</v>
      </c>
      <c r="I52" s="47">
        <v>336023</v>
      </c>
      <c r="J52" s="47">
        <v>0</v>
      </c>
      <c r="K52" s="47">
        <v>0</v>
      </c>
      <c r="L52" s="47">
        <v>0</v>
      </c>
      <c r="M52" s="47">
        <v>22902</v>
      </c>
      <c r="N52" s="47">
        <f t="shared" si="11"/>
        <v>723396</v>
      </c>
      <c r="O52" s="48">
        <f t="shared" si="9"/>
        <v>42.852674604585033</v>
      </c>
      <c r="P52" s="9"/>
    </row>
    <row r="53" spans="1:119">
      <c r="A53" s="12"/>
      <c r="B53" s="24">
        <v>361.3</v>
      </c>
      <c r="C53" s="19" t="s">
        <v>60</v>
      </c>
      <c r="D53" s="47">
        <v>80773</v>
      </c>
      <c r="E53" s="47">
        <v>16246</v>
      </c>
      <c r="F53" s="47">
        <v>0</v>
      </c>
      <c r="G53" s="47">
        <v>15688</v>
      </c>
      <c r="H53" s="47">
        <v>0</v>
      </c>
      <c r="I53" s="47">
        <v>102057</v>
      </c>
      <c r="J53" s="47">
        <v>0</v>
      </c>
      <c r="K53" s="47">
        <v>17040</v>
      </c>
      <c r="L53" s="47">
        <v>0</v>
      </c>
      <c r="M53" s="47">
        <v>7136</v>
      </c>
      <c r="N53" s="47">
        <f t="shared" ref="N53:N59" si="13">SUM(D53:M53)</f>
        <v>238940</v>
      </c>
      <c r="O53" s="48">
        <f t="shared" si="9"/>
        <v>14.154374740832889</v>
      </c>
      <c r="P53" s="9"/>
    </row>
    <row r="54" spans="1:119">
      <c r="A54" s="12"/>
      <c r="B54" s="24">
        <v>362</v>
      </c>
      <c r="C54" s="19" t="s">
        <v>61</v>
      </c>
      <c r="D54" s="47">
        <v>48014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3"/>
        <v>48014</v>
      </c>
      <c r="O54" s="48">
        <f t="shared" si="9"/>
        <v>2.8442627806409573</v>
      </c>
      <c r="P54" s="9"/>
    </row>
    <row r="55" spans="1:119">
      <c r="A55" s="12"/>
      <c r="B55" s="24">
        <v>364</v>
      </c>
      <c r="C55" s="19" t="s">
        <v>62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12155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3"/>
        <v>12155</v>
      </c>
      <c r="O55" s="48">
        <f t="shared" si="9"/>
        <v>0.72004028197381675</v>
      </c>
      <c r="P55" s="9"/>
    </row>
    <row r="56" spans="1:119">
      <c r="A56" s="12"/>
      <c r="B56" s="24">
        <v>365</v>
      </c>
      <c r="C56" s="19" t="s">
        <v>63</v>
      </c>
      <c r="D56" s="47">
        <v>5346</v>
      </c>
      <c r="E56" s="47">
        <v>0</v>
      </c>
      <c r="F56" s="47">
        <v>0</v>
      </c>
      <c r="G56" s="47">
        <v>0</v>
      </c>
      <c r="H56" s="47">
        <v>0</v>
      </c>
      <c r="I56" s="47">
        <v>113227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3"/>
        <v>118573</v>
      </c>
      <c r="O56" s="48">
        <f t="shared" si="9"/>
        <v>7.0240507078964516</v>
      </c>
      <c r="P56" s="9"/>
    </row>
    <row r="57" spans="1:119">
      <c r="A57" s="12"/>
      <c r="B57" s="24">
        <v>366</v>
      </c>
      <c r="C57" s="19" t="s">
        <v>92</v>
      </c>
      <c r="D57" s="47">
        <v>29175</v>
      </c>
      <c r="E57" s="47">
        <v>25000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3"/>
        <v>54175</v>
      </c>
      <c r="O57" s="48">
        <f t="shared" si="9"/>
        <v>3.2092293110597714</v>
      </c>
      <c r="P57" s="9"/>
    </row>
    <row r="58" spans="1:119">
      <c r="A58" s="12"/>
      <c r="B58" s="24">
        <v>368</v>
      </c>
      <c r="C58" s="19" t="s">
        <v>64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277202</v>
      </c>
      <c r="L58" s="47">
        <v>0</v>
      </c>
      <c r="M58" s="47">
        <v>0</v>
      </c>
      <c r="N58" s="47">
        <f t="shared" si="13"/>
        <v>277202</v>
      </c>
      <c r="O58" s="48">
        <f t="shared" si="9"/>
        <v>16.420946626384694</v>
      </c>
      <c r="P58" s="9"/>
    </row>
    <row r="59" spans="1:119">
      <c r="A59" s="12"/>
      <c r="B59" s="24">
        <v>369.9</v>
      </c>
      <c r="C59" s="19" t="s">
        <v>66</v>
      </c>
      <c r="D59" s="47">
        <v>1119967</v>
      </c>
      <c r="E59" s="47">
        <v>0</v>
      </c>
      <c r="F59" s="47">
        <v>0</v>
      </c>
      <c r="G59" s="47">
        <v>0</v>
      </c>
      <c r="H59" s="47">
        <v>0</v>
      </c>
      <c r="I59" s="47">
        <v>566864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3"/>
        <v>1686831</v>
      </c>
      <c r="O59" s="48">
        <f t="shared" si="9"/>
        <v>99.924826728274397</v>
      </c>
      <c r="P59" s="9"/>
    </row>
    <row r="60" spans="1:119" ht="15.75">
      <c r="A60" s="28" t="s">
        <v>45</v>
      </c>
      <c r="B60" s="29"/>
      <c r="C60" s="30"/>
      <c r="D60" s="31">
        <f t="shared" ref="D60:M60" si="14">SUM(D61:D61)</f>
        <v>0</v>
      </c>
      <c r="E60" s="31">
        <f t="shared" si="14"/>
        <v>300000</v>
      </c>
      <c r="F60" s="31">
        <f t="shared" si="14"/>
        <v>589080</v>
      </c>
      <c r="G60" s="31">
        <f t="shared" si="14"/>
        <v>0</v>
      </c>
      <c r="H60" s="31">
        <f t="shared" si="14"/>
        <v>0</v>
      </c>
      <c r="I60" s="31">
        <f t="shared" si="14"/>
        <v>0</v>
      </c>
      <c r="J60" s="31">
        <f t="shared" si="14"/>
        <v>0</v>
      </c>
      <c r="K60" s="31">
        <f t="shared" si="14"/>
        <v>0</v>
      </c>
      <c r="L60" s="31">
        <f t="shared" si="14"/>
        <v>0</v>
      </c>
      <c r="M60" s="31">
        <f t="shared" si="14"/>
        <v>0</v>
      </c>
      <c r="N60" s="31">
        <f>SUM(D60:M60)</f>
        <v>889080</v>
      </c>
      <c r="O60" s="44">
        <f t="shared" si="9"/>
        <v>52.667496001421718</v>
      </c>
      <c r="P60" s="9"/>
    </row>
    <row r="61" spans="1:119" ht="15.75" thickBot="1">
      <c r="A61" s="12"/>
      <c r="B61" s="24">
        <v>381</v>
      </c>
      <c r="C61" s="19" t="s">
        <v>67</v>
      </c>
      <c r="D61" s="47">
        <v>0</v>
      </c>
      <c r="E61" s="47">
        <v>300000</v>
      </c>
      <c r="F61" s="47">
        <v>589080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889080</v>
      </c>
      <c r="O61" s="48">
        <f t="shared" si="9"/>
        <v>52.667496001421718</v>
      </c>
      <c r="P61" s="9"/>
    </row>
    <row r="62" spans="1:119" ht="16.5" thickBot="1">
      <c r="A62" s="14" t="s">
        <v>54</v>
      </c>
      <c r="B62" s="22"/>
      <c r="C62" s="21"/>
      <c r="D62" s="15">
        <f t="shared" ref="D62:M62" si="15">SUM(D5,D14,D23,D35,D47,D51,D60)</f>
        <v>12617494</v>
      </c>
      <c r="E62" s="15">
        <f t="shared" si="15"/>
        <v>683407</v>
      </c>
      <c r="F62" s="15">
        <f t="shared" si="15"/>
        <v>589080</v>
      </c>
      <c r="G62" s="15">
        <f t="shared" si="15"/>
        <v>1345657</v>
      </c>
      <c r="H62" s="15">
        <f t="shared" si="15"/>
        <v>0</v>
      </c>
      <c r="I62" s="15">
        <f t="shared" si="15"/>
        <v>13157317</v>
      </c>
      <c r="J62" s="15">
        <f t="shared" si="15"/>
        <v>0</v>
      </c>
      <c r="K62" s="15">
        <f t="shared" si="15"/>
        <v>426791</v>
      </c>
      <c r="L62" s="15">
        <f t="shared" si="15"/>
        <v>0</v>
      </c>
      <c r="M62" s="15">
        <f t="shared" si="15"/>
        <v>337095</v>
      </c>
      <c r="N62" s="15">
        <f>SUM(D62:M62)</f>
        <v>29156841</v>
      </c>
      <c r="O62" s="37">
        <f t="shared" si="9"/>
        <v>1727.1986849120312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46"/>
    </row>
    <row r="64" spans="1:119">
      <c r="A64" s="39"/>
      <c r="B64" s="40"/>
      <c r="C64" s="40"/>
      <c r="D64" s="41"/>
      <c r="E64" s="41"/>
      <c r="F64" s="41"/>
      <c r="G64" s="41"/>
      <c r="H64" s="41"/>
      <c r="I64" s="41"/>
      <c r="J64" s="41"/>
      <c r="K64" s="41"/>
      <c r="L64" s="119" t="s">
        <v>93</v>
      </c>
      <c r="M64" s="119"/>
      <c r="N64" s="119"/>
      <c r="O64" s="42">
        <v>16881</v>
      </c>
    </row>
    <row r="65" spans="1:15">
      <c r="A65" s="120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8"/>
    </row>
    <row r="66" spans="1:15" ht="15.75" customHeight="1" thickBot="1">
      <c r="A66" s="121" t="s">
        <v>85</v>
      </c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1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79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69</v>
      </c>
      <c r="B3" s="109"/>
      <c r="C3" s="110"/>
      <c r="D3" s="129" t="s">
        <v>39</v>
      </c>
      <c r="E3" s="130"/>
      <c r="F3" s="130"/>
      <c r="G3" s="130"/>
      <c r="H3" s="131"/>
      <c r="I3" s="129" t="s">
        <v>40</v>
      </c>
      <c r="J3" s="131"/>
      <c r="K3" s="129" t="s">
        <v>42</v>
      </c>
      <c r="L3" s="131"/>
      <c r="M3" s="35"/>
      <c r="N3" s="36"/>
      <c r="O3" s="132" t="s">
        <v>74</v>
      </c>
      <c r="P3" s="11"/>
      <c r="Q3"/>
    </row>
    <row r="4" spans="1:133" ht="32.25" customHeight="1" thickBot="1">
      <c r="A4" s="111"/>
      <c r="B4" s="112"/>
      <c r="C4" s="113"/>
      <c r="D4" s="33" t="s">
        <v>5</v>
      </c>
      <c r="E4" s="33" t="s">
        <v>70</v>
      </c>
      <c r="F4" s="33" t="s">
        <v>71</v>
      </c>
      <c r="G4" s="33" t="s">
        <v>72</v>
      </c>
      <c r="H4" s="33" t="s">
        <v>6</v>
      </c>
      <c r="I4" s="33" t="s">
        <v>7</v>
      </c>
      <c r="J4" s="34" t="s">
        <v>73</v>
      </c>
      <c r="K4" s="34" t="s">
        <v>8</v>
      </c>
      <c r="L4" s="34" t="s">
        <v>9</v>
      </c>
      <c r="M4" s="34" t="s">
        <v>10</v>
      </c>
      <c r="N4" s="34" t="s">
        <v>41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SUM(D6:D12)</f>
        <v>5709869</v>
      </c>
      <c r="E5" s="26">
        <f t="shared" si="0"/>
        <v>0</v>
      </c>
      <c r="F5" s="26">
        <f t="shared" si="0"/>
        <v>0</v>
      </c>
      <c r="G5" s="26">
        <f t="shared" si="0"/>
        <v>1277614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140556</v>
      </c>
      <c r="L5" s="26">
        <f t="shared" si="0"/>
        <v>0</v>
      </c>
      <c r="M5" s="26">
        <f t="shared" si="0"/>
        <v>408039</v>
      </c>
      <c r="N5" s="27">
        <f>SUM(D5:M5)</f>
        <v>7536078</v>
      </c>
      <c r="O5" s="32">
        <f t="shared" ref="O5:O36" si="1">(N5/O$60)</f>
        <v>446.34434968017058</v>
      </c>
      <c r="P5" s="6"/>
    </row>
    <row r="6" spans="1:133">
      <c r="A6" s="12"/>
      <c r="B6" s="24">
        <v>311</v>
      </c>
      <c r="C6" s="19" t="s">
        <v>3</v>
      </c>
      <c r="D6" s="47">
        <v>3084968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408039</v>
      </c>
      <c r="N6" s="47">
        <f>SUM(D6:M6)</f>
        <v>3493007</v>
      </c>
      <c r="O6" s="48">
        <f t="shared" si="1"/>
        <v>206.88266998341626</v>
      </c>
      <c r="P6" s="9"/>
    </row>
    <row r="7" spans="1:133">
      <c r="A7" s="12"/>
      <c r="B7" s="24">
        <v>312.10000000000002</v>
      </c>
      <c r="C7" s="19" t="s">
        <v>11</v>
      </c>
      <c r="D7" s="47">
        <v>0</v>
      </c>
      <c r="E7" s="47">
        <v>0</v>
      </c>
      <c r="F7" s="47">
        <v>0</v>
      </c>
      <c r="G7" s="47">
        <v>1277614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1277614</v>
      </c>
      <c r="O7" s="48">
        <f t="shared" si="1"/>
        <v>75.670101871594412</v>
      </c>
      <c r="P7" s="9"/>
    </row>
    <row r="8" spans="1:133">
      <c r="A8" s="12"/>
      <c r="B8" s="24">
        <v>312.51</v>
      </c>
      <c r="C8" s="19" t="s">
        <v>80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140556</v>
      </c>
      <c r="L8" s="47">
        <v>0</v>
      </c>
      <c r="M8" s="47">
        <v>0</v>
      </c>
      <c r="N8" s="47">
        <f>SUM(D8:M8)</f>
        <v>140556</v>
      </c>
      <c r="O8" s="48">
        <f t="shared" si="1"/>
        <v>8.3248045486851456</v>
      </c>
      <c r="P8" s="9"/>
    </row>
    <row r="9" spans="1:133">
      <c r="A9" s="12"/>
      <c r="B9" s="24">
        <v>314.10000000000002</v>
      </c>
      <c r="C9" s="19" t="s">
        <v>12</v>
      </c>
      <c r="D9" s="47">
        <v>1501797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1501797</v>
      </c>
      <c r="O9" s="48">
        <f t="shared" si="1"/>
        <v>88.947938877043356</v>
      </c>
      <c r="P9" s="9"/>
    </row>
    <row r="10" spans="1:133">
      <c r="A10" s="12"/>
      <c r="B10" s="24">
        <v>314.2</v>
      </c>
      <c r="C10" s="19" t="s">
        <v>13</v>
      </c>
      <c r="D10" s="47">
        <v>1029974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1029974</v>
      </c>
      <c r="O10" s="48">
        <f t="shared" si="1"/>
        <v>61.0029613835584</v>
      </c>
      <c r="P10" s="9"/>
    </row>
    <row r="11" spans="1:133">
      <c r="A11" s="12"/>
      <c r="B11" s="24">
        <v>314.39999999999998</v>
      </c>
      <c r="C11" s="19" t="s">
        <v>14</v>
      </c>
      <c r="D11" s="47">
        <v>86482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86482</v>
      </c>
      <c r="O11" s="48">
        <f t="shared" si="1"/>
        <v>5.1221274579483538</v>
      </c>
      <c r="P11" s="9"/>
    </row>
    <row r="12" spans="1:133">
      <c r="A12" s="12"/>
      <c r="B12" s="24">
        <v>314.8</v>
      </c>
      <c r="C12" s="19" t="s">
        <v>15</v>
      </c>
      <c r="D12" s="47">
        <v>6648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6648</v>
      </c>
      <c r="O12" s="48">
        <f t="shared" si="1"/>
        <v>0.39374555792466243</v>
      </c>
      <c r="P12" s="9"/>
    </row>
    <row r="13" spans="1:133" ht="15.75">
      <c r="A13" s="28" t="s">
        <v>16</v>
      </c>
      <c r="B13" s="29"/>
      <c r="C13" s="30"/>
      <c r="D13" s="31">
        <f t="shared" ref="D13:M13" si="3">SUM(D14:D21)</f>
        <v>1895739</v>
      </c>
      <c r="E13" s="31">
        <f t="shared" si="3"/>
        <v>8071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29928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3">
        <f>SUM(D13:M13)</f>
        <v>1933738</v>
      </c>
      <c r="O13" s="44">
        <f t="shared" si="1"/>
        <v>114.53079838900734</v>
      </c>
      <c r="P13" s="10"/>
    </row>
    <row r="14" spans="1:133">
      <c r="A14" s="12"/>
      <c r="B14" s="24">
        <v>322</v>
      </c>
      <c r="C14" s="19" t="s">
        <v>0</v>
      </c>
      <c r="D14" s="47">
        <v>120805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120805</v>
      </c>
      <c r="O14" s="48">
        <f t="shared" si="1"/>
        <v>7.1549988154465769</v>
      </c>
      <c r="P14" s="9"/>
    </row>
    <row r="15" spans="1:133">
      <c r="A15" s="12"/>
      <c r="B15" s="24">
        <v>323.10000000000002</v>
      </c>
      <c r="C15" s="19" t="s">
        <v>17</v>
      </c>
      <c r="D15" s="47">
        <v>1552134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0" si="4">SUM(D15:M15)</f>
        <v>1552134</v>
      </c>
      <c r="O15" s="48">
        <f t="shared" si="1"/>
        <v>91.929282160625448</v>
      </c>
      <c r="P15" s="9"/>
    </row>
    <row r="16" spans="1:133">
      <c r="A16" s="12"/>
      <c r="B16" s="24">
        <v>323.39999999999998</v>
      </c>
      <c r="C16" s="19" t="s">
        <v>18</v>
      </c>
      <c r="D16" s="47">
        <v>76520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76520</v>
      </c>
      <c r="O16" s="48">
        <f t="shared" si="1"/>
        <v>4.5321013977730393</v>
      </c>
      <c r="P16" s="9"/>
    </row>
    <row r="17" spans="1:16">
      <c r="A17" s="12"/>
      <c r="B17" s="24">
        <v>323.5</v>
      </c>
      <c r="C17" s="19" t="s">
        <v>19</v>
      </c>
      <c r="D17" s="47">
        <v>716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716</v>
      </c>
      <c r="O17" s="48">
        <f t="shared" si="1"/>
        <v>4.2407012556266291E-2</v>
      </c>
      <c r="P17" s="9"/>
    </row>
    <row r="18" spans="1:16">
      <c r="A18" s="12"/>
      <c r="B18" s="24">
        <v>323.7</v>
      </c>
      <c r="C18" s="19" t="s">
        <v>20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29928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29928</v>
      </c>
      <c r="O18" s="48">
        <f t="shared" si="1"/>
        <v>1.7725657427149963</v>
      </c>
      <c r="P18" s="9"/>
    </row>
    <row r="19" spans="1:16">
      <c r="A19" s="12"/>
      <c r="B19" s="24">
        <v>324.11</v>
      </c>
      <c r="C19" s="19" t="s">
        <v>21</v>
      </c>
      <c r="D19" s="47">
        <v>0</v>
      </c>
      <c r="E19" s="47">
        <v>1083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1083</v>
      </c>
      <c r="O19" s="48">
        <f t="shared" si="1"/>
        <v>6.4143567874911156E-2</v>
      </c>
      <c r="P19" s="9"/>
    </row>
    <row r="20" spans="1:16">
      <c r="A20" s="12"/>
      <c r="B20" s="24">
        <v>324.32</v>
      </c>
      <c r="C20" s="19" t="s">
        <v>24</v>
      </c>
      <c r="D20" s="47">
        <v>0</v>
      </c>
      <c r="E20" s="47">
        <v>6988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6988</v>
      </c>
      <c r="O20" s="48">
        <f t="shared" si="1"/>
        <v>0.41388296612177211</v>
      </c>
      <c r="P20" s="9"/>
    </row>
    <row r="21" spans="1:16">
      <c r="A21" s="12"/>
      <c r="B21" s="24">
        <v>329</v>
      </c>
      <c r="C21" s="19" t="s">
        <v>26</v>
      </c>
      <c r="D21" s="47">
        <v>145564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145564</v>
      </c>
      <c r="O21" s="48">
        <f t="shared" si="1"/>
        <v>8.6214167258943384</v>
      </c>
      <c r="P21" s="9"/>
    </row>
    <row r="22" spans="1:16" ht="15.75">
      <c r="A22" s="28" t="s">
        <v>27</v>
      </c>
      <c r="B22" s="29"/>
      <c r="C22" s="30"/>
      <c r="D22" s="31">
        <f t="shared" ref="D22:M22" si="5">SUM(D23:D33)</f>
        <v>2578384</v>
      </c>
      <c r="E22" s="31">
        <f t="shared" si="5"/>
        <v>423504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13439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3">
        <f>SUM(D22:M22)</f>
        <v>3015327</v>
      </c>
      <c r="O22" s="44">
        <f t="shared" si="1"/>
        <v>178.59079601990049</v>
      </c>
      <c r="P22" s="10"/>
    </row>
    <row r="23" spans="1:16">
      <c r="A23" s="12"/>
      <c r="B23" s="24">
        <v>331.9</v>
      </c>
      <c r="C23" s="19" t="s">
        <v>81</v>
      </c>
      <c r="D23" s="47">
        <v>15000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15000</v>
      </c>
      <c r="O23" s="48">
        <f t="shared" si="1"/>
        <v>0.88841506751954513</v>
      </c>
      <c r="P23" s="9"/>
    </row>
    <row r="24" spans="1:16">
      <c r="A24" s="12"/>
      <c r="B24" s="24">
        <v>334.2</v>
      </c>
      <c r="C24" s="19" t="s">
        <v>28</v>
      </c>
      <c r="D24" s="47">
        <v>0</v>
      </c>
      <c r="E24" s="47">
        <v>4015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4015</v>
      </c>
      <c r="O24" s="48">
        <f t="shared" si="1"/>
        <v>0.23779909973939825</v>
      </c>
      <c r="P24" s="9"/>
    </row>
    <row r="25" spans="1:16">
      <c r="A25" s="12"/>
      <c r="B25" s="24">
        <v>334.34</v>
      </c>
      <c r="C25" s="19" t="s">
        <v>82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13439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13439</v>
      </c>
      <c r="O25" s="48">
        <f t="shared" si="1"/>
        <v>0.79596067282634442</v>
      </c>
      <c r="P25" s="9"/>
    </row>
    <row r="26" spans="1:16">
      <c r="A26" s="12"/>
      <c r="B26" s="24">
        <v>334.36</v>
      </c>
      <c r="C26" s="19" t="s">
        <v>83</v>
      </c>
      <c r="D26" s="47">
        <v>0</v>
      </c>
      <c r="E26" s="47">
        <v>190526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1" si="6">SUM(D26:M26)</f>
        <v>190526</v>
      </c>
      <c r="O26" s="48">
        <f t="shared" si="1"/>
        <v>11.284411276948591</v>
      </c>
      <c r="P26" s="9"/>
    </row>
    <row r="27" spans="1:16">
      <c r="A27" s="12"/>
      <c r="B27" s="24">
        <v>335.12</v>
      </c>
      <c r="C27" s="19" t="s">
        <v>31</v>
      </c>
      <c r="D27" s="47">
        <v>441950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441950</v>
      </c>
      <c r="O27" s="48">
        <f t="shared" si="1"/>
        <v>26.1756692726842</v>
      </c>
      <c r="P27" s="9"/>
    </row>
    <row r="28" spans="1:16">
      <c r="A28" s="12"/>
      <c r="B28" s="24">
        <v>335.14</v>
      </c>
      <c r="C28" s="19" t="s">
        <v>32</v>
      </c>
      <c r="D28" s="47">
        <v>13658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13658</v>
      </c>
      <c r="O28" s="48">
        <f t="shared" si="1"/>
        <v>0.80893153281212982</v>
      </c>
      <c r="P28" s="9"/>
    </row>
    <row r="29" spans="1:16">
      <c r="A29" s="12"/>
      <c r="B29" s="24">
        <v>335.15</v>
      </c>
      <c r="C29" s="19" t="s">
        <v>33</v>
      </c>
      <c r="D29" s="47">
        <v>7077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7077</v>
      </c>
      <c r="O29" s="48">
        <f t="shared" si="1"/>
        <v>0.4191542288557214</v>
      </c>
      <c r="P29" s="9"/>
    </row>
    <row r="30" spans="1:16">
      <c r="A30" s="12"/>
      <c r="B30" s="24">
        <v>335.18</v>
      </c>
      <c r="C30" s="19" t="s">
        <v>34</v>
      </c>
      <c r="D30" s="47">
        <v>847342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847342</v>
      </c>
      <c r="O30" s="48">
        <f t="shared" si="1"/>
        <v>50.186093342809762</v>
      </c>
      <c r="P30" s="9"/>
    </row>
    <row r="31" spans="1:16">
      <c r="A31" s="12"/>
      <c r="B31" s="24">
        <v>335.21</v>
      </c>
      <c r="C31" s="19" t="s">
        <v>35</v>
      </c>
      <c r="D31" s="47">
        <v>5540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5540</v>
      </c>
      <c r="O31" s="48">
        <f t="shared" si="1"/>
        <v>0.32812129827055198</v>
      </c>
      <c r="P31" s="9"/>
    </row>
    <row r="32" spans="1:16">
      <c r="A32" s="12"/>
      <c r="B32" s="24">
        <v>337.7</v>
      </c>
      <c r="C32" s="19" t="s">
        <v>37</v>
      </c>
      <c r="D32" s="47">
        <v>244582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244582</v>
      </c>
      <c r="O32" s="48">
        <f t="shared" si="1"/>
        <v>14.486022269604359</v>
      </c>
      <c r="P32" s="9"/>
    </row>
    <row r="33" spans="1:16">
      <c r="A33" s="12"/>
      <c r="B33" s="24">
        <v>338</v>
      </c>
      <c r="C33" s="19" t="s">
        <v>38</v>
      </c>
      <c r="D33" s="47">
        <v>1003235</v>
      </c>
      <c r="E33" s="47">
        <v>228963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1232198</v>
      </c>
      <c r="O33" s="48">
        <f t="shared" si="1"/>
        <v>72.980217957829893</v>
      </c>
      <c r="P33" s="9"/>
    </row>
    <row r="34" spans="1:16" ht="15.75">
      <c r="A34" s="28" t="s">
        <v>43</v>
      </c>
      <c r="B34" s="29"/>
      <c r="C34" s="30"/>
      <c r="D34" s="31">
        <f t="shared" ref="D34:M34" si="7">SUM(D35:D43)</f>
        <v>760048</v>
      </c>
      <c r="E34" s="31">
        <f t="shared" si="7"/>
        <v>522448</v>
      </c>
      <c r="F34" s="31">
        <f t="shared" si="7"/>
        <v>0</v>
      </c>
      <c r="G34" s="31">
        <f t="shared" si="7"/>
        <v>0</v>
      </c>
      <c r="H34" s="31">
        <f t="shared" si="7"/>
        <v>0</v>
      </c>
      <c r="I34" s="31">
        <f t="shared" si="7"/>
        <v>10863323</v>
      </c>
      <c r="J34" s="31">
        <f t="shared" si="7"/>
        <v>0</v>
      </c>
      <c r="K34" s="31">
        <f t="shared" si="7"/>
        <v>0</v>
      </c>
      <c r="L34" s="31">
        <f t="shared" si="7"/>
        <v>0</v>
      </c>
      <c r="M34" s="31">
        <f t="shared" si="7"/>
        <v>0</v>
      </c>
      <c r="N34" s="31">
        <f>SUM(D34:M34)</f>
        <v>12145819</v>
      </c>
      <c r="O34" s="44">
        <f t="shared" si="1"/>
        <v>719.36857379767832</v>
      </c>
      <c r="P34" s="10"/>
    </row>
    <row r="35" spans="1:16">
      <c r="A35" s="12"/>
      <c r="B35" s="24">
        <v>341.1</v>
      </c>
      <c r="C35" s="19" t="s">
        <v>77</v>
      </c>
      <c r="D35" s="47">
        <v>6644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6644</v>
      </c>
      <c r="O35" s="48">
        <f t="shared" si="1"/>
        <v>0.39350864723999052</v>
      </c>
      <c r="P35" s="9"/>
    </row>
    <row r="36" spans="1:16">
      <c r="A36" s="12"/>
      <c r="B36" s="24">
        <v>342.5</v>
      </c>
      <c r="C36" s="19" t="s">
        <v>46</v>
      </c>
      <c r="D36" s="47">
        <v>40232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3" si="8">SUM(D36:M36)</f>
        <v>40232</v>
      </c>
      <c r="O36" s="48">
        <f t="shared" si="1"/>
        <v>2.3828476664297558</v>
      </c>
      <c r="P36" s="9"/>
    </row>
    <row r="37" spans="1:16">
      <c r="A37" s="12"/>
      <c r="B37" s="24">
        <v>343.4</v>
      </c>
      <c r="C37" s="19" t="s">
        <v>47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2782138</v>
      </c>
      <c r="J37" s="47">
        <v>0</v>
      </c>
      <c r="K37" s="47">
        <v>0</v>
      </c>
      <c r="L37" s="47">
        <v>0</v>
      </c>
      <c r="M37" s="47">
        <v>0</v>
      </c>
      <c r="N37" s="47">
        <f t="shared" si="8"/>
        <v>2782138</v>
      </c>
      <c r="O37" s="48">
        <f t="shared" ref="O37:O58" si="9">(N37/O$60)</f>
        <v>164.77955460791281</v>
      </c>
      <c r="P37" s="9"/>
    </row>
    <row r="38" spans="1:16">
      <c r="A38" s="12"/>
      <c r="B38" s="24">
        <v>343.6</v>
      </c>
      <c r="C38" s="19" t="s">
        <v>48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8081185</v>
      </c>
      <c r="J38" s="47">
        <v>0</v>
      </c>
      <c r="K38" s="47">
        <v>0</v>
      </c>
      <c r="L38" s="47">
        <v>0</v>
      </c>
      <c r="M38" s="47">
        <v>0</v>
      </c>
      <c r="N38" s="47">
        <f t="shared" si="8"/>
        <v>8081185</v>
      </c>
      <c r="O38" s="48">
        <f t="shared" si="9"/>
        <v>478.62976782752901</v>
      </c>
      <c r="P38" s="9"/>
    </row>
    <row r="39" spans="1:16">
      <c r="A39" s="12"/>
      <c r="B39" s="24">
        <v>343.9</v>
      </c>
      <c r="C39" s="19" t="s">
        <v>49</v>
      </c>
      <c r="D39" s="47">
        <v>0</v>
      </c>
      <c r="E39" s="47">
        <v>459196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459196</v>
      </c>
      <c r="O39" s="48">
        <f t="shared" si="9"/>
        <v>27.197109689647004</v>
      </c>
      <c r="P39" s="9"/>
    </row>
    <row r="40" spans="1:16">
      <c r="A40" s="12"/>
      <c r="B40" s="24">
        <v>347.1</v>
      </c>
      <c r="C40" s="19" t="s">
        <v>50</v>
      </c>
      <c r="D40" s="47">
        <v>16821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16821</v>
      </c>
      <c r="O40" s="48">
        <f t="shared" si="9"/>
        <v>0.99626865671641796</v>
      </c>
      <c r="P40" s="9"/>
    </row>
    <row r="41" spans="1:16">
      <c r="A41" s="12"/>
      <c r="B41" s="24">
        <v>347.2</v>
      </c>
      <c r="C41" s="19" t="s">
        <v>51</v>
      </c>
      <c r="D41" s="47">
        <v>664901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664901</v>
      </c>
      <c r="O41" s="48">
        <f t="shared" si="9"/>
        <v>39.380537787254205</v>
      </c>
      <c r="P41" s="9"/>
    </row>
    <row r="42" spans="1:16">
      <c r="A42" s="12"/>
      <c r="B42" s="24">
        <v>347.5</v>
      </c>
      <c r="C42" s="19" t="s">
        <v>53</v>
      </c>
      <c r="D42" s="47">
        <v>31450</v>
      </c>
      <c r="E42" s="47">
        <v>49406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80856</v>
      </c>
      <c r="O42" s="48">
        <f t="shared" si="9"/>
        <v>4.7889125799573558</v>
      </c>
      <c r="P42" s="9"/>
    </row>
    <row r="43" spans="1:16">
      <c r="A43" s="12"/>
      <c r="B43" s="24">
        <v>349</v>
      </c>
      <c r="C43" s="19" t="s">
        <v>1</v>
      </c>
      <c r="D43" s="47">
        <v>0</v>
      </c>
      <c r="E43" s="47">
        <v>13846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13846</v>
      </c>
      <c r="O43" s="48">
        <f t="shared" si="9"/>
        <v>0.82006633499170811</v>
      </c>
      <c r="P43" s="9"/>
    </row>
    <row r="44" spans="1:16" ht="15.75">
      <c r="A44" s="28" t="s">
        <v>44</v>
      </c>
      <c r="B44" s="29"/>
      <c r="C44" s="30"/>
      <c r="D44" s="31">
        <f t="shared" ref="D44:M44" si="10">SUM(D45:D47)</f>
        <v>93498</v>
      </c>
      <c r="E44" s="31">
        <f t="shared" si="10"/>
        <v>0</v>
      </c>
      <c r="F44" s="31">
        <f t="shared" si="10"/>
        <v>0</v>
      </c>
      <c r="G44" s="31">
        <f t="shared" si="10"/>
        <v>0</v>
      </c>
      <c r="H44" s="31">
        <f t="shared" si="10"/>
        <v>0</v>
      </c>
      <c r="I44" s="31">
        <f t="shared" si="10"/>
        <v>0</v>
      </c>
      <c r="J44" s="31">
        <f t="shared" si="10"/>
        <v>0</v>
      </c>
      <c r="K44" s="31">
        <f t="shared" si="10"/>
        <v>0</v>
      </c>
      <c r="L44" s="31">
        <f t="shared" si="10"/>
        <v>0</v>
      </c>
      <c r="M44" s="31">
        <f t="shared" si="10"/>
        <v>0</v>
      </c>
      <c r="N44" s="31">
        <f t="shared" ref="N44:N49" si="11">SUM(D44:M44)</f>
        <v>93498</v>
      </c>
      <c r="O44" s="44">
        <f t="shared" si="9"/>
        <v>5.5376687988628284</v>
      </c>
      <c r="P44" s="10"/>
    </row>
    <row r="45" spans="1:16">
      <c r="A45" s="13"/>
      <c r="B45" s="38">
        <v>351.1</v>
      </c>
      <c r="C45" s="20" t="s">
        <v>56</v>
      </c>
      <c r="D45" s="47">
        <v>68287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1"/>
        <v>68287</v>
      </c>
      <c r="O45" s="48">
        <f t="shared" si="9"/>
        <v>4.0444799810471448</v>
      </c>
      <c r="P45" s="9"/>
    </row>
    <row r="46" spans="1:16">
      <c r="A46" s="13"/>
      <c r="B46" s="38">
        <v>352</v>
      </c>
      <c r="C46" s="20" t="s">
        <v>57</v>
      </c>
      <c r="D46" s="47">
        <v>25233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1"/>
        <v>25233</v>
      </c>
      <c r="O46" s="48">
        <f t="shared" si="9"/>
        <v>1.4944918265813789</v>
      </c>
      <c r="P46" s="9"/>
    </row>
    <row r="47" spans="1:16">
      <c r="A47" s="13"/>
      <c r="B47" s="38">
        <v>354</v>
      </c>
      <c r="C47" s="20" t="s">
        <v>58</v>
      </c>
      <c r="D47" s="47">
        <v>-22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1"/>
        <v>-22</v>
      </c>
      <c r="O47" s="48">
        <f t="shared" si="9"/>
        <v>-1.3030087656953329E-3</v>
      </c>
      <c r="P47" s="9"/>
    </row>
    <row r="48" spans="1:16" ht="15.75">
      <c r="A48" s="28" t="s">
        <v>4</v>
      </c>
      <c r="B48" s="29"/>
      <c r="C48" s="30"/>
      <c r="D48" s="31">
        <f t="shared" ref="D48:M48" si="12">SUM(D49:D55)</f>
        <v>1530330</v>
      </c>
      <c r="E48" s="31">
        <f t="shared" si="12"/>
        <v>288014</v>
      </c>
      <c r="F48" s="31">
        <f t="shared" si="12"/>
        <v>0</v>
      </c>
      <c r="G48" s="31">
        <f t="shared" si="12"/>
        <v>104547</v>
      </c>
      <c r="H48" s="31">
        <f t="shared" si="12"/>
        <v>0</v>
      </c>
      <c r="I48" s="31">
        <f t="shared" si="12"/>
        <v>1142930</v>
      </c>
      <c r="J48" s="31">
        <f t="shared" si="12"/>
        <v>0</v>
      </c>
      <c r="K48" s="31">
        <f t="shared" si="12"/>
        <v>528305</v>
      </c>
      <c r="L48" s="31">
        <f t="shared" si="12"/>
        <v>0</v>
      </c>
      <c r="M48" s="31">
        <f t="shared" si="12"/>
        <v>58728</v>
      </c>
      <c r="N48" s="31">
        <f t="shared" si="11"/>
        <v>3652854</v>
      </c>
      <c r="O48" s="44">
        <f t="shared" si="9"/>
        <v>216.35003553660269</v>
      </c>
      <c r="P48" s="10"/>
    </row>
    <row r="49" spans="1:119">
      <c r="A49" s="12"/>
      <c r="B49" s="24">
        <v>361.1</v>
      </c>
      <c r="C49" s="19" t="s">
        <v>59</v>
      </c>
      <c r="D49" s="47">
        <v>138692</v>
      </c>
      <c r="E49" s="47">
        <v>156214</v>
      </c>
      <c r="F49" s="47">
        <v>0</v>
      </c>
      <c r="G49" s="47">
        <v>59880</v>
      </c>
      <c r="H49" s="47">
        <v>0</v>
      </c>
      <c r="I49" s="47">
        <v>192280</v>
      </c>
      <c r="J49" s="47">
        <v>0</v>
      </c>
      <c r="K49" s="47">
        <v>0</v>
      </c>
      <c r="L49" s="47">
        <v>0</v>
      </c>
      <c r="M49" s="47">
        <v>30422</v>
      </c>
      <c r="N49" s="47">
        <f t="shared" si="11"/>
        <v>577488</v>
      </c>
      <c r="O49" s="48">
        <f t="shared" si="9"/>
        <v>34.20326936744847</v>
      </c>
      <c r="P49" s="9"/>
    </row>
    <row r="50" spans="1:119">
      <c r="A50" s="12"/>
      <c r="B50" s="24">
        <v>361.3</v>
      </c>
      <c r="C50" s="19" t="s">
        <v>60</v>
      </c>
      <c r="D50" s="47">
        <v>256680</v>
      </c>
      <c r="E50" s="47">
        <v>131800</v>
      </c>
      <c r="F50" s="47">
        <v>0</v>
      </c>
      <c r="G50" s="47">
        <v>44667</v>
      </c>
      <c r="H50" s="47">
        <v>0</v>
      </c>
      <c r="I50" s="47">
        <v>283354</v>
      </c>
      <c r="J50" s="47">
        <v>0</v>
      </c>
      <c r="K50" s="47">
        <v>233014</v>
      </c>
      <c r="L50" s="47">
        <v>0</v>
      </c>
      <c r="M50" s="47">
        <v>26621</v>
      </c>
      <c r="N50" s="47">
        <f t="shared" ref="N50:N55" si="13">SUM(D50:M50)</f>
        <v>976136</v>
      </c>
      <c r="O50" s="48">
        <f t="shared" si="9"/>
        <v>57.814262023217246</v>
      </c>
      <c r="P50" s="9"/>
    </row>
    <row r="51" spans="1:119">
      <c r="A51" s="12"/>
      <c r="B51" s="24">
        <v>362</v>
      </c>
      <c r="C51" s="19" t="s">
        <v>61</v>
      </c>
      <c r="D51" s="47">
        <v>63122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3"/>
        <v>63122</v>
      </c>
      <c r="O51" s="48">
        <f t="shared" si="9"/>
        <v>3.7385690594645817</v>
      </c>
      <c r="P51" s="9"/>
    </row>
    <row r="52" spans="1:119">
      <c r="A52" s="12"/>
      <c r="B52" s="24">
        <v>364</v>
      </c>
      <c r="C52" s="19" t="s">
        <v>62</v>
      </c>
      <c r="D52" s="47">
        <v>6992</v>
      </c>
      <c r="E52" s="47">
        <v>0</v>
      </c>
      <c r="F52" s="47">
        <v>0</v>
      </c>
      <c r="G52" s="47">
        <v>0</v>
      </c>
      <c r="H52" s="47">
        <v>0</v>
      </c>
      <c r="I52" s="47">
        <v>9455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3"/>
        <v>16447</v>
      </c>
      <c r="O52" s="48">
        <f t="shared" si="9"/>
        <v>0.97411750769959726</v>
      </c>
      <c r="P52" s="9"/>
    </row>
    <row r="53" spans="1:119">
      <c r="A53" s="12"/>
      <c r="B53" s="24">
        <v>365</v>
      </c>
      <c r="C53" s="19" t="s">
        <v>63</v>
      </c>
      <c r="D53" s="47">
        <v>6724</v>
      </c>
      <c r="E53" s="47">
        <v>0</v>
      </c>
      <c r="F53" s="47">
        <v>0</v>
      </c>
      <c r="G53" s="47">
        <v>0</v>
      </c>
      <c r="H53" s="47">
        <v>0</v>
      </c>
      <c r="I53" s="47">
        <v>69941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3"/>
        <v>76665</v>
      </c>
      <c r="O53" s="48">
        <f t="shared" si="9"/>
        <v>4.5406894100923951</v>
      </c>
      <c r="P53" s="9"/>
    </row>
    <row r="54" spans="1:119">
      <c r="A54" s="12"/>
      <c r="B54" s="24">
        <v>368</v>
      </c>
      <c r="C54" s="19" t="s">
        <v>64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295291</v>
      </c>
      <c r="L54" s="47">
        <v>0</v>
      </c>
      <c r="M54" s="47">
        <v>0</v>
      </c>
      <c r="N54" s="47">
        <f t="shared" si="13"/>
        <v>295291</v>
      </c>
      <c r="O54" s="48">
        <f t="shared" si="9"/>
        <v>17.489398246860933</v>
      </c>
      <c r="P54" s="9"/>
    </row>
    <row r="55" spans="1:119">
      <c r="A55" s="12"/>
      <c r="B55" s="24">
        <v>369.9</v>
      </c>
      <c r="C55" s="19" t="s">
        <v>66</v>
      </c>
      <c r="D55" s="47">
        <v>1058120</v>
      </c>
      <c r="E55" s="47">
        <v>0</v>
      </c>
      <c r="F55" s="47">
        <v>0</v>
      </c>
      <c r="G55" s="47">
        <v>0</v>
      </c>
      <c r="H55" s="47">
        <v>0</v>
      </c>
      <c r="I55" s="47">
        <v>587900</v>
      </c>
      <c r="J55" s="47">
        <v>0</v>
      </c>
      <c r="K55" s="47">
        <v>0</v>
      </c>
      <c r="L55" s="47">
        <v>0</v>
      </c>
      <c r="M55" s="47">
        <v>1685</v>
      </c>
      <c r="N55" s="47">
        <f t="shared" si="13"/>
        <v>1647705</v>
      </c>
      <c r="O55" s="48">
        <f t="shared" si="9"/>
        <v>97.589729921819469</v>
      </c>
      <c r="P55" s="9"/>
    </row>
    <row r="56" spans="1:119" ht="15.75">
      <c r="A56" s="28" t="s">
        <v>45</v>
      </c>
      <c r="B56" s="29"/>
      <c r="C56" s="30"/>
      <c r="D56" s="31">
        <f t="shared" ref="D56:M56" si="14">SUM(D57:D57)</f>
        <v>0</v>
      </c>
      <c r="E56" s="31">
        <f t="shared" si="14"/>
        <v>304500</v>
      </c>
      <c r="F56" s="31">
        <f t="shared" si="14"/>
        <v>620184</v>
      </c>
      <c r="G56" s="31">
        <f t="shared" si="14"/>
        <v>0</v>
      </c>
      <c r="H56" s="31">
        <f t="shared" si="14"/>
        <v>0</v>
      </c>
      <c r="I56" s="31">
        <f t="shared" si="14"/>
        <v>0</v>
      </c>
      <c r="J56" s="31">
        <f t="shared" si="14"/>
        <v>0</v>
      </c>
      <c r="K56" s="31">
        <f t="shared" si="14"/>
        <v>0</v>
      </c>
      <c r="L56" s="31">
        <f t="shared" si="14"/>
        <v>0</v>
      </c>
      <c r="M56" s="31">
        <f t="shared" si="14"/>
        <v>0</v>
      </c>
      <c r="N56" s="31">
        <f>SUM(D56:M56)</f>
        <v>924684</v>
      </c>
      <c r="O56" s="44">
        <f t="shared" si="9"/>
        <v>54.766879886282872</v>
      </c>
      <c r="P56" s="9"/>
    </row>
    <row r="57" spans="1:119" ht="15.75" thickBot="1">
      <c r="A57" s="12"/>
      <c r="B57" s="24">
        <v>381</v>
      </c>
      <c r="C57" s="19" t="s">
        <v>67</v>
      </c>
      <c r="D57" s="47">
        <v>0</v>
      </c>
      <c r="E57" s="47">
        <v>304500</v>
      </c>
      <c r="F57" s="47">
        <v>620184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924684</v>
      </c>
      <c r="O57" s="48">
        <f t="shared" si="9"/>
        <v>54.766879886282872</v>
      </c>
      <c r="P57" s="9"/>
    </row>
    <row r="58" spans="1:119" ht="16.5" thickBot="1">
      <c r="A58" s="14" t="s">
        <v>54</v>
      </c>
      <c r="B58" s="22"/>
      <c r="C58" s="21"/>
      <c r="D58" s="15">
        <f t="shared" ref="D58:M58" si="15">SUM(D5,D13,D22,D34,D44,D48,D56)</f>
        <v>12567868</v>
      </c>
      <c r="E58" s="15">
        <f t="shared" si="15"/>
        <v>1546537</v>
      </c>
      <c r="F58" s="15">
        <f t="shared" si="15"/>
        <v>620184</v>
      </c>
      <c r="G58" s="15">
        <f t="shared" si="15"/>
        <v>1382161</v>
      </c>
      <c r="H58" s="15">
        <f t="shared" si="15"/>
        <v>0</v>
      </c>
      <c r="I58" s="15">
        <f t="shared" si="15"/>
        <v>12049620</v>
      </c>
      <c r="J58" s="15">
        <f t="shared" si="15"/>
        <v>0</v>
      </c>
      <c r="K58" s="15">
        <f t="shared" si="15"/>
        <v>668861</v>
      </c>
      <c r="L58" s="15">
        <f t="shared" si="15"/>
        <v>0</v>
      </c>
      <c r="M58" s="15">
        <f t="shared" si="15"/>
        <v>466767</v>
      </c>
      <c r="N58" s="15">
        <f>SUM(D58:M58)</f>
        <v>29301998</v>
      </c>
      <c r="O58" s="37">
        <f t="shared" si="9"/>
        <v>1735.489102108505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46"/>
    </row>
    <row r="60" spans="1:119">
      <c r="A60" s="39"/>
      <c r="B60" s="40"/>
      <c r="C60" s="40"/>
      <c r="D60" s="41"/>
      <c r="E60" s="41"/>
      <c r="F60" s="41"/>
      <c r="G60" s="41"/>
      <c r="H60" s="41"/>
      <c r="I60" s="41"/>
      <c r="J60" s="41"/>
      <c r="K60" s="41"/>
      <c r="L60" s="119" t="s">
        <v>84</v>
      </c>
      <c r="M60" s="119"/>
      <c r="N60" s="119"/>
      <c r="O60" s="42">
        <v>16884</v>
      </c>
    </row>
    <row r="61" spans="1:119">
      <c r="A61" s="120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8"/>
    </row>
    <row r="62" spans="1:119" ht="15.75" thickBot="1">
      <c r="A62" s="121" t="s">
        <v>85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1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55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69</v>
      </c>
      <c r="B3" s="109"/>
      <c r="C3" s="110"/>
      <c r="D3" s="129" t="s">
        <v>39</v>
      </c>
      <c r="E3" s="130"/>
      <c r="F3" s="130"/>
      <c r="G3" s="130"/>
      <c r="H3" s="131"/>
      <c r="I3" s="129" t="s">
        <v>40</v>
      </c>
      <c r="J3" s="131"/>
      <c r="K3" s="129" t="s">
        <v>42</v>
      </c>
      <c r="L3" s="131"/>
      <c r="M3" s="35"/>
      <c r="N3" s="36"/>
      <c r="O3" s="132" t="s">
        <v>74</v>
      </c>
      <c r="P3" s="11"/>
      <c r="Q3"/>
    </row>
    <row r="4" spans="1:133" ht="32.25" customHeight="1" thickBot="1">
      <c r="A4" s="111"/>
      <c r="B4" s="112"/>
      <c r="C4" s="113"/>
      <c r="D4" s="33" t="s">
        <v>5</v>
      </c>
      <c r="E4" s="33" t="s">
        <v>70</v>
      </c>
      <c r="F4" s="33" t="s">
        <v>71</v>
      </c>
      <c r="G4" s="33" t="s">
        <v>72</v>
      </c>
      <c r="H4" s="33" t="s">
        <v>6</v>
      </c>
      <c r="I4" s="33" t="s">
        <v>7</v>
      </c>
      <c r="J4" s="34" t="s">
        <v>73</v>
      </c>
      <c r="K4" s="34" t="s">
        <v>8</v>
      </c>
      <c r="L4" s="34" t="s">
        <v>9</v>
      </c>
      <c r="M4" s="34" t="s">
        <v>10</v>
      </c>
      <c r="N4" s="34" t="s">
        <v>41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SUM(D6:D12)</f>
        <v>5650297</v>
      </c>
      <c r="E5" s="26">
        <f t="shared" si="0"/>
        <v>0</v>
      </c>
      <c r="F5" s="26">
        <f t="shared" si="0"/>
        <v>0</v>
      </c>
      <c r="G5" s="26">
        <f t="shared" si="0"/>
        <v>1357598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148219</v>
      </c>
      <c r="L5" s="26">
        <f t="shared" si="0"/>
        <v>0</v>
      </c>
      <c r="M5" s="26">
        <f t="shared" si="0"/>
        <v>484077</v>
      </c>
      <c r="N5" s="27">
        <f>SUM(D5:M5)</f>
        <v>7640191</v>
      </c>
      <c r="O5" s="32">
        <f t="shared" ref="O5:O36" si="1">(N5/O$66)</f>
        <v>431.45420149085157</v>
      </c>
      <c r="P5" s="6"/>
    </row>
    <row r="6" spans="1:133">
      <c r="A6" s="12"/>
      <c r="B6" s="24">
        <v>311</v>
      </c>
      <c r="C6" s="19" t="s">
        <v>3</v>
      </c>
      <c r="D6" s="47">
        <v>3059206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484077</v>
      </c>
      <c r="N6" s="47">
        <f>SUM(D6:M6)</f>
        <v>3543283</v>
      </c>
      <c r="O6" s="48">
        <f t="shared" si="1"/>
        <v>200.09504178902191</v>
      </c>
      <c r="P6" s="9"/>
    </row>
    <row r="7" spans="1:133">
      <c r="A7" s="12"/>
      <c r="B7" s="24">
        <v>312.10000000000002</v>
      </c>
      <c r="C7" s="19" t="s">
        <v>11</v>
      </c>
      <c r="D7" s="47">
        <v>0</v>
      </c>
      <c r="E7" s="47">
        <v>0</v>
      </c>
      <c r="F7" s="47">
        <v>0</v>
      </c>
      <c r="G7" s="47">
        <v>1357598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1357598</v>
      </c>
      <c r="O7" s="48">
        <f t="shared" si="1"/>
        <v>76.665800768014464</v>
      </c>
      <c r="P7" s="9"/>
    </row>
    <row r="8" spans="1:133">
      <c r="A8" s="12"/>
      <c r="B8" s="24">
        <v>312.51</v>
      </c>
      <c r="C8" s="19" t="s">
        <v>76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148219</v>
      </c>
      <c r="L8" s="47">
        <v>0</v>
      </c>
      <c r="M8" s="47">
        <v>0</v>
      </c>
      <c r="N8" s="47">
        <f>SUM(D8:M8)</f>
        <v>148219</v>
      </c>
      <c r="O8" s="48">
        <f t="shared" si="1"/>
        <v>8.3701716738197423</v>
      </c>
      <c r="P8" s="9"/>
    </row>
    <row r="9" spans="1:133">
      <c r="A9" s="12"/>
      <c r="B9" s="24">
        <v>314.10000000000002</v>
      </c>
      <c r="C9" s="19" t="s">
        <v>12</v>
      </c>
      <c r="D9" s="47">
        <v>1294615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1294615</v>
      </c>
      <c r="O9" s="48">
        <f t="shared" si="1"/>
        <v>73.109046758527214</v>
      </c>
      <c r="P9" s="9"/>
    </row>
    <row r="10" spans="1:133">
      <c r="A10" s="12"/>
      <c r="B10" s="24">
        <v>314.2</v>
      </c>
      <c r="C10" s="19" t="s">
        <v>13</v>
      </c>
      <c r="D10" s="47">
        <v>1188243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1188243</v>
      </c>
      <c r="O10" s="48">
        <f t="shared" si="1"/>
        <v>67.102044273774567</v>
      </c>
      <c r="P10" s="9"/>
    </row>
    <row r="11" spans="1:133">
      <c r="A11" s="12"/>
      <c r="B11" s="24">
        <v>314.39999999999998</v>
      </c>
      <c r="C11" s="19" t="s">
        <v>14</v>
      </c>
      <c r="D11" s="47">
        <v>102412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102412</v>
      </c>
      <c r="O11" s="48">
        <f t="shared" si="1"/>
        <v>5.7833747458775697</v>
      </c>
      <c r="P11" s="9"/>
    </row>
    <row r="12" spans="1:133">
      <c r="A12" s="12"/>
      <c r="B12" s="24">
        <v>314.8</v>
      </c>
      <c r="C12" s="19" t="s">
        <v>15</v>
      </c>
      <c r="D12" s="47">
        <v>5821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5821</v>
      </c>
      <c r="O12" s="48">
        <f t="shared" si="1"/>
        <v>0.32872148181612831</v>
      </c>
      <c r="P12" s="9"/>
    </row>
    <row r="13" spans="1:133" ht="15.75">
      <c r="A13" s="28" t="s">
        <v>16</v>
      </c>
      <c r="B13" s="29"/>
      <c r="C13" s="30"/>
      <c r="D13" s="31">
        <f t="shared" ref="D13:M13" si="3">SUM(D14:D24)</f>
        <v>1827100</v>
      </c>
      <c r="E13" s="31">
        <f t="shared" si="3"/>
        <v>11702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38290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3">
        <f>SUM(D13:M13)</f>
        <v>1877092</v>
      </c>
      <c r="O13" s="44">
        <f t="shared" si="1"/>
        <v>106.00248475265417</v>
      </c>
      <c r="P13" s="10"/>
    </row>
    <row r="14" spans="1:133">
      <c r="A14" s="12"/>
      <c r="B14" s="24">
        <v>322</v>
      </c>
      <c r="C14" s="19" t="s">
        <v>0</v>
      </c>
      <c r="D14" s="47">
        <v>113051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113051</v>
      </c>
      <c r="O14" s="48">
        <f t="shared" si="1"/>
        <v>6.3841766433250511</v>
      </c>
      <c r="P14" s="9"/>
    </row>
    <row r="15" spans="1:133">
      <c r="A15" s="12"/>
      <c r="B15" s="24">
        <v>323.10000000000002</v>
      </c>
      <c r="C15" s="19" t="s">
        <v>17</v>
      </c>
      <c r="D15" s="47">
        <v>1488509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4" si="4">SUM(D15:M15)</f>
        <v>1488509</v>
      </c>
      <c r="O15" s="48">
        <f t="shared" si="1"/>
        <v>84.058561102326635</v>
      </c>
      <c r="P15" s="9"/>
    </row>
    <row r="16" spans="1:133">
      <c r="A16" s="12"/>
      <c r="B16" s="24">
        <v>323.39999999999998</v>
      </c>
      <c r="C16" s="19" t="s">
        <v>18</v>
      </c>
      <c r="D16" s="47">
        <v>80785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80785</v>
      </c>
      <c r="O16" s="48">
        <f t="shared" si="1"/>
        <v>4.5620623447029587</v>
      </c>
      <c r="P16" s="9"/>
    </row>
    <row r="17" spans="1:16">
      <c r="A17" s="12"/>
      <c r="B17" s="24">
        <v>323.5</v>
      </c>
      <c r="C17" s="19" t="s">
        <v>19</v>
      </c>
      <c r="D17" s="47">
        <v>1058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1058</v>
      </c>
      <c r="O17" s="48">
        <f t="shared" si="1"/>
        <v>5.9747007002484753E-2</v>
      </c>
      <c r="P17" s="9"/>
    </row>
    <row r="18" spans="1:16">
      <c r="A18" s="12"/>
      <c r="B18" s="24">
        <v>323.7</v>
      </c>
      <c r="C18" s="19" t="s">
        <v>20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38290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38290</v>
      </c>
      <c r="O18" s="48">
        <f t="shared" si="1"/>
        <v>2.1622995256381294</v>
      </c>
      <c r="P18" s="9"/>
    </row>
    <row r="19" spans="1:16">
      <c r="A19" s="12"/>
      <c r="B19" s="24">
        <v>324.02999999999997</v>
      </c>
      <c r="C19" s="19" t="s">
        <v>22</v>
      </c>
      <c r="D19" s="47">
        <v>0</v>
      </c>
      <c r="E19" s="47">
        <v>945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945</v>
      </c>
      <c r="O19" s="48">
        <f t="shared" si="1"/>
        <v>5.3365710413372486E-2</v>
      </c>
      <c r="P19" s="9"/>
    </row>
    <row r="20" spans="1:16">
      <c r="A20" s="12"/>
      <c r="B20" s="24">
        <v>324.04000000000002</v>
      </c>
      <c r="C20" s="19" t="s">
        <v>23</v>
      </c>
      <c r="D20" s="47">
        <v>0</v>
      </c>
      <c r="E20" s="47">
        <v>2944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2944</v>
      </c>
      <c r="O20" s="48">
        <f t="shared" si="1"/>
        <v>0.16625254122430541</v>
      </c>
      <c r="P20" s="9"/>
    </row>
    <row r="21" spans="1:16">
      <c r="A21" s="12"/>
      <c r="B21" s="24">
        <v>324.041</v>
      </c>
      <c r="C21" s="19" t="s">
        <v>24</v>
      </c>
      <c r="D21" s="47">
        <v>0</v>
      </c>
      <c r="E21" s="47">
        <v>5139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5139</v>
      </c>
      <c r="O21" s="48">
        <f t="shared" si="1"/>
        <v>0.29020781567653037</v>
      </c>
      <c r="P21" s="9"/>
    </row>
    <row r="22" spans="1:16">
      <c r="A22" s="12"/>
      <c r="B22" s="24">
        <v>324.07</v>
      </c>
      <c r="C22" s="19" t="s">
        <v>25</v>
      </c>
      <c r="D22" s="47">
        <v>0</v>
      </c>
      <c r="E22" s="47">
        <v>1149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1149</v>
      </c>
      <c r="O22" s="48">
        <f t="shared" si="1"/>
        <v>6.4885927264513213E-2</v>
      </c>
      <c r="P22" s="9"/>
    </row>
    <row r="23" spans="1:16">
      <c r="A23" s="12"/>
      <c r="B23" s="24">
        <v>324.11</v>
      </c>
      <c r="C23" s="19" t="s">
        <v>21</v>
      </c>
      <c r="D23" s="47">
        <v>0</v>
      </c>
      <c r="E23" s="47">
        <v>1525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1525</v>
      </c>
      <c r="O23" s="48">
        <f t="shared" si="1"/>
        <v>8.6119268127400048E-2</v>
      </c>
      <c r="P23" s="9"/>
    </row>
    <row r="24" spans="1:16">
      <c r="A24" s="12"/>
      <c r="B24" s="24">
        <v>329</v>
      </c>
      <c r="C24" s="19" t="s">
        <v>26</v>
      </c>
      <c r="D24" s="47">
        <v>143697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143697</v>
      </c>
      <c r="O24" s="48">
        <f t="shared" si="1"/>
        <v>8.1148068669527902</v>
      </c>
      <c r="P24" s="9"/>
    </row>
    <row r="25" spans="1:16" ht="15.75">
      <c r="A25" s="28" t="s">
        <v>27</v>
      </c>
      <c r="B25" s="29"/>
      <c r="C25" s="30"/>
      <c r="D25" s="31">
        <f t="shared" ref="D25:M25" si="5">SUM(D26:D36)</f>
        <v>2495851</v>
      </c>
      <c r="E25" s="31">
        <f t="shared" si="5"/>
        <v>505202</v>
      </c>
      <c r="F25" s="31">
        <f t="shared" si="5"/>
        <v>0</v>
      </c>
      <c r="G25" s="31">
        <f t="shared" si="5"/>
        <v>0</v>
      </c>
      <c r="H25" s="31">
        <f t="shared" si="5"/>
        <v>0</v>
      </c>
      <c r="I25" s="31">
        <f t="shared" si="5"/>
        <v>13429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43">
        <f>SUM(D25:M25)</f>
        <v>3014482</v>
      </c>
      <c r="O25" s="44">
        <f t="shared" si="1"/>
        <v>170.23277614637453</v>
      </c>
      <c r="P25" s="10"/>
    </row>
    <row r="26" spans="1:16">
      <c r="A26" s="12"/>
      <c r="B26" s="24">
        <v>334.2</v>
      </c>
      <c r="C26" s="19" t="s">
        <v>28</v>
      </c>
      <c r="D26" s="47">
        <v>0</v>
      </c>
      <c r="E26" s="47">
        <v>1000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4" si="6">SUM(D26:M26)</f>
        <v>1000</v>
      </c>
      <c r="O26" s="48">
        <f t="shared" si="1"/>
        <v>5.6471651231081998E-2</v>
      </c>
      <c r="P26" s="9"/>
    </row>
    <row r="27" spans="1:16">
      <c r="A27" s="12"/>
      <c r="B27" s="24">
        <v>334.35</v>
      </c>
      <c r="C27" s="19" t="s">
        <v>29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13429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13429</v>
      </c>
      <c r="O27" s="48">
        <f t="shared" si="1"/>
        <v>0.75835780438220013</v>
      </c>
      <c r="P27" s="9"/>
    </row>
    <row r="28" spans="1:16">
      <c r="A28" s="12"/>
      <c r="B28" s="24">
        <v>334.7</v>
      </c>
      <c r="C28" s="19" t="s">
        <v>30</v>
      </c>
      <c r="D28" s="47">
        <v>1937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1937</v>
      </c>
      <c r="O28" s="48">
        <f t="shared" si="1"/>
        <v>0.10938558843460583</v>
      </c>
      <c r="P28" s="9"/>
    </row>
    <row r="29" spans="1:16">
      <c r="A29" s="12"/>
      <c r="B29" s="24">
        <v>335.12</v>
      </c>
      <c r="C29" s="19" t="s">
        <v>31</v>
      </c>
      <c r="D29" s="47">
        <v>440609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440609</v>
      </c>
      <c r="O29" s="48">
        <f t="shared" si="1"/>
        <v>24.881917777275806</v>
      </c>
      <c r="P29" s="9"/>
    </row>
    <row r="30" spans="1:16">
      <c r="A30" s="12"/>
      <c r="B30" s="24">
        <v>335.14</v>
      </c>
      <c r="C30" s="19" t="s">
        <v>32</v>
      </c>
      <c r="D30" s="47">
        <v>14562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14562</v>
      </c>
      <c r="O30" s="48">
        <f t="shared" si="1"/>
        <v>0.82234018522701602</v>
      </c>
      <c r="P30" s="9"/>
    </row>
    <row r="31" spans="1:16">
      <c r="A31" s="12"/>
      <c r="B31" s="24">
        <v>335.15</v>
      </c>
      <c r="C31" s="19" t="s">
        <v>33</v>
      </c>
      <c r="D31" s="47">
        <v>5241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5241</v>
      </c>
      <c r="O31" s="48">
        <f t="shared" si="1"/>
        <v>0.29596792410210077</v>
      </c>
      <c r="P31" s="9"/>
    </row>
    <row r="32" spans="1:16">
      <c r="A32" s="12"/>
      <c r="B32" s="24">
        <v>335.18</v>
      </c>
      <c r="C32" s="19" t="s">
        <v>34</v>
      </c>
      <c r="D32" s="47">
        <v>857009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857009</v>
      </c>
      <c r="O32" s="48">
        <f t="shared" si="1"/>
        <v>48.396713349898349</v>
      </c>
      <c r="P32" s="9"/>
    </row>
    <row r="33" spans="1:16">
      <c r="A33" s="12"/>
      <c r="B33" s="24">
        <v>335.21</v>
      </c>
      <c r="C33" s="19" t="s">
        <v>35</v>
      </c>
      <c r="D33" s="47">
        <v>7443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7443</v>
      </c>
      <c r="O33" s="48">
        <f t="shared" si="1"/>
        <v>0.42031850011294331</v>
      </c>
      <c r="P33" s="9"/>
    </row>
    <row r="34" spans="1:16">
      <c r="A34" s="12"/>
      <c r="B34" s="24">
        <v>335.9</v>
      </c>
      <c r="C34" s="19" t="s">
        <v>36</v>
      </c>
      <c r="D34" s="47">
        <v>1837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1837</v>
      </c>
      <c r="O34" s="48">
        <f t="shared" si="1"/>
        <v>0.10373842331149763</v>
      </c>
      <c r="P34" s="9"/>
    </row>
    <row r="35" spans="1:16">
      <c r="A35" s="12"/>
      <c r="B35" s="24">
        <v>337.7</v>
      </c>
      <c r="C35" s="19" t="s">
        <v>37</v>
      </c>
      <c r="D35" s="47">
        <v>0</v>
      </c>
      <c r="E35" s="47">
        <v>274212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274212</v>
      </c>
      <c r="O35" s="48">
        <f t="shared" si="1"/>
        <v>15.485204427377457</v>
      </c>
      <c r="P35" s="9"/>
    </row>
    <row r="36" spans="1:16">
      <c r="A36" s="12"/>
      <c r="B36" s="24">
        <v>338</v>
      </c>
      <c r="C36" s="19" t="s">
        <v>38</v>
      </c>
      <c r="D36" s="47">
        <v>1167213</v>
      </c>
      <c r="E36" s="47">
        <v>229990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1397203</v>
      </c>
      <c r="O36" s="48">
        <f t="shared" si="1"/>
        <v>78.902360515021456</v>
      </c>
      <c r="P36" s="9"/>
    </row>
    <row r="37" spans="1:16" ht="15.75">
      <c r="A37" s="28" t="s">
        <v>43</v>
      </c>
      <c r="B37" s="29"/>
      <c r="C37" s="30"/>
      <c r="D37" s="31">
        <f t="shared" ref="D37:M37" si="7">SUM(D38:D47)</f>
        <v>810261</v>
      </c>
      <c r="E37" s="31">
        <f t="shared" si="7"/>
        <v>596827</v>
      </c>
      <c r="F37" s="31">
        <f t="shared" si="7"/>
        <v>0</v>
      </c>
      <c r="G37" s="31">
        <f t="shared" si="7"/>
        <v>0</v>
      </c>
      <c r="H37" s="31">
        <f t="shared" si="7"/>
        <v>0</v>
      </c>
      <c r="I37" s="31">
        <f t="shared" si="7"/>
        <v>10535020</v>
      </c>
      <c r="J37" s="31">
        <f t="shared" si="7"/>
        <v>0</v>
      </c>
      <c r="K37" s="31">
        <f t="shared" si="7"/>
        <v>0</v>
      </c>
      <c r="L37" s="31">
        <f t="shared" si="7"/>
        <v>0</v>
      </c>
      <c r="M37" s="31">
        <f t="shared" si="7"/>
        <v>0</v>
      </c>
      <c r="N37" s="31">
        <f>SUM(D37:M37)</f>
        <v>11942108</v>
      </c>
      <c r="O37" s="44">
        <f t="shared" ref="O37:O64" si="8">(N37/O$66)</f>
        <v>674.39055793991417</v>
      </c>
      <c r="P37" s="10"/>
    </row>
    <row r="38" spans="1:16">
      <c r="A38" s="12"/>
      <c r="B38" s="24">
        <v>341.1</v>
      </c>
      <c r="C38" s="19" t="s">
        <v>77</v>
      </c>
      <c r="D38" s="47">
        <v>10117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10117</v>
      </c>
      <c r="O38" s="48">
        <f t="shared" si="8"/>
        <v>0.57132369550485651</v>
      </c>
      <c r="P38" s="9"/>
    </row>
    <row r="39" spans="1:16">
      <c r="A39" s="12"/>
      <c r="B39" s="24">
        <v>342.5</v>
      </c>
      <c r="C39" s="19" t="s">
        <v>46</v>
      </c>
      <c r="D39" s="47">
        <v>40681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46" si="9">SUM(D39:M39)</f>
        <v>40681</v>
      </c>
      <c r="O39" s="48">
        <f t="shared" si="8"/>
        <v>2.2973232437316469</v>
      </c>
      <c r="P39" s="9"/>
    </row>
    <row r="40" spans="1:16">
      <c r="A40" s="12"/>
      <c r="B40" s="24">
        <v>343.4</v>
      </c>
      <c r="C40" s="19" t="s">
        <v>47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2657346</v>
      </c>
      <c r="J40" s="47">
        <v>0</v>
      </c>
      <c r="K40" s="47">
        <v>0</v>
      </c>
      <c r="L40" s="47">
        <v>0</v>
      </c>
      <c r="M40" s="47">
        <v>0</v>
      </c>
      <c r="N40" s="47">
        <f t="shared" si="9"/>
        <v>2657346</v>
      </c>
      <c r="O40" s="48">
        <f t="shared" si="8"/>
        <v>150.06471651231081</v>
      </c>
      <c r="P40" s="9"/>
    </row>
    <row r="41" spans="1:16">
      <c r="A41" s="12"/>
      <c r="B41" s="24">
        <v>343.6</v>
      </c>
      <c r="C41" s="19" t="s">
        <v>48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7877674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7877674</v>
      </c>
      <c r="O41" s="48">
        <f t="shared" si="8"/>
        <v>444.86525864016266</v>
      </c>
      <c r="P41" s="9"/>
    </row>
    <row r="42" spans="1:16">
      <c r="A42" s="12"/>
      <c r="B42" s="24">
        <v>343.9</v>
      </c>
      <c r="C42" s="19" t="s">
        <v>49</v>
      </c>
      <c r="D42" s="47">
        <v>5604</v>
      </c>
      <c r="E42" s="47">
        <v>540663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546267</v>
      </c>
      <c r="O42" s="48">
        <f t="shared" si="8"/>
        <v>30.848599503049471</v>
      </c>
      <c r="P42" s="9"/>
    </row>
    <row r="43" spans="1:16">
      <c r="A43" s="12"/>
      <c r="B43" s="24">
        <v>347.1</v>
      </c>
      <c r="C43" s="19" t="s">
        <v>50</v>
      </c>
      <c r="D43" s="47">
        <v>11763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11763</v>
      </c>
      <c r="O43" s="48">
        <f t="shared" si="8"/>
        <v>0.66427603343121755</v>
      </c>
      <c r="P43" s="9"/>
    </row>
    <row r="44" spans="1:16">
      <c r="A44" s="12"/>
      <c r="B44" s="24">
        <v>347.2</v>
      </c>
      <c r="C44" s="19" t="s">
        <v>51</v>
      </c>
      <c r="D44" s="47">
        <v>519774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519774</v>
      </c>
      <c r="O44" s="48">
        <f t="shared" si="8"/>
        <v>29.352496046984413</v>
      </c>
      <c r="P44" s="9"/>
    </row>
    <row r="45" spans="1:16">
      <c r="A45" s="12"/>
      <c r="B45" s="24">
        <v>347.4</v>
      </c>
      <c r="C45" s="19" t="s">
        <v>52</v>
      </c>
      <c r="D45" s="47">
        <v>176241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176241</v>
      </c>
      <c r="O45" s="48">
        <f t="shared" si="8"/>
        <v>9.9526202846171223</v>
      </c>
      <c r="P45" s="9"/>
    </row>
    <row r="46" spans="1:16">
      <c r="A46" s="12"/>
      <c r="B46" s="24">
        <v>347.5</v>
      </c>
      <c r="C46" s="19" t="s">
        <v>53</v>
      </c>
      <c r="D46" s="47">
        <v>46081</v>
      </c>
      <c r="E46" s="47">
        <v>50769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96850</v>
      </c>
      <c r="O46" s="48">
        <f t="shared" si="8"/>
        <v>5.4692794217302918</v>
      </c>
      <c r="P46" s="9"/>
    </row>
    <row r="47" spans="1:16">
      <c r="A47" s="12"/>
      <c r="B47" s="24">
        <v>349</v>
      </c>
      <c r="C47" s="19" t="s">
        <v>1</v>
      </c>
      <c r="D47" s="47">
        <v>0</v>
      </c>
      <c r="E47" s="47">
        <v>5395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53" si="10">SUM(D47:M47)</f>
        <v>5395</v>
      </c>
      <c r="O47" s="48">
        <f t="shared" si="8"/>
        <v>0.30466455839168738</v>
      </c>
      <c r="P47" s="9"/>
    </row>
    <row r="48" spans="1:16" ht="15.75">
      <c r="A48" s="28" t="s">
        <v>44</v>
      </c>
      <c r="B48" s="29"/>
      <c r="C48" s="30"/>
      <c r="D48" s="31">
        <f t="shared" ref="D48:M48" si="11">SUM(D49:D51)</f>
        <v>187954</v>
      </c>
      <c r="E48" s="31">
        <f t="shared" si="11"/>
        <v>0</v>
      </c>
      <c r="F48" s="31">
        <f t="shared" si="11"/>
        <v>0</v>
      </c>
      <c r="G48" s="31">
        <f t="shared" si="11"/>
        <v>0</v>
      </c>
      <c r="H48" s="31">
        <f t="shared" si="11"/>
        <v>0</v>
      </c>
      <c r="I48" s="31">
        <f t="shared" si="11"/>
        <v>0</v>
      </c>
      <c r="J48" s="31">
        <f t="shared" si="11"/>
        <v>0</v>
      </c>
      <c r="K48" s="31">
        <f t="shared" si="11"/>
        <v>0</v>
      </c>
      <c r="L48" s="31">
        <f t="shared" si="11"/>
        <v>0</v>
      </c>
      <c r="M48" s="31">
        <f t="shared" si="11"/>
        <v>0</v>
      </c>
      <c r="N48" s="31">
        <f t="shared" si="10"/>
        <v>187954</v>
      </c>
      <c r="O48" s="44">
        <f t="shared" si="8"/>
        <v>10.614072735486786</v>
      </c>
      <c r="P48" s="10"/>
    </row>
    <row r="49" spans="1:119">
      <c r="A49" s="13"/>
      <c r="B49" s="38">
        <v>351.1</v>
      </c>
      <c r="C49" s="20" t="s">
        <v>56</v>
      </c>
      <c r="D49" s="47">
        <v>92570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92570</v>
      </c>
      <c r="O49" s="48">
        <f t="shared" si="8"/>
        <v>5.2275807544612602</v>
      </c>
      <c r="P49" s="9"/>
    </row>
    <row r="50" spans="1:119">
      <c r="A50" s="13"/>
      <c r="B50" s="38">
        <v>352</v>
      </c>
      <c r="C50" s="20" t="s">
        <v>57</v>
      </c>
      <c r="D50" s="47">
        <v>18976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18976</v>
      </c>
      <c r="O50" s="48">
        <f t="shared" si="8"/>
        <v>1.0716060537610119</v>
      </c>
      <c r="P50" s="9"/>
    </row>
    <row r="51" spans="1:119">
      <c r="A51" s="13"/>
      <c r="B51" s="38">
        <v>354</v>
      </c>
      <c r="C51" s="20" t="s">
        <v>58</v>
      </c>
      <c r="D51" s="47">
        <v>76408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76408</v>
      </c>
      <c r="O51" s="48">
        <f t="shared" si="8"/>
        <v>4.3148859272645135</v>
      </c>
      <c r="P51" s="9"/>
    </row>
    <row r="52" spans="1:119" ht="15.75">
      <c r="A52" s="28" t="s">
        <v>4</v>
      </c>
      <c r="B52" s="29"/>
      <c r="C52" s="30"/>
      <c r="D52" s="31">
        <f t="shared" ref="D52:M52" si="12">SUM(D53:D60)</f>
        <v>2143303</v>
      </c>
      <c r="E52" s="31">
        <f t="shared" si="12"/>
        <v>244529</v>
      </c>
      <c r="F52" s="31">
        <f t="shared" si="12"/>
        <v>767</v>
      </c>
      <c r="G52" s="31">
        <f t="shared" si="12"/>
        <v>159196</v>
      </c>
      <c r="H52" s="31">
        <f t="shared" si="12"/>
        <v>0</v>
      </c>
      <c r="I52" s="31">
        <f t="shared" si="12"/>
        <v>1073441</v>
      </c>
      <c r="J52" s="31">
        <f t="shared" si="12"/>
        <v>0</v>
      </c>
      <c r="K52" s="31">
        <f t="shared" si="12"/>
        <v>306699</v>
      </c>
      <c r="L52" s="31">
        <f t="shared" si="12"/>
        <v>0</v>
      </c>
      <c r="M52" s="31">
        <f t="shared" si="12"/>
        <v>23807</v>
      </c>
      <c r="N52" s="31">
        <f t="shared" si="10"/>
        <v>3951742</v>
      </c>
      <c r="O52" s="44">
        <f t="shared" si="8"/>
        <v>223.16139597921844</v>
      </c>
      <c r="P52" s="10"/>
    </row>
    <row r="53" spans="1:119">
      <c r="A53" s="12"/>
      <c r="B53" s="24">
        <v>361.1</v>
      </c>
      <c r="C53" s="19" t="s">
        <v>59</v>
      </c>
      <c r="D53" s="47">
        <v>350828</v>
      </c>
      <c r="E53" s="47">
        <v>200850</v>
      </c>
      <c r="F53" s="47">
        <v>767</v>
      </c>
      <c r="G53" s="47">
        <v>133578</v>
      </c>
      <c r="H53" s="47">
        <v>0</v>
      </c>
      <c r="I53" s="47">
        <v>289083</v>
      </c>
      <c r="J53" s="47">
        <v>0</v>
      </c>
      <c r="K53" s="47">
        <v>0</v>
      </c>
      <c r="L53" s="47">
        <v>0</v>
      </c>
      <c r="M53" s="47">
        <v>18886</v>
      </c>
      <c r="N53" s="47">
        <f t="shared" si="10"/>
        <v>993992</v>
      </c>
      <c r="O53" s="48">
        <f t="shared" si="8"/>
        <v>56.132369550485656</v>
      </c>
      <c r="P53" s="9"/>
    </row>
    <row r="54" spans="1:119">
      <c r="A54" s="12"/>
      <c r="B54" s="24">
        <v>361.3</v>
      </c>
      <c r="C54" s="19" t="s">
        <v>60</v>
      </c>
      <c r="D54" s="47">
        <v>66542</v>
      </c>
      <c r="E54" s="47">
        <v>43679</v>
      </c>
      <c r="F54" s="47">
        <v>0</v>
      </c>
      <c r="G54" s="47">
        <v>15618</v>
      </c>
      <c r="H54" s="47">
        <v>0</v>
      </c>
      <c r="I54" s="47">
        <v>72795</v>
      </c>
      <c r="J54" s="47">
        <v>0</v>
      </c>
      <c r="K54" s="47">
        <v>74272</v>
      </c>
      <c r="L54" s="47">
        <v>0</v>
      </c>
      <c r="M54" s="47">
        <v>4546</v>
      </c>
      <c r="N54" s="47">
        <f t="shared" ref="N54:N60" si="13">SUM(D54:M54)</f>
        <v>277452</v>
      </c>
      <c r="O54" s="48">
        <f t="shared" si="8"/>
        <v>15.668172577366162</v>
      </c>
      <c r="P54" s="9"/>
    </row>
    <row r="55" spans="1:119">
      <c r="A55" s="12"/>
      <c r="B55" s="24">
        <v>362</v>
      </c>
      <c r="C55" s="19" t="s">
        <v>61</v>
      </c>
      <c r="D55" s="47">
        <v>57347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375</v>
      </c>
      <c r="N55" s="47">
        <f t="shared" si="13"/>
        <v>57722</v>
      </c>
      <c r="O55" s="48">
        <f t="shared" si="8"/>
        <v>3.2596566523605151</v>
      </c>
      <c r="P55" s="9"/>
    </row>
    <row r="56" spans="1:119">
      <c r="A56" s="12"/>
      <c r="B56" s="24">
        <v>364</v>
      </c>
      <c r="C56" s="19" t="s">
        <v>62</v>
      </c>
      <c r="D56" s="47">
        <v>16780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3"/>
        <v>16780</v>
      </c>
      <c r="O56" s="48">
        <f t="shared" si="8"/>
        <v>0.94759430765755592</v>
      </c>
      <c r="P56" s="9"/>
    </row>
    <row r="57" spans="1:119">
      <c r="A57" s="12"/>
      <c r="B57" s="24">
        <v>365</v>
      </c>
      <c r="C57" s="19" t="s">
        <v>63</v>
      </c>
      <c r="D57" s="47">
        <v>1442</v>
      </c>
      <c r="E57" s="47">
        <v>0</v>
      </c>
      <c r="F57" s="47">
        <v>0</v>
      </c>
      <c r="G57" s="47">
        <v>0</v>
      </c>
      <c r="H57" s="47">
        <v>0</v>
      </c>
      <c r="I57" s="47">
        <v>38318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3"/>
        <v>39760</v>
      </c>
      <c r="O57" s="48">
        <f t="shared" si="8"/>
        <v>2.2453128529478201</v>
      </c>
      <c r="P57" s="9"/>
    </row>
    <row r="58" spans="1:119">
      <c r="A58" s="12"/>
      <c r="B58" s="24">
        <v>368</v>
      </c>
      <c r="C58" s="19" t="s">
        <v>64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232427</v>
      </c>
      <c r="L58" s="47">
        <v>0</v>
      </c>
      <c r="M58" s="47">
        <v>0</v>
      </c>
      <c r="N58" s="47">
        <f t="shared" si="13"/>
        <v>232427</v>
      </c>
      <c r="O58" s="48">
        <f t="shared" si="8"/>
        <v>13.125536480686696</v>
      </c>
      <c r="P58" s="9"/>
    </row>
    <row r="59" spans="1:119">
      <c r="A59" s="12"/>
      <c r="B59" s="24">
        <v>369.3</v>
      </c>
      <c r="C59" s="19" t="s">
        <v>65</v>
      </c>
      <c r="D59" s="47">
        <v>138296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3"/>
        <v>138296</v>
      </c>
      <c r="O59" s="48">
        <f t="shared" si="8"/>
        <v>7.8098034786537163</v>
      </c>
      <c r="P59" s="9"/>
    </row>
    <row r="60" spans="1:119">
      <c r="A60" s="12"/>
      <c r="B60" s="24">
        <v>369.9</v>
      </c>
      <c r="C60" s="19" t="s">
        <v>66</v>
      </c>
      <c r="D60" s="47">
        <v>1512068</v>
      </c>
      <c r="E60" s="47">
        <v>0</v>
      </c>
      <c r="F60" s="47">
        <v>0</v>
      </c>
      <c r="G60" s="47">
        <v>10000</v>
      </c>
      <c r="H60" s="47">
        <v>0</v>
      </c>
      <c r="I60" s="47">
        <v>673245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3"/>
        <v>2195313</v>
      </c>
      <c r="O60" s="48">
        <f t="shared" si="8"/>
        <v>123.97295007906031</v>
      </c>
      <c r="P60" s="9"/>
    </row>
    <row r="61" spans="1:119" ht="15.75">
      <c r="A61" s="28" t="s">
        <v>45</v>
      </c>
      <c r="B61" s="29"/>
      <c r="C61" s="30"/>
      <c r="D61" s="31">
        <f t="shared" ref="D61:M61" si="14">SUM(D62:D63)</f>
        <v>753525</v>
      </c>
      <c r="E61" s="31">
        <f t="shared" si="14"/>
        <v>1507707</v>
      </c>
      <c r="F61" s="31">
        <f t="shared" si="14"/>
        <v>184014</v>
      </c>
      <c r="G61" s="31">
        <f t="shared" si="14"/>
        <v>0</v>
      </c>
      <c r="H61" s="31">
        <f t="shared" si="14"/>
        <v>0</v>
      </c>
      <c r="I61" s="31">
        <f t="shared" si="14"/>
        <v>0</v>
      </c>
      <c r="J61" s="31">
        <f t="shared" si="14"/>
        <v>0</v>
      </c>
      <c r="K61" s="31">
        <f t="shared" si="14"/>
        <v>0</v>
      </c>
      <c r="L61" s="31">
        <f t="shared" si="14"/>
        <v>0</v>
      </c>
      <c r="M61" s="31">
        <f t="shared" si="14"/>
        <v>0</v>
      </c>
      <c r="N61" s="31">
        <f>SUM(D61:M61)</f>
        <v>2445246</v>
      </c>
      <c r="O61" s="44">
        <f t="shared" si="8"/>
        <v>138.08707928619833</v>
      </c>
      <c r="P61" s="9"/>
    </row>
    <row r="62" spans="1:119">
      <c r="A62" s="12"/>
      <c r="B62" s="24">
        <v>381</v>
      </c>
      <c r="C62" s="19" t="s">
        <v>67</v>
      </c>
      <c r="D62" s="47">
        <v>753525</v>
      </c>
      <c r="E62" s="47">
        <v>1203700</v>
      </c>
      <c r="F62" s="47">
        <v>184014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2141239</v>
      </c>
      <c r="O62" s="48">
        <f t="shared" si="8"/>
        <v>120.91930201039078</v>
      </c>
      <c r="P62" s="9"/>
    </row>
    <row r="63" spans="1:119" ht="15.75" thickBot="1">
      <c r="A63" s="12"/>
      <c r="B63" s="24">
        <v>384</v>
      </c>
      <c r="C63" s="19" t="s">
        <v>68</v>
      </c>
      <c r="D63" s="47">
        <v>0</v>
      </c>
      <c r="E63" s="47">
        <v>304007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>SUM(D63:M63)</f>
        <v>304007</v>
      </c>
      <c r="O63" s="48">
        <f t="shared" si="8"/>
        <v>17.167777275807545</v>
      </c>
      <c r="P63" s="9"/>
    </row>
    <row r="64" spans="1:119" ht="16.5" thickBot="1">
      <c r="A64" s="14" t="s">
        <v>54</v>
      </c>
      <c r="B64" s="22"/>
      <c r="C64" s="21"/>
      <c r="D64" s="15">
        <f t="shared" ref="D64:M64" si="15">SUM(D5,D13,D25,D37,D48,D52,D61)</f>
        <v>13868291</v>
      </c>
      <c r="E64" s="15">
        <f t="shared" si="15"/>
        <v>2865967</v>
      </c>
      <c r="F64" s="15">
        <f t="shared" si="15"/>
        <v>184781</v>
      </c>
      <c r="G64" s="15">
        <f t="shared" si="15"/>
        <v>1516794</v>
      </c>
      <c r="H64" s="15">
        <f t="shared" si="15"/>
        <v>0</v>
      </c>
      <c r="I64" s="15">
        <f t="shared" si="15"/>
        <v>11660180</v>
      </c>
      <c r="J64" s="15">
        <f t="shared" si="15"/>
        <v>0</v>
      </c>
      <c r="K64" s="15">
        <f t="shared" si="15"/>
        <v>454918</v>
      </c>
      <c r="L64" s="15">
        <f t="shared" si="15"/>
        <v>0</v>
      </c>
      <c r="M64" s="15">
        <f t="shared" si="15"/>
        <v>507884</v>
      </c>
      <c r="N64" s="15">
        <f>SUM(D64:M64)</f>
        <v>31058815</v>
      </c>
      <c r="O64" s="37">
        <f t="shared" si="8"/>
        <v>1753.9425683306979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45"/>
    </row>
    <row r="66" spans="1:15">
      <c r="A66" s="39"/>
      <c r="B66" s="40"/>
      <c r="C66" s="40"/>
      <c r="D66" s="41"/>
      <c r="E66" s="41"/>
      <c r="F66" s="41"/>
      <c r="G66" s="41"/>
      <c r="H66" s="41"/>
      <c r="I66" s="41"/>
      <c r="J66" s="41"/>
      <c r="K66" s="41"/>
      <c r="L66" s="119" t="s">
        <v>75</v>
      </c>
      <c r="M66" s="119"/>
      <c r="N66" s="119"/>
      <c r="O66" s="42">
        <v>17708</v>
      </c>
    </row>
    <row r="67" spans="1:15">
      <c r="A67" s="120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8"/>
    </row>
    <row r="68" spans="1:15" ht="15.75" customHeight="1" thickBot="1">
      <c r="A68" s="121" t="s">
        <v>85</v>
      </c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1"/>
    </row>
  </sheetData>
  <mergeCells count="10">
    <mergeCell ref="A68:O68"/>
    <mergeCell ref="A67:O67"/>
    <mergeCell ref="L66:N6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114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69</v>
      </c>
      <c r="B3" s="109"/>
      <c r="C3" s="110"/>
      <c r="D3" s="129" t="s">
        <v>39</v>
      </c>
      <c r="E3" s="130"/>
      <c r="F3" s="130"/>
      <c r="G3" s="130"/>
      <c r="H3" s="131"/>
      <c r="I3" s="129" t="s">
        <v>40</v>
      </c>
      <c r="J3" s="131"/>
      <c r="K3" s="129" t="s">
        <v>42</v>
      </c>
      <c r="L3" s="131"/>
      <c r="M3" s="35"/>
      <c r="N3" s="36"/>
      <c r="O3" s="132" t="s">
        <v>74</v>
      </c>
      <c r="P3" s="11"/>
      <c r="Q3"/>
    </row>
    <row r="4" spans="1:133" ht="32.25" customHeight="1" thickBot="1">
      <c r="A4" s="111"/>
      <c r="B4" s="112"/>
      <c r="C4" s="113"/>
      <c r="D4" s="33" t="s">
        <v>5</v>
      </c>
      <c r="E4" s="33" t="s">
        <v>70</v>
      </c>
      <c r="F4" s="33" t="s">
        <v>71</v>
      </c>
      <c r="G4" s="33" t="s">
        <v>72</v>
      </c>
      <c r="H4" s="33" t="s">
        <v>6</v>
      </c>
      <c r="I4" s="33" t="s">
        <v>7</v>
      </c>
      <c r="J4" s="34" t="s">
        <v>73</v>
      </c>
      <c r="K4" s="34" t="s">
        <v>8</v>
      </c>
      <c r="L4" s="34" t="s">
        <v>9</v>
      </c>
      <c r="M4" s="34" t="s">
        <v>10</v>
      </c>
      <c r="N4" s="34" t="s">
        <v>41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SUM(D6:D12)</f>
        <v>5479860</v>
      </c>
      <c r="E5" s="26">
        <f t="shared" si="0"/>
        <v>0</v>
      </c>
      <c r="F5" s="26">
        <f t="shared" si="0"/>
        <v>0</v>
      </c>
      <c r="G5" s="26">
        <f t="shared" si="0"/>
        <v>1544709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146206</v>
      </c>
      <c r="L5" s="26">
        <f t="shared" si="0"/>
        <v>0</v>
      </c>
      <c r="M5" s="26">
        <f t="shared" si="0"/>
        <v>456717</v>
      </c>
      <c r="N5" s="27">
        <f>SUM(D5:M5)</f>
        <v>7627492</v>
      </c>
      <c r="O5" s="32">
        <f t="shared" ref="O5:O36" si="1">(N5/O$62)</f>
        <v>427.9097896213184</v>
      </c>
      <c r="P5" s="6"/>
    </row>
    <row r="6" spans="1:133">
      <c r="A6" s="12"/>
      <c r="B6" s="24">
        <v>311</v>
      </c>
      <c r="C6" s="19" t="s">
        <v>3</v>
      </c>
      <c r="D6" s="47">
        <v>3077663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456717</v>
      </c>
      <c r="N6" s="47">
        <f>SUM(D6:M6)</f>
        <v>3534380</v>
      </c>
      <c r="O6" s="48">
        <f t="shared" si="1"/>
        <v>198.28218793828893</v>
      </c>
      <c r="P6" s="9"/>
    </row>
    <row r="7" spans="1:133">
      <c r="A7" s="12"/>
      <c r="B7" s="24">
        <v>312.10000000000002</v>
      </c>
      <c r="C7" s="19" t="s">
        <v>11</v>
      </c>
      <c r="D7" s="47">
        <v>0</v>
      </c>
      <c r="E7" s="47">
        <v>0</v>
      </c>
      <c r="F7" s="47">
        <v>0</v>
      </c>
      <c r="G7" s="47">
        <v>1544709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1544709</v>
      </c>
      <c r="O7" s="48">
        <f t="shared" si="1"/>
        <v>86.659691444600284</v>
      </c>
      <c r="P7" s="9"/>
    </row>
    <row r="8" spans="1:133">
      <c r="A8" s="12"/>
      <c r="B8" s="24">
        <v>312.51</v>
      </c>
      <c r="C8" s="19" t="s">
        <v>76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146206</v>
      </c>
      <c r="L8" s="47">
        <v>0</v>
      </c>
      <c r="M8" s="47">
        <v>0</v>
      </c>
      <c r="N8" s="47">
        <f>SUM(D8:M8)</f>
        <v>146206</v>
      </c>
      <c r="O8" s="48">
        <f t="shared" si="1"/>
        <v>8.2023001402524542</v>
      </c>
      <c r="P8" s="9"/>
    </row>
    <row r="9" spans="1:133">
      <c r="A9" s="12"/>
      <c r="B9" s="24">
        <v>314.10000000000002</v>
      </c>
      <c r="C9" s="19" t="s">
        <v>12</v>
      </c>
      <c r="D9" s="47">
        <v>1241042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1241042</v>
      </c>
      <c r="O9" s="48">
        <f t="shared" si="1"/>
        <v>69.623674614305756</v>
      </c>
      <c r="P9" s="9"/>
    </row>
    <row r="10" spans="1:133">
      <c r="A10" s="12"/>
      <c r="B10" s="24">
        <v>314.39999999999998</v>
      </c>
      <c r="C10" s="19" t="s">
        <v>14</v>
      </c>
      <c r="D10" s="47">
        <v>104768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104768</v>
      </c>
      <c r="O10" s="48">
        <f t="shared" si="1"/>
        <v>5.8775876577840114</v>
      </c>
      <c r="P10" s="9"/>
    </row>
    <row r="11" spans="1:133">
      <c r="A11" s="12"/>
      <c r="B11" s="24">
        <v>314.8</v>
      </c>
      <c r="C11" s="19" t="s">
        <v>15</v>
      </c>
      <c r="D11" s="47">
        <v>4300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4300</v>
      </c>
      <c r="O11" s="48">
        <f t="shared" si="1"/>
        <v>0.24123422159887797</v>
      </c>
      <c r="P11" s="9"/>
    </row>
    <row r="12" spans="1:133">
      <c r="A12" s="12"/>
      <c r="B12" s="24">
        <v>315</v>
      </c>
      <c r="C12" s="19" t="s">
        <v>95</v>
      </c>
      <c r="D12" s="47">
        <v>1052087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1052087</v>
      </c>
      <c r="O12" s="48">
        <f t="shared" si="1"/>
        <v>59.023113604488081</v>
      </c>
      <c r="P12" s="9"/>
    </row>
    <row r="13" spans="1:133" ht="15.75">
      <c r="A13" s="28" t="s">
        <v>115</v>
      </c>
      <c r="B13" s="29"/>
      <c r="C13" s="30"/>
      <c r="D13" s="31">
        <f t="shared" ref="D13:M13" si="3">SUM(D14:D18)</f>
        <v>1705973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30945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3">
        <f t="shared" ref="N13:N19" si="4">SUM(D13:M13)</f>
        <v>1736918</v>
      </c>
      <c r="O13" s="44">
        <f t="shared" si="1"/>
        <v>97.442805049088363</v>
      </c>
      <c r="P13" s="10"/>
    </row>
    <row r="14" spans="1:133">
      <c r="A14" s="12"/>
      <c r="B14" s="24">
        <v>322</v>
      </c>
      <c r="C14" s="19" t="s">
        <v>0</v>
      </c>
      <c r="D14" s="47">
        <v>109308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109308</v>
      </c>
      <c r="O14" s="48">
        <f t="shared" si="1"/>
        <v>6.1322861150070125</v>
      </c>
      <c r="P14" s="9"/>
    </row>
    <row r="15" spans="1:133">
      <c r="A15" s="12"/>
      <c r="B15" s="24">
        <v>323.10000000000002</v>
      </c>
      <c r="C15" s="19" t="s">
        <v>17</v>
      </c>
      <c r="D15" s="47">
        <v>1357917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1357917</v>
      </c>
      <c r="O15" s="48">
        <f t="shared" si="1"/>
        <v>76.180476858345017</v>
      </c>
      <c r="P15" s="9"/>
    </row>
    <row r="16" spans="1:133">
      <c r="A16" s="12"/>
      <c r="B16" s="24">
        <v>323.39999999999998</v>
      </c>
      <c r="C16" s="19" t="s">
        <v>18</v>
      </c>
      <c r="D16" s="47">
        <v>95622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95622</v>
      </c>
      <c r="O16" s="48">
        <f t="shared" si="1"/>
        <v>5.3644880785413749</v>
      </c>
      <c r="P16" s="9"/>
    </row>
    <row r="17" spans="1:16">
      <c r="A17" s="12"/>
      <c r="B17" s="24">
        <v>323.7</v>
      </c>
      <c r="C17" s="19" t="s">
        <v>20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30945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30945</v>
      </c>
      <c r="O17" s="48">
        <f t="shared" si="1"/>
        <v>1.7360448807854136</v>
      </c>
      <c r="P17" s="9"/>
    </row>
    <row r="18" spans="1:16">
      <c r="A18" s="12"/>
      <c r="B18" s="24">
        <v>329</v>
      </c>
      <c r="C18" s="19" t="s">
        <v>116</v>
      </c>
      <c r="D18" s="47">
        <v>143126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143126</v>
      </c>
      <c r="O18" s="48">
        <f t="shared" si="1"/>
        <v>8.0295091164095371</v>
      </c>
      <c r="P18" s="9"/>
    </row>
    <row r="19" spans="1:16" ht="15.75">
      <c r="A19" s="28" t="s">
        <v>27</v>
      </c>
      <c r="B19" s="29"/>
      <c r="C19" s="30"/>
      <c r="D19" s="31">
        <f t="shared" ref="D19:M19" si="5">SUM(D20:D30)</f>
        <v>2514704</v>
      </c>
      <c r="E19" s="31">
        <f t="shared" si="5"/>
        <v>719933</v>
      </c>
      <c r="F19" s="31">
        <f t="shared" si="5"/>
        <v>0</v>
      </c>
      <c r="G19" s="31">
        <f t="shared" si="5"/>
        <v>221958</v>
      </c>
      <c r="H19" s="31">
        <f t="shared" si="5"/>
        <v>0</v>
      </c>
      <c r="I19" s="31">
        <f t="shared" si="5"/>
        <v>13359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3">
        <f t="shared" si="4"/>
        <v>3469954</v>
      </c>
      <c r="O19" s="44">
        <f t="shared" si="1"/>
        <v>194.66782608695652</v>
      </c>
      <c r="P19" s="10"/>
    </row>
    <row r="20" spans="1:16">
      <c r="A20" s="12"/>
      <c r="B20" s="24">
        <v>331.2</v>
      </c>
      <c r="C20" s="19" t="s">
        <v>105</v>
      </c>
      <c r="D20" s="47">
        <v>0</v>
      </c>
      <c r="E20" s="47">
        <v>3767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8" si="6">SUM(D20:M20)</f>
        <v>3767</v>
      </c>
      <c r="O20" s="48">
        <f t="shared" si="1"/>
        <v>0.21133239831697054</v>
      </c>
      <c r="P20" s="9"/>
    </row>
    <row r="21" spans="1:16">
      <c r="A21" s="12"/>
      <c r="B21" s="24">
        <v>334.2</v>
      </c>
      <c r="C21" s="19" t="s">
        <v>28</v>
      </c>
      <c r="D21" s="47">
        <v>0</v>
      </c>
      <c r="E21" s="47">
        <v>1147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1147</v>
      </c>
      <c r="O21" s="48">
        <f t="shared" si="1"/>
        <v>6.4347826086956522E-2</v>
      </c>
      <c r="P21" s="9"/>
    </row>
    <row r="22" spans="1:16">
      <c r="A22" s="12"/>
      <c r="B22" s="24">
        <v>334.34</v>
      </c>
      <c r="C22" s="19" t="s">
        <v>82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13359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13359</v>
      </c>
      <c r="O22" s="48">
        <f t="shared" si="1"/>
        <v>0.74945301542776999</v>
      </c>
      <c r="P22" s="9"/>
    </row>
    <row r="23" spans="1:16">
      <c r="A23" s="12"/>
      <c r="B23" s="24">
        <v>335.12</v>
      </c>
      <c r="C23" s="19" t="s">
        <v>31</v>
      </c>
      <c r="D23" s="47">
        <v>503497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503497</v>
      </c>
      <c r="O23" s="48">
        <f t="shared" si="1"/>
        <v>28.246676016830296</v>
      </c>
      <c r="P23" s="9"/>
    </row>
    <row r="24" spans="1:16">
      <c r="A24" s="12"/>
      <c r="B24" s="24">
        <v>335.14</v>
      </c>
      <c r="C24" s="19" t="s">
        <v>32</v>
      </c>
      <c r="D24" s="47">
        <v>13280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13280</v>
      </c>
      <c r="O24" s="48">
        <f t="shared" si="1"/>
        <v>0.74502103786816265</v>
      </c>
      <c r="P24" s="9"/>
    </row>
    <row r="25" spans="1:16">
      <c r="A25" s="12"/>
      <c r="B25" s="24">
        <v>335.15</v>
      </c>
      <c r="C25" s="19" t="s">
        <v>33</v>
      </c>
      <c r="D25" s="47">
        <v>7942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7942</v>
      </c>
      <c r="O25" s="48">
        <f t="shared" si="1"/>
        <v>0.44555399719495092</v>
      </c>
      <c r="P25" s="9"/>
    </row>
    <row r="26" spans="1:16">
      <c r="A26" s="12"/>
      <c r="B26" s="24">
        <v>335.18</v>
      </c>
      <c r="C26" s="19" t="s">
        <v>34</v>
      </c>
      <c r="D26" s="47">
        <v>941432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941432</v>
      </c>
      <c r="O26" s="48">
        <f t="shared" si="1"/>
        <v>52.815259467040676</v>
      </c>
      <c r="P26" s="9"/>
    </row>
    <row r="27" spans="1:16">
      <c r="A27" s="12"/>
      <c r="B27" s="24">
        <v>335.21</v>
      </c>
      <c r="C27" s="19" t="s">
        <v>35</v>
      </c>
      <c r="D27" s="47">
        <v>4680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4680</v>
      </c>
      <c r="O27" s="48">
        <f t="shared" si="1"/>
        <v>0.26255259467040676</v>
      </c>
      <c r="P27" s="9"/>
    </row>
    <row r="28" spans="1:16">
      <c r="A28" s="12"/>
      <c r="B28" s="24">
        <v>335.9</v>
      </c>
      <c r="C28" s="19" t="s">
        <v>36</v>
      </c>
      <c r="D28" s="47">
        <v>1445</v>
      </c>
      <c r="E28" s="47">
        <v>218359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219804</v>
      </c>
      <c r="O28" s="48">
        <f t="shared" si="1"/>
        <v>12.331220196353437</v>
      </c>
      <c r="P28" s="9"/>
    </row>
    <row r="29" spans="1:16">
      <c r="A29" s="12"/>
      <c r="B29" s="24">
        <v>337.7</v>
      </c>
      <c r="C29" s="19" t="s">
        <v>37</v>
      </c>
      <c r="D29" s="47">
        <v>0</v>
      </c>
      <c r="E29" s="47">
        <v>254245</v>
      </c>
      <c r="F29" s="47">
        <v>0</v>
      </c>
      <c r="G29" s="47">
        <v>221958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476203</v>
      </c>
      <c r="O29" s="48">
        <f t="shared" si="1"/>
        <v>26.715455820476858</v>
      </c>
      <c r="P29" s="9"/>
    </row>
    <row r="30" spans="1:16">
      <c r="A30" s="12"/>
      <c r="B30" s="24">
        <v>338</v>
      </c>
      <c r="C30" s="19" t="s">
        <v>38</v>
      </c>
      <c r="D30" s="47">
        <v>1042428</v>
      </c>
      <c r="E30" s="47">
        <v>242415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1284843</v>
      </c>
      <c r="O30" s="48">
        <f t="shared" si="1"/>
        <v>72.080953716690047</v>
      </c>
      <c r="P30" s="9"/>
    </row>
    <row r="31" spans="1:16" ht="15.75">
      <c r="A31" s="28" t="s">
        <v>43</v>
      </c>
      <c r="B31" s="29"/>
      <c r="C31" s="30"/>
      <c r="D31" s="31">
        <f t="shared" ref="D31:M31" si="7">SUM(D32:D40)</f>
        <v>632685</v>
      </c>
      <c r="E31" s="31">
        <f t="shared" si="7"/>
        <v>547198</v>
      </c>
      <c r="F31" s="31">
        <f t="shared" si="7"/>
        <v>0</v>
      </c>
      <c r="G31" s="31">
        <f t="shared" si="7"/>
        <v>0</v>
      </c>
      <c r="H31" s="31">
        <f t="shared" si="7"/>
        <v>0</v>
      </c>
      <c r="I31" s="31">
        <f t="shared" si="7"/>
        <v>9514667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>SUM(D31:M31)</f>
        <v>10694550</v>
      </c>
      <c r="O31" s="44">
        <f t="shared" si="1"/>
        <v>599.97475455820472</v>
      </c>
      <c r="P31" s="10"/>
    </row>
    <row r="32" spans="1:16">
      <c r="A32" s="12"/>
      <c r="B32" s="24">
        <v>341.1</v>
      </c>
      <c r="C32" s="19" t="s">
        <v>77</v>
      </c>
      <c r="D32" s="47">
        <v>12819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12819</v>
      </c>
      <c r="O32" s="48">
        <f t="shared" si="1"/>
        <v>0.71915848527349224</v>
      </c>
      <c r="P32" s="9"/>
    </row>
    <row r="33" spans="1:16">
      <c r="A33" s="12"/>
      <c r="B33" s="24">
        <v>342.5</v>
      </c>
      <c r="C33" s="19" t="s">
        <v>46</v>
      </c>
      <c r="D33" s="47">
        <v>30856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3" si="8">SUM(D33:M33)</f>
        <v>30856</v>
      </c>
      <c r="O33" s="48">
        <f t="shared" si="1"/>
        <v>1.7310518934081347</v>
      </c>
      <c r="P33" s="9"/>
    </row>
    <row r="34" spans="1:16">
      <c r="A34" s="12"/>
      <c r="B34" s="24">
        <v>343.4</v>
      </c>
      <c r="C34" s="19" t="s">
        <v>47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2436396</v>
      </c>
      <c r="J34" s="47">
        <v>0</v>
      </c>
      <c r="K34" s="47">
        <v>0</v>
      </c>
      <c r="L34" s="47">
        <v>0</v>
      </c>
      <c r="M34" s="47">
        <v>0</v>
      </c>
      <c r="N34" s="47">
        <f t="shared" si="8"/>
        <v>2436396</v>
      </c>
      <c r="O34" s="48">
        <f t="shared" si="1"/>
        <v>136.68420757363253</v>
      </c>
      <c r="P34" s="9"/>
    </row>
    <row r="35" spans="1:16">
      <c r="A35" s="12"/>
      <c r="B35" s="24">
        <v>343.6</v>
      </c>
      <c r="C35" s="19" t="s">
        <v>48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7073331</v>
      </c>
      <c r="J35" s="47">
        <v>0</v>
      </c>
      <c r="K35" s="47">
        <v>0</v>
      </c>
      <c r="L35" s="47">
        <v>0</v>
      </c>
      <c r="M35" s="47">
        <v>0</v>
      </c>
      <c r="N35" s="47">
        <f t="shared" si="8"/>
        <v>7073331</v>
      </c>
      <c r="O35" s="48">
        <f t="shared" si="1"/>
        <v>396.82081346423564</v>
      </c>
      <c r="P35" s="9"/>
    </row>
    <row r="36" spans="1:16">
      <c r="A36" s="12"/>
      <c r="B36" s="24">
        <v>343.9</v>
      </c>
      <c r="C36" s="19" t="s">
        <v>49</v>
      </c>
      <c r="D36" s="47">
        <v>1330</v>
      </c>
      <c r="E36" s="47">
        <v>499910</v>
      </c>
      <c r="F36" s="47">
        <v>0</v>
      </c>
      <c r="G36" s="47">
        <v>0</v>
      </c>
      <c r="H36" s="47">
        <v>0</v>
      </c>
      <c r="I36" s="47">
        <v>4940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8"/>
        <v>506180</v>
      </c>
      <c r="O36" s="48">
        <f t="shared" si="1"/>
        <v>28.39719495091164</v>
      </c>
      <c r="P36" s="9"/>
    </row>
    <row r="37" spans="1:16">
      <c r="A37" s="12"/>
      <c r="B37" s="24">
        <v>347.1</v>
      </c>
      <c r="C37" s="19" t="s">
        <v>50</v>
      </c>
      <c r="D37" s="47">
        <v>1797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8"/>
        <v>1797</v>
      </c>
      <c r="O37" s="48">
        <f t="shared" ref="O37:O60" si="9">(N37/O$62)</f>
        <v>0.10081346423562412</v>
      </c>
      <c r="P37" s="9"/>
    </row>
    <row r="38" spans="1:16">
      <c r="A38" s="12"/>
      <c r="B38" s="24">
        <v>347.2</v>
      </c>
      <c r="C38" s="19" t="s">
        <v>51</v>
      </c>
      <c r="D38" s="47">
        <v>479835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8"/>
        <v>479835</v>
      </c>
      <c r="O38" s="48">
        <f t="shared" si="9"/>
        <v>26.919214586255258</v>
      </c>
      <c r="P38" s="9"/>
    </row>
    <row r="39" spans="1:16">
      <c r="A39" s="12"/>
      <c r="B39" s="24">
        <v>347.4</v>
      </c>
      <c r="C39" s="19" t="s">
        <v>52</v>
      </c>
      <c r="D39" s="47">
        <v>50996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50996</v>
      </c>
      <c r="O39" s="48">
        <f t="shared" si="9"/>
        <v>2.8609256661991584</v>
      </c>
      <c r="P39" s="9"/>
    </row>
    <row r="40" spans="1:16">
      <c r="A40" s="12"/>
      <c r="B40" s="24">
        <v>347.5</v>
      </c>
      <c r="C40" s="19" t="s">
        <v>53</v>
      </c>
      <c r="D40" s="47">
        <v>55052</v>
      </c>
      <c r="E40" s="47">
        <v>47288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102340</v>
      </c>
      <c r="O40" s="48">
        <f t="shared" si="9"/>
        <v>5.7413744740532957</v>
      </c>
      <c r="P40" s="9"/>
    </row>
    <row r="41" spans="1:16" ht="15.75">
      <c r="A41" s="28" t="s">
        <v>44</v>
      </c>
      <c r="B41" s="29"/>
      <c r="C41" s="30"/>
      <c r="D41" s="31">
        <f t="shared" ref="D41:M41" si="10">SUM(D42:D44)</f>
        <v>189258</v>
      </c>
      <c r="E41" s="31">
        <f t="shared" si="10"/>
        <v>0</v>
      </c>
      <c r="F41" s="31">
        <f t="shared" si="10"/>
        <v>0</v>
      </c>
      <c r="G41" s="31">
        <f t="shared" si="10"/>
        <v>0</v>
      </c>
      <c r="H41" s="31">
        <f t="shared" si="10"/>
        <v>0</v>
      </c>
      <c r="I41" s="31">
        <f t="shared" si="10"/>
        <v>0</v>
      </c>
      <c r="J41" s="31">
        <f t="shared" si="10"/>
        <v>0</v>
      </c>
      <c r="K41" s="31">
        <f t="shared" si="10"/>
        <v>0</v>
      </c>
      <c r="L41" s="31">
        <f t="shared" si="10"/>
        <v>0</v>
      </c>
      <c r="M41" s="31">
        <f t="shared" si="10"/>
        <v>0</v>
      </c>
      <c r="N41" s="31">
        <f t="shared" si="8"/>
        <v>189258</v>
      </c>
      <c r="O41" s="44">
        <f t="shared" si="9"/>
        <v>10.617559607293128</v>
      </c>
      <c r="P41" s="10"/>
    </row>
    <row r="42" spans="1:16">
      <c r="A42" s="13"/>
      <c r="B42" s="38">
        <v>351.1</v>
      </c>
      <c r="C42" s="20" t="s">
        <v>56</v>
      </c>
      <c r="D42" s="47">
        <v>118959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118959</v>
      </c>
      <c r="O42" s="48">
        <f t="shared" si="9"/>
        <v>6.6737166900420757</v>
      </c>
      <c r="P42" s="9"/>
    </row>
    <row r="43" spans="1:16">
      <c r="A43" s="13"/>
      <c r="B43" s="38">
        <v>352</v>
      </c>
      <c r="C43" s="20" t="s">
        <v>57</v>
      </c>
      <c r="D43" s="47">
        <v>45031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45031</v>
      </c>
      <c r="O43" s="48">
        <f t="shared" si="9"/>
        <v>2.5262833099579241</v>
      </c>
      <c r="P43" s="9"/>
    </row>
    <row r="44" spans="1:16">
      <c r="A44" s="13"/>
      <c r="B44" s="38">
        <v>354</v>
      </c>
      <c r="C44" s="20" t="s">
        <v>58</v>
      </c>
      <c r="D44" s="47">
        <v>25268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25268</v>
      </c>
      <c r="O44" s="48">
        <f t="shared" si="9"/>
        <v>1.4175596072931276</v>
      </c>
      <c r="P44" s="9"/>
    </row>
    <row r="45" spans="1:16" ht="15.75">
      <c r="A45" s="28" t="s">
        <v>4</v>
      </c>
      <c r="B45" s="29"/>
      <c r="C45" s="30"/>
      <c r="D45" s="31">
        <f t="shared" ref="D45:M45" si="11">SUM(D46:D56)</f>
        <v>1927524</v>
      </c>
      <c r="E45" s="31">
        <f t="shared" si="11"/>
        <v>452659</v>
      </c>
      <c r="F45" s="31">
        <f t="shared" si="11"/>
        <v>16178</v>
      </c>
      <c r="G45" s="31">
        <f t="shared" si="11"/>
        <v>213439</v>
      </c>
      <c r="H45" s="31">
        <f t="shared" si="11"/>
        <v>0</v>
      </c>
      <c r="I45" s="31">
        <f t="shared" si="11"/>
        <v>1480787</v>
      </c>
      <c r="J45" s="31">
        <f t="shared" si="11"/>
        <v>0</v>
      </c>
      <c r="K45" s="31">
        <f t="shared" si="11"/>
        <v>-35119</v>
      </c>
      <c r="L45" s="31">
        <f t="shared" si="11"/>
        <v>0</v>
      </c>
      <c r="M45" s="31">
        <f t="shared" si="11"/>
        <v>9918</v>
      </c>
      <c r="N45" s="31">
        <f>SUM(D45:M45)</f>
        <v>4065386</v>
      </c>
      <c r="O45" s="44">
        <f t="shared" si="9"/>
        <v>228.07214586255259</v>
      </c>
      <c r="P45" s="10"/>
    </row>
    <row r="46" spans="1:16">
      <c r="A46" s="12"/>
      <c r="B46" s="24">
        <v>361.1</v>
      </c>
      <c r="C46" s="19" t="s">
        <v>59</v>
      </c>
      <c r="D46" s="47">
        <v>489324</v>
      </c>
      <c r="E46" s="47">
        <v>214771</v>
      </c>
      <c r="F46" s="47">
        <v>13278</v>
      </c>
      <c r="G46" s="47">
        <v>79152</v>
      </c>
      <c r="H46" s="47">
        <v>0</v>
      </c>
      <c r="I46" s="47">
        <v>256155</v>
      </c>
      <c r="J46" s="47">
        <v>0</v>
      </c>
      <c r="K46" s="47">
        <v>0</v>
      </c>
      <c r="L46" s="47">
        <v>0</v>
      </c>
      <c r="M46" s="47">
        <v>4816</v>
      </c>
      <c r="N46" s="47">
        <f>SUM(D46:M46)</f>
        <v>1057496</v>
      </c>
      <c r="O46" s="48">
        <f t="shared" si="9"/>
        <v>59.326563814866759</v>
      </c>
      <c r="P46" s="9"/>
    </row>
    <row r="47" spans="1:16">
      <c r="A47" s="12"/>
      <c r="B47" s="24">
        <v>361.3</v>
      </c>
      <c r="C47" s="19" t="s">
        <v>60</v>
      </c>
      <c r="D47" s="47">
        <v>140677</v>
      </c>
      <c r="E47" s="47">
        <v>81640</v>
      </c>
      <c r="F47" s="47">
        <v>0</v>
      </c>
      <c r="G47" s="47">
        <v>84287</v>
      </c>
      <c r="H47" s="47">
        <v>0</v>
      </c>
      <c r="I47" s="47">
        <v>98629</v>
      </c>
      <c r="J47" s="47">
        <v>0</v>
      </c>
      <c r="K47" s="47">
        <v>-250902</v>
      </c>
      <c r="L47" s="47">
        <v>0</v>
      </c>
      <c r="M47" s="47">
        <v>5102</v>
      </c>
      <c r="N47" s="47">
        <f t="shared" ref="N47:N56" si="12">SUM(D47:M47)</f>
        <v>159433</v>
      </c>
      <c r="O47" s="48">
        <f t="shared" si="9"/>
        <v>8.9443478260869558</v>
      </c>
      <c r="P47" s="9"/>
    </row>
    <row r="48" spans="1:16">
      <c r="A48" s="12"/>
      <c r="B48" s="24">
        <v>362</v>
      </c>
      <c r="C48" s="19" t="s">
        <v>61</v>
      </c>
      <c r="D48" s="47">
        <v>57960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2"/>
        <v>57960</v>
      </c>
      <c r="O48" s="48">
        <f t="shared" si="9"/>
        <v>3.2516129032258063</v>
      </c>
      <c r="P48" s="9"/>
    </row>
    <row r="49" spans="1:119">
      <c r="A49" s="12"/>
      <c r="B49" s="24">
        <v>363.22</v>
      </c>
      <c r="C49" s="19" t="s">
        <v>117</v>
      </c>
      <c r="D49" s="47">
        <v>0</v>
      </c>
      <c r="E49" s="47">
        <v>3159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3159</v>
      </c>
      <c r="O49" s="48">
        <f t="shared" si="9"/>
        <v>0.17722300140252453</v>
      </c>
      <c r="P49" s="9"/>
    </row>
    <row r="50" spans="1:119">
      <c r="A50" s="12"/>
      <c r="B50" s="24">
        <v>363.23</v>
      </c>
      <c r="C50" s="19" t="s">
        <v>118</v>
      </c>
      <c r="D50" s="47">
        <v>0</v>
      </c>
      <c r="E50" s="47">
        <v>752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752</v>
      </c>
      <c r="O50" s="48">
        <f t="shared" si="9"/>
        <v>4.2187938288920056E-2</v>
      </c>
      <c r="P50" s="9"/>
    </row>
    <row r="51" spans="1:119">
      <c r="A51" s="12"/>
      <c r="B51" s="24">
        <v>363.24</v>
      </c>
      <c r="C51" s="19" t="s">
        <v>119</v>
      </c>
      <c r="D51" s="47">
        <v>0</v>
      </c>
      <c r="E51" s="47">
        <v>22243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22243</v>
      </c>
      <c r="O51" s="48">
        <f t="shared" si="9"/>
        <v>1.2478541374474053</v>
      </c>
      <c r="P51" s="9"/>
    </row>
    <row r="52" spans="1:119">
      <c r="A52" s="12"/>
      <c r="B52" s="24">
        <v>363.27</v>
      </c>
      <c r="C52" s="19" t="s">
        <v>120</v>
      </c>
      <c r="D52" s="47">
        <v>0</v>
      </c>
      <c r="E52" s="47">
        <v>1149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1149</v>
      </c>
      <c r="O52" s="48">
        <f t="shared" si="9"/>
        <v>6.4460028050490878E-2</v>
      </c>
      <c r="P52" s="9"/>
    </row>
    <row r="53" spans="1:119">
      <c r="A53" s="12"/>
      <c r="B53" s="24">
        <v>365</v>
      </c>
      <c r="C53" s="19" t="s">
        <v>63</v>
      </c>
      <c r="D53" s="47">
        <v>28777</v>
      </c>
      <c r="E53" s="47">
        <v>0</v>
      </c>
      <c r="F53" s="47">
        <v>0</v>
      </c>
      <c r="G53" s="47">
        <v>0</v>
      </c>
      <c r="H53" s="47">
        <v>0</v>
      </c>
      <c r="I53" s="47">
        <v>62783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2"/>
        <v>91560</v>
      </c>
      <c r="O53" s="48">
        <f t="shared" si="9"/>
        <v>5.1366058906030858</v>
      </c>
      <c r="P53" s="9"/>
    </row>
    <row r="54" spans="1:119">
      <c r="A54" s="12"/>
      <c r="B54" s="24">
        <v>366</v>
      </c>
      <c r="C54" s="19" t="s">
        <v>92</v>
      </c>
      <c r="D54" s="47">
        <v>0</v>
      </c>
      <c r="E54" s="47">
        <v>945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2"/>
        <v>945</v>
      </c>
      <c r="O54" s="48">
        <f t="shared" si="9"/>
        <v>5.3015427769985975E-2</v>
      </c>
      <c r="P54" s="9"/>
    </row>
    <row r="55" spans="1:119">
      <c r="A55" s="12"/>
      <c r="B55" s="24">
        <v>368</v>
      </c>
      <c r="C55" s="19" t="s">
        <v>64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215783</v>
      </c>
      <c r="L55" s="47">
        <v>0</v>
      </c>
      <c r="M55" s="47">
        <v>0</v>
      </c>
      <c r="N55" s="47">
        <f t="shared" si="12"/>
        <v>215783</v>
      </c>
      <c r="O55" s="48">
        <f t="shared" si="9"/>
        <v>12.105638148667602</v>
      </c>
      <c r="P55" s="9"/>
    </row>
    <row r="56" spans="1:119">
      <c r="A56" s="12"/>
      <c r="B56" s="24">
        <v>369.9</v>
      </c>
      <c r="C56" s="19" t="s">
        <v>66</v>
      </c>
      <c r="D56" s="47">
        <v>1210786</v>
      </c>
      <c r="E56" s="47">
        <v>128000</v>
      </c>
      <c r="F56" s="47">
        <v>2900</v>
      </c>
      <c r="G56" s="47">
        <v>50000</v>
      </c>
      <c r="H56" s="47">
        <v>0</v>
      </c>
      <c r="I56" s="47">
        <v>1063220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2"/>
        <v>2454906</v>
      </c>
      <c r="O56" s="48">
        <f t="shared" si="9"/>
        <v>137.72263674614305</v>
      </c>
      <c r="P56" s="9"/>
    </row>
    <row r="57" spans="1:119" ht="15.75">
      <c r="A57" s="28" t="s">
        <v>45</v>
      </c>
      <c r="B57" s="29"/>
      <c r="C57" s="30"/>
      <c r="D57" s="31">
        <f t="shared" ref="D57:M57" si="13">SUM(D58:D59)</f>
        <v>226130</v>
      </c>
      <c r="E57" s="31">
        <f t="shared" si="13"/>
        <v>2680595</v>
      </c>
      <c r="F57" s="31">
        <f t="shared" si="13"/>
        <v>200000</v>
      </c>
      <c r="G57" s="31">
        <f t="shared" si="13"/>
        <v>6486998</v>
      </c>
      <c r="H57" s="31">
        <f t="shared" si="13"/>
        <v>0</v>
      </c>
      <c r="I57" s="31">
        <f t="shared" si="13"/>
        <v>0</v>
      </c>
      <c r="J57" s="31">
        <f t="shared" si="13"/>
        <v>0</v>
      </c>
      <c r="K57" s="31">
        <f t="shared" si="13"/>
        <v>0</v>
      </c>
      <c r="L57" s="31">
        <f t="shared" si="13"/>
        <v>0</v>
      </c>
      <c r="M57" s="31">
        <f t="shared" si="13"/>
        <v>0</v>
      </c>
      <c r="N57" s="31">
        <f>SUM(D57:M57)</f>
        <v>9593723</v>
      </c>
      <c r="O57" s="44">
        <f t="shared" si="9"/>
        <v>538.21727910238428</v>
      </c>
      <c r="P57" s="9"/>
    </row>
    <row r="58" spans="1:119">
      <c r="A58" s="12"/>
      <c r="B58" s="24">
        <v>381</v>
      </c>
      <c r="C58" s="19" t="s">
        <v>67</v>
      </c>
      <c r="D58" s="47">
        <v>226130</v>
      </c>
      <c r="E58" s="47">
        <v>1559306</v>
      </c>
      <c r="F58" s="47">
        <v>200000</v>
      </c>
      <c r="G58" s="47">
        <v>700000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2685436</v>
      </c>
      <c r="O58" s="48">
        <f t="shared" si="9"/>
        <v>150.65559607293127</v>
      </c>
      <c r="P58" s="9"/>
    </row>
    <row r="59" spans="1:119" ht="15.75" thickBot="1">
      <c r="A59" s="12"/>
      <c r="B59" s="24">
        <v>384</v>
      </c>
      <c r="C59" s="19" t="s">
        <v>68</v>
      </c>
      <c r="D59" s="47">
        <v>0</v>
      </c>
      <c r="E59" s="47">
        <v>1121289</v>
      </c>
      <c r="F59" s="47">
        <v>0</v>
      </c>
      <c r="G59" s="47">
        <v>5786998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6908287</v>
      </c>
      <c r="O59" s="48">
        <f t="shared" si="9"/>
        <v>387.56168302945304</v>
      </c>
      <c r="P59" s="9"/>
    </row>
    <row r="60" spans="1:119" ht="16.5" thickBot="1">
      <c r="A60" s="14" t="s">
        <v>54</v>
      </c>
      <c r="B60" s="22"/>
      <c r="C60" s="21"/>
      <c r="D60" s="15">
        <f t="shared" ref="D60:M60" si="14">SUM(D5,D13,D19,D31,D41,D45,D57)</f>
        <v>12676134</v>
      </c>
      <c r="E60" s="15">
        <f t="shared" si="14"/>
        <v>4400385</v>
      </c>
      <c r="F60" s="15">
        <f t="shared" si="14"/>
        <v>216178</v>
      </c>
      <c r="G60" s="15">
        <f t="shared" si="14"/>
        <v>8467104</v>
      </c>
      <c r="H60" s="15">
        <f t="shared" si="14"/>
        <v>0</v>
      </c>
      <c r="I60" s="15">
        <f t="shared" si="14"/>
        <v>11039758</v>
      </c>
      <c r="J60" s="15">
        <f t="shared" si="14"/>
        <v>0</v>
      </c>
      <c r="K60" s="15">
        <f t="shared" si="14"/>
        <v>111087</v>
      </c>
      <c r="L60" s="15">
        <f t="shared" si="14"/>
        <v>0</v>
      </c>
      <c r="M60" s="15">
        <f t="shared" si="14"/>
        <v>466635</v>
      </c>
      <c r="N60" s="15">
        <f>SUM(D60:M60)</f>
        <v>37377281</v>
      </c>
      <c r="O60" s="37">
        <f t="shared" si="9"/>
        <v>2096.902159887798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46"/>
    </row>
    <row r="62" spans="1:119">
      <c r="A62" s="39"/>
      <c r="B62" s="40"/>
      <c r="C62" s="40"/>
      <c r="D62" s="41"/>
      <c r="E62" s="41"/>
      <c r="F62" s="41"/>
      <c r="G62" s="41"/>
      <c r="H62" s="41"/>
      <c r="I62" s="41"/>
      <c r="J62" s="41"/>
      <c r="K62" s="41"/>
      <c r="L62" s="119" t="s">
        <v>121</v>
      </c>
      <c r="M62" s="119"/>
      <c r="N62" s="119"/>
      <c r="O62" s="42">
        <v>17825</v>
      </c>
    </row>
    <row r="63" spans="1:119">
      <c r="A63" s="120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8"/>
    </row>
    <row r="64" spans="1:119" ht="15.75" customHeight="1" thickBot="1">
      <c r="A64" s="121" t="s">
        <v>85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1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78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162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69</v>
      </c>
      <c r="B3" s="109"/>
      <c r="C3" s="110"/>
      <c r="D3" s="129" t="s">
        <v>39</v>
      </c>
      <c r="E3" s="130"/>
      <c r="F3" s="130"/>
      <c r="G3" s="130"/>
      <c r="H3" s="131"/>
      <c r="I3" s="129" t="s">
        <v>40</v>
      </c>
      <c r="J3" s="131"/>
      <c r="K3" s="129" t="s">
        <v>42</v>
      </c>
      <c r="L3" s="130"/>
      <c r="M3" s="131"/>
      <c r="N3" s="35"/>
      <c r="O3" s="36"/>
      <c r="P3" s="132" t="s">
        <v>149</v>
      </c>
      <c r="Q3" s="11"/>
      <c r="R3"/>
    </row>
    <row r="4" spans="1:134" ht="32.25" customHeight="1" thickBot="1">
      <c r="A4" s="111"/>
      <c r="B4" s="112"/>
      <c r="C4" s="113"/>
      <c r="D4" s="33" t="s">
        <v>5</v>
      </c>
      <c r="E4" s="33" t="s">
        <v>70</v>
      </c>
      <c r="F4" s="33" t="s">
        <v>71</v>
      </c>
      <c r="G4" s="33" t="s">
        <v>72</v>
      </c>
      <c r="H4" s="33" t="s">
        <v>6</v>
      </c>
      <c r="I4" s="33" t="s">
        <v>7</v>
      </c>
      <c r="J4" s="34" t="s">
        <v>73</v>
      </c>
      <c r="K4" s="34" t="s">
        <v>8</v>
      </c>
      <c r="L4" s="34" t="s">
        <v>9</v>
      </c>
      <c r="M4" s="34" t="s">
        <v>150</v>
      </c>
      <c r="N4" s="34" t="s">
        <v>10</v>
      </c>
      <c r="O4" s="34" t="s">
        <v>151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3" t="s">
        <v>152</v>
      </c>
      <c r="B5" s="25"/>
      <c r="C5" s="25"/>
      <c r="D5" s="26">
        <f t="shared" ref="D5:N5" si="0">SUM(D6:D13)</f>
        <v>8789929</v>
      </c>
      <c r="E5" s="26">
        <f t="shared" si="0"/>
        <v>1551585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114375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10455889</v>
      </c>
      <c r="P5" s="32">
        <f t="shared" ref="P5:P36" si="1">(O5/P$70)</f>
        <v>613.6445213921005</v>
      </c>
      <c r="Q5" s="6"/>
    </row>
    <row r="6" spans="1:134">
      <c r="A6" s="12"/>
      <c r="B6" s="24">
        <v>311</v>
      </c>
      <c r="C6" s="19" t="s">
        <v>3</v>
      </c>
      <c r="D6" s="47">
        <v>5459664</v>
      </c>
      <c r="E6" s="47">
        <v>1324595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6784259</v>
      </c>
      <c r="P6" s="48">
        <f t="shared" si="1"/>
        <v>398.16063149245849</v>
      </c>
      <c r="Q6" s="9"/>
    </row>
    <row r="7" spans="1:134">
      <c r="A7" s="12"/>
      <c r="B7" s="24">
        <v>312.3</v>
      </c>
      <c r="C7" s="19" t="s">
        <v>163</v>
      </c>
      <c r="D7" s="47">
        <v>0</v>
      </c>
      <c r="E7" s="47">
        <v>226990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226990</v>
      </c>
      <c r="P7" s="48">
        <f t="shared" si="1"/>
        <v>13.321791184928694</v>
      </c>
      <c r="Q7" s="9"/>
    </row>
    <row r="8" spans="1:134">
      <c r="A8" s="12"/>
      <c r="B8" s="24">
        <v>312.51</v>
      </c>
      <c r="C8" s="19" t="s">
        <v>76</v>
      </c>
      <c r="D8" s="47">
        <v>114375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114375</v>
      </c>
      <c r="L8" s="47">
        <v>0</v>
      </c>
      <c r="M8" s="47">
        <v>0</v>
      </c>
      <c r="N8" s="47">
        <v>0</v>
      </c>
      <c r="O8" s="47">
        <f t="shared" si="2"/>
        <v>228750</v>
      </c>
      <c r="P8" s="48">
        <f t="shared" si="1"/>
        <v>13.425083631668524</v>
      </c>
      <c r="Q8" s="9"/>
    </row>
    <row r="9" spans="1:134">
      <c r="A9" s="12"/>
      <c r="B9" s="24">
        <v>314.10000000000002</v>
      </c>
      <c r="C9" s="19" t="s">
        <v>12</v>
      </c>
      <c r="D9" s="47">
        <v>2224570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2224570</v>
      </c>
      <c r="P9" s="48">
        <f t="shared" si="1"/>
        <v>130.55754445683431</v>
      </c>
      <c r="Q9" s="9"/>
    </row>
    <row r="10" spans="1:134">
      <c r="A10" s="12"/>
      <c r="B10" s="24">
        <v>314.39999999999998</v>
      </c>
      <c r="C10" s="19" t="s">
        <v>14</v>
      </c>
      <c r="D10" s="47">
        <v>92241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92241</v>
      </c>
      <c r="P10" s="48">
        <f t="shared" si="1"/>
        <v>5.4135219203004867</v>
      </c>
      <c r="Q10" s="9"/>
    </row>
    <row r="11" spans="1:134">
      <c r="A11" s="12"/>
      <c r="B11" s="24">
        <v>314.8</v>
      </c>
      <c r="C11" s="19" t="s">
        <v>15</v>
      </c>
      <c r="D11" s="47">
        <v>14613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14613</v>
      </c>
      <c r="P11" s="48">
        <f t="shared" si="1"/>
        <v>0.85762075239157232</v>
      </c>
      <c r="Q11" s="9"/>
    </row>
    <row r="12" spans="1:134">
      <c r="A12" s="12"/>
      <c r="B12" s="24">
        <v>315.10000000000002</v>
      </c>
      <c r="C12" s="19" t="s">
        <v>155</v>
      </c>
      <c r="D12" s="47">
        <v>753444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753444</v>
      </c>
      <c r="P12" s="48">
        <f t="shared" si="1"/>
        <v>44.218792182639824</v>
      </c>
      <c r="Q12" s="9"/>
    </row>
    <row r="13" spans="1:134">
      <c r="A13" s="12"/>
      <c r="B13" s="24">
        <v>316</v>
      </c>
      <c r="C13" s="19" t="s">
        <v>103</v>
      </c>
      <c r="D13" s="47">
        <v>131022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131022</v>
      </c>
      <c r="P13" s="48">
        <f t="shared" si="1"/>
        <v>7.6895357708785728</v>
      </c>
      <c r="Q13" s="9"/>
    </row>
    <row r="14" spans="1:134" ht="15.75">
      <c r="A14" s="28" t="s">
        <v>16</v>
      </c>
      <c r="B14" s="29"/>
      <c r="C14" s="30"/>
      <c r="D14" s="31">
        <f t="shared" ref="D14:N14" si="3">SUM(D15:D24)</f>
        <v>1592623</v>
      </c>
      <c r="E14" s="31">
        <f t="shared" si="3"/>
        <v>242192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1544802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3">
        <f>SUM(D14:N14)</f>
        <v>3379617</v>
      </c>
      <c r="P14" s="44">
        <f t="shared" si="1"/>
        <v>198.34597100768823</v>
      </c>
      <c r="Q14" s="10"/>
    </row>
    <row r="15" spans="1:134">
      <c r="A15" s="12"/>
      <c r="B15" s="24">
        <v>322</v>
      </c>
      <c r="C15" s="19" t="s">
        <v>156</v>
      </c>
      <c r="D15" s="47">
        <v>17563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17563</v>
      </c>
      <c r="P15" s="48">
        <f t="shared" si="1"/>
        <v>1.0307529784611773</v>
      </c>
      <c r="Q15" s="9"/>
    </row>
    <row r="16" spans="1:134">
      <c r="A16" s="12"/>
      <c r="B16" s="24">
        <v>322.89999999999998</v>
      </c>
      <c r="C16" s="19" t="s">
        <v>164</v>
      </c>
      <c r="D16" s="47">
        <v>2625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24" si="4">SUM(D16:N16)</f>
        <v>2625</v>
      </c>
      <c r="P16" s="48">
        <f t="shared" si="1"/>
        <v>0.15405833675685193</v>
      </c>
      <c r="Q16" s="9"/>
    </row>
    <row r="17" spans="1:17">
      <c r="A17" s="12"/>
      <c r="B17" s="24">
        <v>323.10000000000002</v>
      </c>
      <c r="C17" s="19" t="s">
        <v>17</v>
      </c>
      <c r="D17" s="47">
        <v>1490061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1490061</v>
      </c>
      <c r="P17" s="48">
        <f t="shared" si="1"/>
        <v>87.450026410000589</v>
      </c>
      <c r="Q17" s="9"/>
    </row>
    <row r="18" spans="1:17">
      <c r="A18" s="12"/>
      <c r="B18" s="24">
        <v>323.3</v>
      </c>
      <c r="C18" s="19" t="s">
        <v>165</v>
      </c>
      <c r="D18" s="47">
        <v>78638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78638</v>
      </c>
      <c r="P18" s="48">
        <f t="shared" si="1"/>
        <v>4.6151769470039321</v>
      </c>
      <c r="Q18" s="9"/>
    </row>
    <row r="19" spans="1:17">
      <c r="A19" s="12"/>
      <c r="B19" s="24">
        <v>324.11</v>
      </c>
      <c r="C19" s="19" t="s">
        <v>21</v>
      </c>
      <c r="D19" s="47">
        <v>0</v>
      </c>
      <c r="E19" s="47">
        <v>2800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2800</v>
      </c>
      <c r="P19" s="48">
        <f t="shared" si="1"/>
        <v>0.16432889254064206</v>
      </c>
      <c r="Q19" s="9"/>
    </row>
    <row r="20" spans="1:17">
      <c r="A20" s="12"/>
      <c r="B20" s="24">
        <v>324.32</v>
      </c>
      <c r="C20" s="19" t="s">
        <v>24</v>
      </c>
      <c r="D20" s="47">
        <v>0</v>
      </c>
      <c r="E20" s="47">
        <v>10102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10102</v>
      </c>
      <c r="P20" s="48">
        <f t="shared" si="1"/>
        <v>0.59287516873055934</v>
      </c>
      <c r="Q20" s="9"/>
    </row>
    <row r="21" spans="1:17">
      <c r="A21" s="12"/>
      <c r="B21" s="24">
        <v>324.62</v>
      </c>
      <c r="C21" s="19" t="s">
        <v>123</v>
      </c>
      <c r="D21" s="47">
        <v>0</v>
      </c>
      <c r="E21" s="47">
        <v>6282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6282</v>
      </c>
      <c r="P21" s="48">
        <f t="shared" si="1"/>
        <v>0.36868360819296908</v>
      </c>
      <c r="Q21" s="9"/>
    </row>
    <row r="22" spans="1:17">
      <c r="A22" s="12"/>
      <c r="B22" s="24">
        <v>325.2</v>
      </c>
      <c r="C22" s="19" t="s">
        <v>104</v>
      </c>
      <c r="D22" s="47">
        <v>0</v>
      </c>
      <c r="E22" s="47">
        <v>223008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223008</v>
      </c>
      <c r="P22" s="48">
        <f t="shared" si="1"/>
        <v>13.088092024179822</v>
      </c>
      <c r="Q22" s="9"/>
    </row>
    <row r="23" spans="1:17">
      <c r="A23" s="12"/>
      <c r="B23" s="24">
        <v>329.2</v>
      </c>
      <c r="C23" s="19" t="s">
        <v>166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1544802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1544802</v>
      </c>
      <c r="P23" s="48">
        <f t="shared" si="1"/>
        <v>90.662714948060326</v>
      </c>
      <c r="Q23" s="9"/>
    </row>
    <row r="24" spans="1:17">
      <c r="A24" s="12"/>
      <c r="B24" s="24">
        <v>329.5</v>
      </c>
      <c r="C24" s="19" t="s">
        <v>167</v>
      </c>
      <c r="D24" s="47">
        <v>3736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3736</v>
      </c>
      <c r="P24" s="48">
        <f t="shared" si="1"/>
        <v>0.21926169376137097</v>
      </c>
      <c r="Q24" s="9"/>
    </row>
    <row r="25" spans="1:17" ht="15.75">
      <c r="A25" s="28" t="s">
        <v>157</v>
      </c>
      <c r="B25" s="29"/>
      <c r="C25" s="30"/>
      <c r="D25" s="31">
        <f t="shared" ref="D25:N25" si="5">SUM(D26:D36)</f>
        <v>12797038</v>
      </c>
      <c r="E25" s="31">
        <f t="shared" si="5"/>
        <v>0</v>
      </c>
      <c r="F25" s="31">
        <f t="shared" si="5"/>
        <v>0</v>
      </c>
      <c r="G25" s="31">
        <f t="shared" si="5"/>
        <v>2590428</v>
      </c>
      <c r="H25" s="31">
        <f t="shared" si="5"/>
        <v>0</v>
      </c>
      <c r="I25" s="31">
        <f t="shared" si="5"/>
        <v>12525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31">
        <f t="shared" si="5"/>
        <v>0</v>
      </c>
      <c r="O25" s="43">
        <f>SUM(D25:N25)</f>
        <v>15399991</v>
      </c>
      <c r="P25" s="44">
        <f t="shared" si="1"/>
        <v>903.80838077351962</v>
      </c>
      <c r="Q25" s="10"/>
    </row>
    <row r="26" spans="1:17">
      <c r="A26" s="12"/>
      <c r="B26" s="24">
        <v>331.1</v>
      </c>
      <c r="C26" s="19" t="s">
        <v>97</v>
      </c>
      <c r="D26" s="47">
        <v>9070471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>SUM(D26:N26)</f>
        <v>9070471</v>
      </c>
      <c r="P26" s="48">
        <f t="shared" si="1"/>
        <v>532.33587651857499</v>
      </c>
      <c r="Q26" s="9"/>
    </row>
    <row r="27" spans="1:17">
      <c r="A27" s="12"/>
      <c r="B27" s="24">
        <v>334.2</v>
      </c>
      <c r="C27" s="19" t="s">
        <v>28</v>
      </c>
      <c r="D27" s="47">
        <v>0</v>
      </c>
      <c r="E27" s="47">
        <v>0</v>
      </c>
      <c r="F27" s="47">
        <v>0</v>
      </c>
      <c r="G27" s="47">
        <v>3788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ref="O27:O32" si="6">SUM(D27:N27)</f>
        <v>3788</v>
      </c>
      <c r="P27" s="48">
        <f t="shared" si="1"/>
        <v>0.22231351605141147</v>
      </c>
      <c r="Q27" s="9"/>
    </row>
    <row r="28" spans="1:17">
      <c r="A28" s="12"/>
      <c r="B28" s="24">
        <v>335.125</v>
      </c>
      <c r="C28" s="19" t="s">
        <v>158</v>
      </c>
      <c r="D28" s="47">
        <v>792784</v>
      </c>
      <c r="E28" s="47">
        <v>0</v>
      </c>
      <c r="F28" s="47">
        <v>0</v>
      </c>
      <c r="G28" s="47">
        <v>2547718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3340502</v>
      </c>
      <c r="P28" s="48">
        <f t="shared" si="1"/>
        <v>196.05035506778566</v>
      </c>
      <c r="Q28" s="9"/>
    </row>
    <row r="29" spans="1:17">
      <c r="A29" s="12"/>
      <c r="B29" s="24">
        <v>335.14</v>
      </c>
      <c r="C29" s="19" t="s">
        <v>107</v>
      </c>
      <c r="D29" s="47">
        <v>16045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16045</v>
      </c>
      <c r="P29" s="48">
        <f t="shared" si="1"/>
        <v>0.94166324314807204</v>
      </c>
      <c r="Q29" s="9"/>
    </row>
    <row r="30" spans="1:17">
      <c r="A30" s="12"/>
      <c r="B30" s="24">
        <v>335.15</v>
      </c>
      <c r="C30" s="19" t="s">
        <v>108</v>
      </c>
      <c r="D30" s="47">
        <v>12933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12933</v>
      </c>
      <c r="P30" s="48">
        <f t="shared" si="1"/>
        <v>0.759023416867187</v>
      </c>
      <c r="Q30" s="9"/>
    </row>
    <row r="31" spans="1:17">
      <c r="A31" s="12"/>
      <c r="B31" s="24">
        <v>335.18</v>
      </c>
      <c r="C31" s="19" t="s">
        <v>159</v>
      </c>
      <c r="D31" s="47">
        <v>1428874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1428874</v>
      </c>
      <c r="P31" s="48">
        <f t="shared" si="1"/>
        <v>83.859029285756208</v>
      </c>
      <c r="Q31" s="9"/>
    </row>
    <row r="32" spans="1:17">
      <c r="A32" s="12"/>
      <c r="B32" s="24">
        <v>335.23</v>
      </c>
      <c r="C32" s="19" t="s">
        <v>168</v>
      </c>
      <c r="D32" s="47">
        <v>18480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18480</v>
      </c>
      <c r="P32" s="48">
        <f t="shared" si="1"/>
        <v>1.0845706907682375</v>
      </c>
      <c r="Q32" s="9"/>
    </row>
    <row r="33" spans="1:17">
      <c r="A33" s="12"/>
      <c r="B33" s="24">
        <v>335.45</v>
      </c>
      <c r="C33" s="19" t="s">
        <v>169</v>
      </c>
      <c r="D33" s="47">
        <v>11972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ref="O33:O35" si="7">SUM(D33:N33)</f>
        <v>11972</v>
      </c>
      <c r="P33" s="48">
        <f t="shared" si="1"/>
        <v>0.70262339339163093</v>
      </c>
      <c r="Q33" s="9"/>
    </row>
    <row r="34" spans="1:17">
      <c r="A34" s="12"/>
      <c r="B34" s="24">
        <v>337.2</v>
      </c>
      <c r="C34" s="19" t="s">
        <v>139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12525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7"/>
        <v>12525</v>
      </c>
      <c r="P34" s="48">
        <f t="shared" si="1"/>
        <v>0.73507834966840779</v>
      </c>
      <c r="Q34" s="9"/>
    </row>
    <row r="35" spans="1:17">
      <c r="A35" s="12"/>
      <c r="B35" s="24">
        <v>337.7</v>
      </c>
      <c r="C35" s="19" t="s">
        <v>37</v>
      </c>
      <c r="D35" s="47">
        <v>241669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7"/>
        <v>241669</v>
      </c>
      <c r="P35" s="48">
        <f t="shared" si="1"/>
        <v>14.183285404073009</v>
      </c>
      <c r="Q35" s="9"/>
    </row>
    <row r="36" spans="1:17">
      <c r="A36" s="12"/>
      <c r="B36" s="24">
        <v>338</v>
      </c>
      <c r="C36" s="19" t="s">
        <v>38</v>
      </c>
      <c r="D36" s="47">
        <v>1203810</v>
      </c>
      <c r="E36" s="47">
        <v>0</v>
      </c>
      <c r="F36" s="47">
        <v>0</v>
      </c>
      <c r="G36" s="47">
        <v>38922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>SUM(D36:N36)</f>
        <v>1242732</v>
      </c>
      <c r="P36" s="48">
        <f t="shared" si="1"/>
        <v>72.934561887434711</v>
      </c>
      <c r="Q36" s="9"/>
    </row>
    <row r="37" spans="1:17" ht="15.75">
      <c r="A37" s="28" t="s">
        <v>43</v>
      </c>
      <c r="B37" s="29"/>
      <c r="C37" s="30"/>
      <c r="D37" s="31">
        <f t="shared" ref="D37:N37" si="8">SUM(D38:D50)</f>
        <v>1170985</v>
      </c>
      <c r="E37" s="31">
        <f t="shared" si="8"/>
        <v>93462</v>
      </c>
      <c r="F37" s="31">
        <f t="shared" si="8"/>
        <v>0</v>
      </c>
      <c r="G37" s="31">
        <f t="shared" si="8"/>
        <v>0</v>
      </c>
      <c r="H37" s="31">
        <f t="shared" si="8"/>
        <v>0</v>
      </c>
      <c r="I37" s="31">
        <f t="shared" si="8"/>
        <v>15855189</v>
      </c>
      <c r="J37" s="31">
        <f t="shared" si="8"/>
        <v>0</v>
      </c>
      <c r="K37" s="31">
        <f t="shared" si="8"/>
        <v>0</v>
      </c>
      <c r="L37" s="31">
        <f t="shared" si="8"/>
        <v>0</v>
      </c>
      <c r="M37" s="31">
        <f t="shared" si="8"/>
        <v>0</v>
      </c>
      <c r="N37" s="31">
        <f t="shared" si="8"/>
        <v>0</v>
      </c>
      <c r="O37" s="31">
        <f>SUM(D37:N37)</f>
        <v>17119636</v>
      </c>
      <c r="P37" s="44">
        <f t="shared" ref="P37:P68" si="9">(O37/P$70)</f>
        <v>1004.7324373496098</v>
      </c>
      <c r="Q37" s="10"/>
    </row>
    <row r="38" spans="1:17">
      <c r="A38" s="12"/>
      <c r="B38" s="24">
        <v>341.2</v>
      </c>
      <c r="C38" s="19" t="s">
        <v>170</v>
      </c>
      <c r="D38" s="47">
        <v>12475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ref="O38:O49" si="10">SUM(D38:N38)</f>
        <v>12475</v>
      </c>
      <c r="P38" s="48">
        <f t="shared" si="9"/>
        <v>0.73214390515875349</v>
      </c>
      <c r="Q38" s="9"/>
    </row>
    <row r="39" spans="1:17">
      <c r="A39" s="12"/>
      <c r="B39" s="24">
        <v>341.3</v>
      </c>
      <c r="C39" s="19" t="s">
        <v>171</v>
      </c>
      <c r="D39" s="47">
        <v>4142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10"/>
        <v>4142</v>
      </c>
      <c r="P39" s="48">
        <f t="shared" si="9"/>
        <v>0.24308938317976406</v>
      </c>
      <c r="Q39" s="9"/>
    </row>
    <row r="40" spans="1:17">
      <c r="A40" s="12"/>
      <c r="B40" s="24">
        <v>341.8</v>
      </c>
      <c r="C40" s="19" t="s">
        <v>172</v>
      </c>
      <c r="D40" s="47">
        <v>257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10"/>
        <v>257</v>
      </c>
      <c r="P40" s="48">
        <f t="shared" si="9"/>
        <v>1.5083044779623217E-2</v>
      </c>
      <c r="Q40" s="9"/>
    </row>
    <row r="41" spans="1:17">
      <c r="A41" s="12"/>
      <c r="B41" s="24">
        <v>342.5</v>
      </c>
      <c r="C41" s="19" t="s">
        <v>46</v>
      </c>
      <c r="D41" s="47">
        <v>39374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10"/>
        <v>39374</v>
      </c>
      <c r="P41" s="48">
        <f t="shared" si="9"/>
        <v>2.3108163624625857</v>
      </c>
      <c r="Q41" s="9"/>
    </row>
    <row r="42" spans="1:17">
      <c r="A42" s="12"/>
      <c r="B42" s="24">
        <v>343.4</v>
      </c>
      <c r="C42" s="19" t="s">
        <v>47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3596994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10"/>
        <v>3596994</v>
      </c>
      <c r="P42" s="48">
        <f t="shared" si="9"/>
        <v>211.10358589119079</v>
      </c>
      <c r="Q42" s="9"/>
    </row>
    <row r="43" spans="1:17">
      <c r="A43" s="12"/>
      <c r="B43" s="24">
        <v>343.6</v>
      </c>
      <c r="C43" s="19" t="s">
        <v>48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12258195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10"/>
        <v>12258195</v>
      </c>
      <c r="P43" s="48">
        <f t="shared" si="9"/>
        <v>719.41986032044133</v>
      </c>
      <c r="Q43" s="9"/>
    </row>
    <row r="44" spans="1:17">
      <c r="A44" s="12"/>
      <c r="B44" s="24">
        <v>343.9</v>
      </c>
      <c r="C44" s="19" t="s">
        <v>49</v>
      </c>
      <c r="D44" s="47">
        <v>0</v>
      </c>
      <c r="E44" s="47">
        <v>31228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10"/>
        <v>31228</v>
      </c>
      <c r="P44" s="48">
        <f t="shared" si="9"/>
        <v>1.8327366629497037</v>
      </c>
      <c r="Q44" s="9"/>
    </row>
    <row r="45" spans="1:17">
      <c r="A45" s="12"/>
      <c r="B45" s="24">
        <v>347.1</v>
      </c>
      <c r="C45" s="19" t="s">
        <v>50</v>
      </c>
      <c r="D45" s="47">
        <v>9160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10"/>
        <v>9160</v>
      </c>
      <c r="P45" s="48">
        <f t="shared" si="9"/>
        <v>0.53759023416867191</v>
      </c>
      <c r="Q45" s="9"/>
    </row>
    <row r="46" spans="1:17">
      <c r="A46" s="12"/>
      <c r="B46" s="24">
        <v>347.2</v>
      </c>
      <c r="C46" s="19" t="s">
        <v>51</v>
      </c>
      <c r="D46" s="47">
        <v>856598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10"/>
        <v>856598</v>
      </c>
      <c r="P46" s="48">
        <f t="shared" si="9"/>
        <v>50.272785961617465</v>
      </c>
      <c r="Q46" s="9"/>
    </row>
    <row r="47" spans="1:17">
      <c r="A47" s="12"/>
      <c r="B47" s="24">
        <v>347.3</v>
      </c>
      <c r="C47" s="19" t="s">
        <v>140</v>
      </c>
      <c r="D47" s="47">
        <v>23273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0"/>
        <v>23273</v>
      </c>
      <c r="P47" s="48">
        <f t="shared" si="9"/>
        <v>1.365866541463701</v>
      </c>
      <c r="Q47" s="9"/>
    </row>
    <row r="48" spans="1:17">
      <c r="A48" s="12"/>
      <c r="B48" s="24">
        <v>347.5</v>
      </c>
      <c r="C48" s="19" t="s">
        <v>53</v>
      </c>
      <c r="D48" s="47">
        <v>99515</v>
      </c>
      <c r="E48" s="47">
        <v>62234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161749</v>
      </c>
      <c r="P48" s="48">
        <f t="shared" si="9"/>
        <v>9.4928692998415407</v>
      </c>
      <c r="Q48" s="9"/>
    </row>
    <row r="49" spans="1:17">
      <c r="A49" s="12"/>
      <c r="B49" s="24">
        <v>347.9</v>
      </c>
      <c r="C49" s="19" t="s">
        <v>173</v>
      </c>
      <c r="D49" s="47">
        <v>120318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120318</v>
      </c>
      <c r="P49" s="48">
        <f t="shared" si="9"/>
        <v>7.0613298902517752</v>
      </c>
      <c r="Q49" s="9"/>
    </row>
    <row r="50" spans="1:17">
      <c r="A50" s="12"/>
      <c r="B50" s="24">
        <v>349</v>
      </c>
      <c r="C50" s="19" t="s">
        <v>160</v>
      </c>
      <c r="D50" s="47">
        <v>5873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>SUM(D50:N50)</f>
        <v>5873</v>
      </c>
      <c r="P50" s="48">
        <f t="shared" si="9"/>
        <v>0.34467985210399671</v>
      </c>
      <c r="Q50" s="9"/>
    </row>
    <row r="51" spans="1:17" ht="15.75">
      <c r="A51" s="28" t="s">
        <v>44</v>
      </c>
      <c r="B51" s="29"/>
      <c r="C51" s="30"/>
      <c r="D51" s="31">
        <f t="shared" ref="D51:N51" si="11">SUM(D52:D54)</f>
        <v>107355</v>
      </c>
      <c r="E51" s="31">
        <f t="shared" si="11"/>
        <v>0</v>
      </c>
      <c r="F51" s="31">
        <f t="shared" si="11"/>
        <v>0</v>
      </c>
      <c r="G51" s="31">
        <f t="shared" si="11"/>
        <v>0</v>
      </c>
      <c r="H51" s="31">
        <f t="shared" si="11"/>
        <v>0</v>
      </c>
      <c r="I51" s="31">
        <f t="shared" si="11"/>
        <v>0</v>
      </c>
      <c r="J51" s="31">
        <f t="shared" si="11"/>
        <v>0</v>
      </c>
      <c r="K51" s="31">
        <f t="shared" si="11"/>
        <v>0</v>
      </c>
      <c r="L51" s="31">
        <f t="shared" si="11"/>
        <v>0</v>
      </c>
      <c r="M51" s="31">
        <f t="shared" si="11"/>
        <v>0</v>
      </c>
      <c r="N51" s="31">
        <f t="shared" si="11"/>
        <v>0</v>
      </c>
      <c r="O51" s="31">
        <f>SUM(D51:N51)</f>
        <v>107355</v>
      </c>
      <c r="P51" s="44">
        <f t="shared" si="9"/>
        <v>6.3005458066787954</v>
      </c>
      <c r="Q51" s="10"/>
    </row>
    <row r="52" spans="1:17">
      <c r="A52" s="13"/>
      <c r="B52" s="38">
        <v>351.1</v>
      </c>
      <c r="C52" s="20" t="s">
        <v>56</v>
      </c>
      <c r="D52" s="47">
        <v>11970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>SUM(D52:N52)</f>
        <v>11970</v>
      </c>
      <c r="P52" s="48">
        <f t="shared" si="9"/>
        <v>0.70250601561124482</v>
      </c>
      <c r="Q52" s="9"/>
    </row>
    <row r="53" spans="1:17">
      <c r="A53" s="13"/>
      <c r="B53" s="38">
        <v>352</v>
      </c>
      <c r="C53" s="20" t="s">
        <v>57</v>
      </c>
      <c r="D53" s="47">
        <v>2442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ref="O53:O54" si="12">SUM(D53:N53)</f>
        <v>2442</v>
      </c>
      <c r="P53" s="48">
        <f t="shared" si="9"/>
        <v>0.1433182698515171</v>
      </c>
      <c r="Q53" s="9"/>
    </row>
    <row r="54" spans="1:17">
      <c r="A54" s="13"/>
      <c r="B54" s="38">
        <v>354</v>
      </c>
      <c r="C54" s="20" t="s">
        <v>58</v>
      </c>
      <c r="D54" s="47">
        <v>92943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2"/>
        <v>92943</v>
      </c>
      <c r="P54" s="48">
        <f t="shared" si="9"/>
        <v>5.454721521216034</v>
      </c>
      <c r="Q54" s="9"/>
    </row>
    <row r="55" spans="1:17" ht="15.75">
      <c r="A55" s="28" t="s">
        <v>4</v>
      </c>
      <c r="B55" s="29"/>
      <c r="C55" s="30"/>
      <c r="D55" s="31">
        <f t="shared" ref="D55:N55" si="13">SUM(D56:D64)</f>
        <v>436222</v>
      </c>
      <c r="E55" s="31">
        <f t="shared" si="13"/>
        <v>-175478</v>
      </c>
      <c r="F55" s="31">
        <f t="shared" si="13"/>
        <v>0</v>
      </c>
      <c r="G55" s="31">
        <f t="shared" si="13"/>
        <v>-75986</v>
      </c>
      <c r="H55" s="31">
        <f t="shared" si="13"/>
        <v>0</v>
      </c>
      <c r="I55" s="31">
        <f t="shared" si="13"/>
        <v>-962887</v>
      </c>
      <c r="J55" s="31">
        <f t="shared" si="13"/>
        <v>0</v>
      </c>
      <c r="K55" s="31">
        <f t="shared" si="13"/>
        <v>-1557864</v>
      </c>
      <c r="L55" s="31">
        <f t="shared" si="13"/>
        <v>0</v>
      </c>
      <c r="M55" s="31">
        <f t="shared" si="13"/>
        <v>0</v>
      </c>
      <c r="N55" s="31">
        <f t="shared" si="13"/>
        <v>0</v>
      </c>
      <c r="O55" s="31">
        <f>SUM(D55:N55)</f>
        <v>-2335993</v>
      </c>
      <c r="P55" s="44">
        <f t="shared" si="9"/>
        <v>-137.09683666881858</v>
      </c>
      <c r="Q55" s="10"/>
    </row>
    <row r="56" spans="1:17">
      <c r="A56" s="12"/>
      <c r="B56" s="24">
        <v>361.1</v>
      </c>
      <c r="C56" s="19" t="s">
        <v>59</v>
      </c>
      <c r="D56" s="47">
        <v>165079</v>
      </c>
      <c r="E56" s="47">
        <v>36987</v>
      </c>
      <c r="F56" s="47">
        <v>0</v>
      </c>
      <c r="G56" s="47">
        <v>20269</v>
      </c>
      <c r="H56" s="47">
        <v>0</v>
      </c>
      <c r="I56" s="47">
        <v>313950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>SUM(D56:N56)</f>
        <v>536285</v>
      </c>
      <c r="P56" s="48">
        <f t="shared" si="9"/>
        <v>31.473971477199367</v>
      </c>
      <c r="Q56" s="9"/>
    </row>
    <row r="57" spans="1:17">
      <c r="A57" s="12"/>
      <c r="B57" s="24">
        <v>361.3</v>
      </c>
      <c r="C57" s="19" t="s">
        <v>60</v>
      </c>
      <c r="D57" s="47">
        <v>-982095</v>
      </c>
      <c r="E57" s="47">
        <v>-216039</v>
      </c>
      <c r="F57" s="47">
        <v>0</v>
      </c>
      <c r="G57" s="47">
        <v>-102989</v>
      </c>
      <c r="H57" s="47">
        <v>0</v>
      </c>
      <c r="I57" s="47">
        <v>-1781315</v>
      </c>
      <c r="J57" s="47">
        <v>0</v>
      </c>
      <c r="K57" s="47">
        <v>-1978338</v>
      </c>
      <c r="L57" s="47">
        <v>0</v>
      </c>
      <c r="M57" s="47">
        <v>0</v>
      </c>
      <c r="N57" s="47">
        <v>0</v>
      </c>
      <c r="O57" s="47">
        <f t="shared" ref="O57:O67" si="14">SUM(D57:N57)</f>
        <v>-5060776</v>
      </c>
      <c r="P57" s="48">
        <f t="shared" si="9"/>
        <v>-297.01132695580725</v>
      </c>
      <c r="Q57" s="9"/>
    </row>
    <row r="58" spans="1:17">
      <c r="A58" s="12"/>
      <c r="B58" s="24">
        <v>362</v>
      </c>
      <c r="C58" s="19" t="s">
        <v>61</v>
      </c>
      <c r="D58" s="47">
        <v>20540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4"/>
        <v>20540</v>
      </c>
      <c r="P58" s="48">
        <f t="shared" si="9"/>
        <v>1.2054698045659957</v>
      </c>
      <c r="Q58" s="9"/>
    </row>
    <row r="59" spans="1:17">
      <c r="A59" s="12"/>
      <c r="B59" s="24">
        <v>364</v>
      </c>
      <c r="C59" s="19" t="s">
        <v>111</v>
      </c>
      <c r="D59" s="47">
        <v>67570</v>
      </c>
      <c r="E59" s="47">
        <v>0</v>
      </c>
      <c r="F59" s="47">
        <v>0</v>
      </c>
      <c r="G59" s="47">
        <v>0</v>
      </c>
      <c r="H59" s="47">
        <v>0</v>
      </c>
      <c r="I59" s="47">
        <v>51780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4"/>
        <v>119350</v>
      </c>
      <c r="P59" s="48">
        <f t="shared" si="9"/>
        <v>7.0045190445448675</v>
      </c>
      <c r="Q59" s="9"/>
    </row>
    <row r="60" spans="1:17">
      <c r="A60" s="12"/>
      <c r="B60" s="24">
        <v>365</v>
      </c>
      <c r="C60" s="19" t="s">
        <v>112</v>
      </c>
      <c r="D60" s="47">
        <v>1393</v>
      </c>
      <c r="E60" s="47">
        <v>0</v>
      </c>
      <c r="F60" s="47">
        <v>0</v>
      </c>
      <c r="G60" s="47">
        <v>0</v>
      </c>
      <c r="H60" s="47">
        <v>0</v>
      </c>
      <c r="I60" s="47">
        <v>8938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4"/>
        <v>10331</v>
      </c>
      <c r="P60" s="48">
        <f t="shared" si="9"/>
        <v>0.60631492458477609</v>
      </c>
      <c r="Q60" s="9"/>
    </row>
    <row r="61" spans="1:17">
      <c r="A61" s="12"/>
      <c r="B61" s="24">
        <v>366</v>
      </c>
      <c r="C61" s="19" t="s">
        <v>92</v>
      </c>
      <c r="D61" s="47">
        <v>31217</v>
      </c>
      <c r="E61" s="47">
        <v>3574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4"/>
        <v>34791</v>
      </c>
      <c r="P61" s="48">
        <f t="shared" si="9"/>
        <v>2.0418451787076708</v>
      </c>
      <c r="Q61" s="9"/>
    </row>
    <row r="62" spans="1:17">
      <c r="A62" s="12"/>
      <c r="B62" s="24">
        <v>368</v>
      </c>
      <c r="C62" s="19" t="s">
        <v>64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420474</v>
      </c>
      <c r="L62" s="47">
        <v>0</v>
      </c>
      <c r="M62" s="47">
        <v>0</v>
      </c>
      <c r="N62" s="47">
        <v>0</v>
      </c>
      <c r="O62" s="47">
        <f t="shared" si="14"/>
        <v>420474</v>
      </c>
      <c r="P62" s="48">
        <f t="shared" si="9"/>
        <v>24.677152415047832</v>
      </c>
      <c r="Q62" s="9"/>
    </row>
    <row r="63" spans="1:17">
      <c r="A63" s="12"/>
      <c r="B63" s="24">
        <v>369.3</v>
      </c>
      <c r="C63" s="19" t="s">
        <v>65</v>
      </c>
      <c r="D63" s="47">
        <v>50303</v>
      </c>
      <c r="E63" s="47">
        <v>0</v>
      </c>
      <c r="F63" s="47">
        <v>0</v>
      </c>
      <c r="G63" s="47">
        <v>6734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>SUM(D63:N63)</f>
        <v>57037</v>
      </c>
      <c r="P63" s="48">
        <f t="shared" si="9"/>
        <v>3.3474382299430716</v>
      </c>
      <c r="Q63" s="9"/>
    </row>
    <row r="64" spans="1:17">
      <c r="A64" s="12"/>
      <c r="B64" s="24">
        <v>369.9</v>
      </c>
      <c r="C64" s="19" t="s">
        <v>66</v>
      </c>
      <c r="D64" s="47">
        <v>1082215</v>
      </c>
      <c r="E64" s="47">
        <v>0</v>
      </c>
      <c r="F64" s="47">
        <v>0</v>
      </c>
      <c r="G64" s="47">
        <v>0</v>
      </c>
      <c r="H64" s="47">
        <v>0</v>
      </c>
      <c r="I64" s="47">
        <v>443760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4"/>
        <v>1525975</v>
      </c>
      <c r="P64" s="48">
        <f t="shared" si="9"/>
        <v>89.55777921239509</v>
      </c>
      <c r="Q64" s="9"/>
    </row>
    <row r="65" spans="1:120" ht="15.75">
      <c r="A65" s="28" t="s">
        <v>45</v>
      </c>
      <c r="B65" s="29"/>
      <c r="C65" s="30"/>
      <c r="D65" s="31">
        <f t="shared" ref="D65:N65" si="15">SUM(D66:D67)</f>
        <v>157000</v>
      </c>
      <c r="E65" s="31">
        <f t="shared" si="15"/>
        <v>787866</v>
      </c>
      <c r="F65" s="31">
        <f t="shared" si="15"/>
        <v>403771</v>
      </c>
      <c r="G65" s="31">
        <f t="shared" si="15"/>
        <v>500000</v>
      </c>
      <c r="H65" s="31">
        <f t="shared" si="15"/>
        <v>0</v>
      </c>
      <c r="I65" s="31">
        <f t="shared" si="15"/>
        <v>1799640</v>
      </c>
      <c r="J65" s="31">
        <f t="shared" si="15"/>
        <v>0</v>
      </c>
      <c r="K65" s="31">
        <f t="shared" si="15"/>
        <v>0</v>
      </c>
      <c r="L65" s="31">
        <f t="shared" si="15"/>
        <v>0</v>
      </c>
      <c r="M65" s="31">
        <f t="shared" si="15"/>
        <v>0</v>
      </c>
      <c r="N65" s="31">
        <f t="shared" si="15"/>
        <v>0</v>
      </c>
      <c r="O65" s="31">
        <f t="shared" si="14"/>
        <v>3648277</v>
      </c>
      <c r="P65" s="44">
        <f t="shared" si="9"/>
        <v>214.11332824696285</v>
      </c>
      <c r="Q65" s="9"/>
    </row>
    <row r="66" spans="1:120">
      <c r="A66" s="12"/>
      <c r="B66" s="24">
        <v>381</v>
      </c>
      <c r="C66" s="19" t="s">
        <v>67</v>
      </c>
      <c r="D66" s="47">
        <v>157000</v>
      </c>
      <c r="E66" s="47">
        <v>608080</v>
      </c>
      <c r="F66" s="47">
        <v>403771</v>
      </c>
      <c r="G66" s="47">
        <v>500000</v>
      </c>
      <c r="H66" s="47">
        <v>0</v>
      </c>
      <c r="I66" s="47">
        <v>1799640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4"/>
        <v>3468491</v>
      </c>
      <c r="P66" s="48">
        <f t="shared" si="9"/>
        <v>203.56188743470861</v>
      </c>
      <c r="Q66" s="9"/>
    </row>
    <row r="67" spans="1:120" ht="15.75" thickBot="1">
      <c r="A67" s="12"/>
      <c r="B67" s="24">
        <v>385</v>
      </c>
      <c r="C67" s="19" t="s">
        <v>174</v>
      </c>
      <c r="D67" s="47">
        <v>0</v>
      </c>
      <c r="E67" s="47">
        <v>179786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4"/>
        <v>179786</v>
      </c>
      <c r="P67" s="48">
        <f t="shared" si="9"/>
        <v>10.55144081225424</v>
      </c>
      <c r="Q67" s="9"/>
    </row>
    <row r="68" spans="1:120" ht="16.5" thickBot="1">
      <c r="A68" s="14" t="s">
        <v>54</v>
      </c>
      <c r="B68" s="22"/>
      <c r="C68" s="21"/>
      <c r="D68" s="15">
        <f t="shared" ref="D68:N68" si="16">SUM(D5,D14,D25,D37,D51,D55,D65)</f>
        <v>25051152</v>
      </c>
      <c r="E68" s="15">
        <f t="shared" si="16"/>
        <v>2499627</v>
      </c>
      <c r="F68" s="15">
        <f t="shared" si="16"/>
        <v>403771</v>
      </c>
      <c r="G68" s="15">
        <f t="shared" si="16"/>
        <v>3014442</v>
      </c>
      <c r="H68" s="15">
        <f t="shared" si="16"/>
        <v>0</v>
      </c>
      <c r="I68" s="15">
        <f t="shared" si="16"/>
        <v>18249269</v>
      </c>
      <c r="J68" s="15">
        <f t="shared" si="16"/>
        <v>0</v>
      </c>
      <c r="K68" s="15">
        <f t="shared" si="16"/>
        <v>-1443489</v>
      </c>
      <c r="L68" s="15">
        <f t="shared" si="16"/>
        <v>0</v>
      </c>
      <c r="M68" s="15">
        <f t="shared" si="16"/>
        <v>0</v>
      </c>
      <c r="N68" s="15">
        <f t="shared" si="16"/>
        <v>0</v>
      </c>
      <c r="O68" s="15">
        <f>SUM(D68:N68)</f>
        <v>47774772</v>
      </c>
      <c r="P68" s="37">
        <f t="shared" si="9"/>
        <v>2803.8483479077408</v>
      </c>
      <c r="Q68" s="6"/>
      <c r="R68" s="2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</row>
    <row r="69" spans="1:120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46"/>
    </row>
    <row r="70" spans="1:120">
      <c r="A70" s="39"/>
      <c r="B70" s="40"/>
      <c r="C70" s="40"/>
      <c r="D70" s="41"/>
      <c r="E70" s="41"/>
      <c r="F70" s="41"/>
      <c r="G70" s="41"/>
      <c r="H70" s="41"/>
      <c r="I70" s="41"/>
      <c r="J70" s="41"/>
      <c r="K70" s="41"/>
      <c r="L70" s="41"/>
      <c r="M70" s="119" t="s">
        <v>175</v>
      </c>
      <c r="N70" s="119"/>
      <c r="O70" s="119"/>
      <c r="P70" s="42">
        <v>17039</v>
      </c>
    </row>
    <row r="71" spans="1:120">
      <c r="A71" s="120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8"/>
    </row>
    <row r="72" spans="1:120" ht="15.75" customHeight="1" thickBot="1">
      <c r="A72" s="121" t="s">
        <v>85</v>
      </c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1"/>
    </row>
  </sheetData>
  <mergeCells count="10">
    <mergeCell ref="M70:O70"/>
    <mergeCell ref="A71:P71"/>
    <mergeCell ref="A72:P7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78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148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69</v>
      </c>
      <c r="B3" s="109"/>
      <c r="C3" s="110"/>
      <c r="D3" s="129" t="s">
        <v>39</v>
      </c>
      <c r="E3" s="130"/>
      <c r="F3" s="130"/>
      <c r="G3" s="130"/>
      <c r="H3" s="131"/>
      <c r="I3" s="129" t="s">
        <v>40</v>
      </c>
      <c r="J3" s="131"/>
      <c r="K3" s="129" t="s">
        <v>42</v>
      </c>
      <c r="L3" s="130"/>
      <c r="M3" s="131"/>
      <c r="N3" s="35"/>
      <c r="O3" s="36"/>
      <c r="P3" s="132" t="s">
        <v>149</v>
      </c>
      <c r="Q3" s="11"/>
      <c r="R3"/>
    </row>
    <row r="4" spans="1:134" ht="32.25" customHeight="1" thickBot="1">
      <c r="A4" s="111"/>
      <c r="B4" s="112"/>
      <c r="C4" s="113"/>
      <c r="D4" s="33" t="s">
        <v>5</v>
      </c>
      <c r="E4" s="33" t="s">
        <v>70</v>
      </c>
      <c r="F4" s="33" t="s">
        <v>71</v>
      </c>
      <c r="G4" s="33" t="s">
        <v>72</v>
      </c>
      <c r="H4" s="33" t="s">
        <v>6</v>
      </c>
      <c r="I4" s="33" t="s">
        <v>7</v>
      </c>
      <c r="J4" s="34" t="s">
        <v>73</v>
      </c>
      <c r="K4" s="34" t="s">
        <v>8</v>
      </c>
      <c r="L4" s="34" t="s">
        <v>9</v>
      </c>
      <c r="M4" s="34" t="s">
        <v>150</v>
      </c>
      <c r="N4" s="34" t="s">
        <v>10</v>
      </c>
      <c r="O4" s="34" t="s">
        <v>151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3" t="s">
        <v>152</v>
      </c>
      <c r="B5" s="25"/>
      <c r="C5" s="25"/>
      <c r="D5" s="26">
        <f t="shared" ref="D5:N5" si="0">SUM(D6:D14)</f>
        <v>7928649</v>
      </c>
      <c r="E5" s="26">
        <f t="shared" si="0"/>
        <v>1463859</v>
      </c>
      <c r="F5" s="26">
        <f t="shared" si="0"/>
        <v>0</v>
      </c>
      <c r="G5" s="26">
        <f t="shared" si="0"/>
        <v>2196052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224721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11813281</v>
      </c>
      <c r="P5" s="32">
        <f t="shared" ref="P5:P36" si="1">(O5/P$63)</f>
        <v>690.63320666471793</v>
      </c>
      <c r="Q5" s="6"/>
    </row>
    <row r="6" spans="1:134">
      <c r="A6" s="12"/>
      <c r="B6" s="24">
        <v>311</v>
      </c>
      <c r="C6" s="19" t="s">
        <v>3</v>
      </c>
      <c r="D6" s="47">
        <v>5105491</v>
      </c>
      <c r="E6" s="47">
        <v>1240289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6345780</v>
      </c>
      <c r="P6" s="48">
        <f t="shared" si="1"/>
        <v>370.98976907337038</v>
      </c>
      <c r="Q6" s="9"/>
    </row>
    <row r="7" spans="1:134">
      <c r="A7" s="12"/>
      <c r="B7" s="24">
        <v>312.41000000000003</v>
      </c>
      <c r="C7" s="19" t="s">
        <v>153</v>
      </c>
      <c r="D7" s="47">
        <v>0</v>
      </c>
      <c r="E7" s="47">
        <v>223570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4" si="2">SUM(D7:N7)</f>
        <v>223570</v>
      </c>
      <c r="P7" s="48">
        <f t="shared" si="1"/>
        <v>13.070447237649811</v>
      </c>
      <c r="Q7" s="9"/>
    </row>
    <row r="8" spans="1:134">
      <c r="A8" s="12"/>
      <c r="B8" s="24">
        <v>312.51</v>
      </c>
      <c r="C8" s="19" t="s">
        <v>76</v>
      </c>
      <c r="D8" s="47">
        <v>111154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224721</v>
      </c>
      <c r="L8" s="47">
        <v>0</v>
      </c>
      <c r="M8" s="47">
        <v>0</v>
      </c>
      <c r="N8" s="47">
        <v>0</v>
      </c>
      <c r="O8" s="47">
        <f t="shared" si="2"/>
        <v>335875</v>
      </c>
      <c r="P8" s="48">
        <f t="shared" si="1"/>
        <v>19.636071324174218</v>
      </c>
      <c r="Q8" s="9"/>
    </row>
    <row r="9" spans="1:134">
      <c r="A9" s="12"/>
      <c r="B9" s="24">
        <v>312.63</v>
      </c>
      <c r="C9" s="19" t="s">
        <v>154</v>
      </c>
      <c r="D9" s="47">
        <v>0</v>
      </c>
      <c r="E9" s="47">
        <v>0</v>
      </c>
      <c r="F9" s="47">
        <v>0</v>
      </c>
      <c r="G9" s="47">
        <v>2196052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2196052</v>
      </c>
      <c r="P9" s="48">
        <f t="shared" si="1"/>
        <v>128.38655363928675</v>
      </c>
      <c r="Q9" s="9"/>
    </row>
    <row r="10" spans="1:134">
      <c r="A10" s="12"/>
      <c r="B10" s="24">
        <v>314.10000000000002</v>
      </c>
      <c r="C10" s="19" t="s">
        <v>12</v>
      </c>
      <c r="D10" s="47">
        <v>1714002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1714002</v>
      </c>
      <c r="P10" s="48">
        <f t="shared" si="1"/>
        <v>100.20473545746857</v>
      </c>
      <c r="Q10" s="9"/>
    </row>
    <row r="11" spans="1:134">
      <c r="A11" s="12"/>
      <c r="B11" s="24">
        <v>314.39999999999998</v>
      </c>
      <c r="C11" s="19" t="s">
        <v>14</v>
      </c>
      <c r="D11" s="47">
        <v>90389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90389</v>
      </c>
      <c r="P11" s="48">
        <f t="shared" si="1"/>
        <v>5.2843612978661207</v>
      </c>
      <c r="Q11" s="9"/>
    </row>
    <row r="12" spans="1:134">
      <c r="A12" s="12"/>
      <c r="B12" s="24">
        <v>314.8</v>
      </c>
      <c r="C12" s="19" t="s">
        <v>15</v>
      </c>
      <c r="D12" s="47">
        <v>11777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11777</v>
      </c>
      <c r="P12" s="48">
        <f t="shared" si="1"/>
        <v>0.68851213095586083</v>
      </c>
      <c r="Q12" s="9"/>
    </row>
    <row r="13" spans="1:134">
      <c r="A13" s="12"/>
      <c r="B13" s="24">
        <v>315.10000000000002</v>
      </c>
      <c r="C13" s="19" t="s">
        <v>155</v>
      </c>
      <c r="D13" s="47">
        <v>750172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750172</v>
      </c>
      <c r="P13" s="48">
        <f t="shared" si="1"/>
        <v>43.856883952060798</v>
      </c>
      <c r="Q13" s="9"/>
    </row>
    <row r="14" spans="1:134">
      <c r="A14" s="12"/>
      <c r="B14" s="24">
        <v>316</v>
      </c>
      <c r="C14" s="19" t="s">
        <v>103</v>
      </c>
      <c r="D14" s="47">
        <v>145664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145664</v>
      </c>
      <c r="P14" s="48">
        <f t="shared" si="1"/>
        <v>8.5158725518854137</v>
      </c>
      <c r="Q14" s="9"/>
    </row>
    <row r="15" spans="1:134" ht="15.75">
      <c r="A15" s="28" t="s">
        <v>16</v>
      </c>
      <c r="B15" s="29"/>
      <c r="C15" s="30"/>
      <c r="D15" s="31">
        <f t="shared" ref="D15:N15" si="3">SUM(D16:D22)</f>
        <v>1683611</v>
      </c>
      <c r="E15" s="31">
        <f t="shared" si="3"/>
        <v>288867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31">
        <f t="shared" si="3"/>
        <v>0</v>
      </c>
      <c r="O15" s="43">
        <f>SUM(D15:N15)</f>
        <v>1972478</v>
      </c>
      <c r="P15" s="44">
        <f t="shared" si="1"/>
        <v>115.31587255188542</v>
      </c>
      <c r="Q15" s="10"/>
    </row>
    <row r="16" spans="1:134">
      <c r="A16" s="12"/>
      <c r="B16" s="24">
        <v>322</v>
      </c>
      <c r="C16" s="19" t="s">
        <v>156</v>
      </c>
      <c r="D16" s="47">
        <v>208662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>SUM(D16:N16)</f>
        <v>208662</v>
      </c>
      <c r="P16" s="48">
        <f t="shared" si="1"/>
        <v>12.198889213680211</v>
      </c>
      <c r="Q16" s="9"/>
    </row>
    <row r="17" spans="1:17">
      <c r="A17" s="12"/>
      <c r="B17" s="24">
        <v>323.10000000000002</v>
      </c>
      <c r="C17" s="19" t="s">
        <v>17</v>
      </c>
      <c r="D17" s="47">
        <v>1406709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ref="O17:O22" si="4">SUM(D17:N17)</f>
        <v>1406709</v>
      </c>
      <c r="P17" s="48">
        <f t="shared" si="1"/>
        <v>82.239637532885126</v>
      </c>
      <c r="Q17" s="9"/>
    </row>
    <row r="18" spans="1:17">
      <c r="A18" s="12"/>
      <c r="B18" s="24">
        <v>323.39999999999998</v>
      </c>
      <c r="C18" s="19" t="s">
        <v>18</v>
      </c>
      <c r="D18" s="47">
        <v>68240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68240</v>
      </c>
      <c r="P18" s="48">
        <f t="shared" si="1"/>
        <v>3.9894767611809412</v>
      </c>
      <c r="Q18" s="9"/>
    </row>
    <row r="19" spans="1:17">
      <c r="A19" s="12"/>
      <c r="B19" s="24">
        <v>324.11</v>
      </c>
      <c r="C19" s="19" t="s">
        <v>21</v>
      </c>
      <c r="D19" s="47">
        <v>0</v>
      </c>
      <c r="E19" s="47">
        <v>8400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8400</v>
      </c>
      <c r="P19" s="48">
        <f t="shared" si="1"/>
        <v>0.49108447822274187</v>
      </c>
      <c r="Q19" s="9"/>
    </row>
    <row r="20" spans="1:17">
      <c r="A20" s="12"/>
      <c r="B20" s="24">
        <v>324.31</v>
      </c>
      <c r="C20" s="19" t="s">
        <v>23</v>
      </c>
      <c r="D20" s="47">
        <v>0</v>
      </c>
      <c r="E20" s="47">
        <v>17279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17279</v>
      </c>
      <c r="P20" s="48">
        <f t="shared" si="1"/>
        <v>1.0101724641917569</v>
      </c>
      <c r="Q20" s="9"/>
    </row>
    <row r="21" spans="1:17">
      <c r="A21" s="12"/>
      <c r="B21" s="24">
        <v>324.61</v>
      </c>
      <c r="C21" s="19" t="s">
        <v>25</v>
      </c>
      <c r="D21" s="47">
        <v>0</v>
      </c>
      <c r="E21" s="47">
        <v>16437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16437</v>
      </c>
      <c r="P21" s="48">
        <f t="shared" si="1"/>
        <v>0.96094709149371527</v>
      </c>
      <c r="Q21" s="9"/>
    </row>
    <row r="22" spans="1:17">
      <c r="A22" s="12"/>
      <c r="B22" s="24">
        <v>325.2</v>
      </c>
      <c r="C22" s="19" t="s">
        <v>104</v>
      </c>
      <c r="D22" s="47">
        <v>0</v>
      </c>
      <c r="E22" s="47">
        <v>246751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246751</v>
      </c>
      <c r="P22" s="48">
        <f t="shared" si="1"/>
        <v>14.425665010230926</v>
      </c>
      <c r="Q22" s="9"/>
    </row>
    <row r="23" spans="1:17" ht="15.75">
      <c r="A23" s="28" t="s">
        <v>157</v>
      </c>
      <c r="B23" s="29"/>
      <c r="C23" s="30"/>
      <c r="D23" s="31">
        <f t="shared" ref="D23:N23" si="5">SUM(D24:D32)</f>
        <v>3593245</v>
      </c>
      <c r="E23" s="31">
        <f t="shared" si="5"/>
        <v>0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12570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3">
        <f t="shared" ref="O23:O33" si="6">SUM(D23:N23)</f>
        <v>3605815</v>
      </c>
      <c r="P23" s="44">
        <f t="shared" si="1"/>
        <v>210.80473545746858</v>
      </c>
      <c r="Q23" s="10"/>
    </row>
    <row r="24" spans="1:17">
      <c r="A24" s="12"/>
      <c r="B24" s="24">
        <v>331.2</v>
      </c>
      <c r="C24" s="19" t="s">
        <v>105</v>
      </c>
      <c r="D24" s="47">
        <v>183121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183121</v>
      </c>
      <c r="P24" s="48">
        <f t="shared" si="1"/>
        <v>10.705700087693657</v>
      </c>
      <c r="Q24" s="9"/>
    </row>
    <row r="25" spans="1:17">
      <c r="A25" s="12"/>
      <c r="B25" s="24">
        <v>335.125</v>
      </c>
      <c r="C25" s="19" t="s">
        <v>158</v>
      </c>
      <c r="D25" s="47">
        <v>645276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645276</v>
      </c>
      <c r="P25" s="48">
        <f t="shared" si="1"/>
        <v>37.724408067816427</v>
      </c>
      <c r="Q25" s="9"/>
    </row>
    <row r="26" spans="1:17">
      <c r="A26" s="12"/>
      <c r="B26" s="24">
        <v>335.14</v>
      </c>
      <c r="C26" s="19" t="s">
        <v>107</v>
      </c>
      <c r="D26" s="47">
        <v>16280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16280</v>
      </c>
      <c r="P26" s="48">
        <f t="shared" si="1"/>
        <v>0.95176848874598075</v>
      </c>
      <c r="Q26" s="9"/>
    </row>
    <row r="27" spans="1:17">
      <c r="A27" s="12"/>
      <c r="B27" s="24">
        <v>335.15</v>
      </c>
      <c r="C27" s="19" t="s">
        <v>108</v>
      </c>
      <c r="D27" s="47">
        <v>20982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20982</v>
      </c>
      <c r="P27" s="48">
        <f t="shared" si="1"/>
        <v>1.2266588716749489</v>
      </c>
      <c r="Q27" s="9"/>
    </row>
    <row r="28" spans="1:17">
      <c r="A28" s="12"/>
      <c r="B28" s="24">
        <v>335.18</v>
      </c>
      <c r="C28" s="19" t="s">
        <v>159</v>
      </c>
      <c r="D28" s="47">
        <v>1288238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1288238</v>
      </c>
      <c r="P28" s="48">
        <f t="shared" si="1"/>
        <v>75.313534054370066</v>
      </c>
      <c r="Q28" s="9"/>
    </row>
    <row r="29" spans="1:17">
      <c r="A29" s="12"/>
      <c r="B29" s="24">
        <v>335.21</v>
      </c>
      <c r="C29" s="19" t="s">
        <v>35</v>
      </c>
      <c r="D29" s="47">
        <v>15143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15143</v>
      </c>
      <c r="P29" s="48">
        <f t="shared" si="1"/>
        <v>0.88529669687225954</v>
      </c>
      <c r="Q29" s="9"/>
    </row>
    <row r="30" spans="1:17">
      <c r="A30" s="12"/>
      <c r="B30" s="24">
        <v>337.2</v>
      </c>
      <c r="C30" s="19" t="s">
        <v>139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12570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12570</v>
      </c>
      <c r="P30" s="48">
        <f t="shared" si="1"/>
        <v>0.73487284419760301</v>
      </c>
      <c r="Q30" s="9"/>
    </row>
    <row r="31" spans="1:17">
      <c r="A31" s="12"/>
      <c r="B31" s="24">
        <v>337.7</v>
      </c>
      <c r="C31" s="19" t="s">
        <v>37</v>
      </c>
      <c r="D31" s="47">
        <v>233934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233934</v>
      </c>
      <c r="P31" s="48">
        <f t="shared" si="1"/>
        <v>13.67635194387606</v>
      </c>
      <c r="Q31" s="9"/>
    </row>
    <row r="32" spans="1:17">
      <c r="A32" s="12"/>
      <c r="B32" s="24">
        <v>338</v>
      </c>
      <c r="C32" s="19" t="s">
        <v>38</v>
      </c>
      <c r="D32" s="47">
        <v>1190271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1190271</v>
      </c>
      <c r="P32" s="48">
        <f t="shared" si="1"/>
        <v>69.586144402221578</v>
      </c>
      <c r="Q32" s="9"/>
    </row>
    <row r="33" spans="1:17" ht="15.75">
      <c r="A33" s="28" t="s">
        <v>43</v>
      </c>
      <c r="B33" s="29"/>
      <c r="C33" s="30"/>
      <c r="D33" s="31">
        <f t="shared" ref="D33:N33" si="7">SUM(D34:D44)</f>
        <v>1022354</v>
      </c>
      <c r="E33" s="31">
        <f t="shared" si="7"/>
        <v>110360</v>
      </c>
      <c r="F33" s="31">
        <f t="shared" si="7"/>
        <v>0</v>
      </c>
      <c r="G33" s="31">
        <f t="shared" si="7"/>
        <v>0</v>
      </c>
      <c r="H33" s="31">
        <f t="shared" si="7"/>
        <v>0</v>
      </c>
      <c r="I33" s="31">
        <f t="shared" si="7"/>
        <v>17266815</v>
      </c>
      <c r="J33" s="31">
        <f t="shared" si="7"/>
        <v>0</v>
      </c>
      <c r="K33" s="31">
        <f t="shared" si="7"/>
        <v>0</v>
      </c>
      <c r="L33" s="31">
        <f t="shared" si="7"/>
        <v>0</v>
      </c>
      <c r="M33" s="31">
        <f t="shared" si="7"/>
        <v>0</v>
      </c>
      <c r="N33" s="31">
        <f t="shared" si="7"/>
        <v>0</v>
      </c>
      <c r="O33" s="31">
        <f t="shared" si="6"/>
        <v>18399529</v>
      </c>
      <c r="P33" s="44">
        <f t="shared" si="1"/>
        <v>1075.6813212510963</v>
      </c>
      <c r="Q33" s="10"/>
    </row>
    <row r="34" spans="1:17">
      <c r="A34" s="12"/>
      <c r="B34" s="24">
        <v>341.9</v>
      </c>
      <c r="C34" s="19" t="s">
        <v>110</v>
      </c>
      <c r="D34" s="47">
        <v>16153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ref="O34:O44" si="8">SUM(D34:N34)</f>
        <v>16153</v>
      </c>
      <c r="P34" s="48">
        <f t="shared" si="1"/>
        <v>0.94434375913475588</v>
      </c>
      <c r="Q34" s="9"/>
    </row>
    <row r="35" spans="1:17">
      <c r="A35" s="12"/>
      <c r="B35" s="24">
        <v>342.2</v>
      </c>
      <c r="C35" s="19" t="s">
        <v>145</v>
      </c>
      <c r="D35" s="47">
        <v>8975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8"/>
        <v>8975</v>
      </c>
      <c r="P35" s="48">
        <f t="shared" si="1"/>
        <v>0.52470038000584629</v>
      </c>
      <c r="Q35" s="9"/>
    </row>
    <row r="36" spans="1:17">
      <c r="A36" s="12"/>
      <c r="B36" s="24">
        <v>342.5</v>
      </c>
      <c r="C36" s="19" t="s">
        <v>46</v>
      </c>
      <c r="D36" s="47">
        <v>200067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8"/>
        <v>200067</v>
      </c>
      <c r="P36" s="48">
        <f t="shared" si="1"/>
        <v>11.696404560070155</v>
      </c>
      <c r="Q36" s="9"/>
    </row>
    <row r="37" spans="1:17">
      <c r="A37" s="12"/>
      <c r="B37" s="24">
        <v>342.9</v>
      </c>
      <c r="C37" s="19" t="s">
        <v>127</v>
      </c>
      <c r="D37" s="47">
        <v>0</v>
      </c>
      <c r="E37" s="47">
        <v>28907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8"/>
        <v>28907</v>
      </c>
      <c r="P37" s="48">
        <f t="shared" ref="P37:P61" si="9">(O37/P$63)</f>
        <v>1.6899736919029524</v>
      </c>
      <c r="Q37" s="9"/>
    </row>
    <row r="38" spans="1:17">
      <c r="A38" s="12"/>
      <c r="B38" s="24">
        <v>343.4</v>
      </c>
      <c r="C38" s="19" t="s">
        <v>47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3419589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8"/>
        <v>3419589</v>
      </c>
      <c r="P38" s="48">
        <f t="shared" si="9"/>
        <v>199.91750950014617</v>
      </c>
      <c r="Q38" s="9"/>
    </row>
    <row r="39" spans="1:17">
      <c r="A39" s="12"/>
      <c r="B39" s="24">
        <v>343.6</v>
      </c>
      <c r="C39" s="19" t="s">
        <v>48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12303062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8"/>
        <v>12303062</v>
      </c>
      <c r="P39" s="48">
        <f t="shared" si="9"/>
        <v>719.26699795381467</v>
      </c>
      <c r="Q39" s="9"/>
    </row>
    <row r="40" spans="1:17">
      <c r="A40" s="12"/>
      <c r="B40" s="24">
        <v>343.9</v>
      </c>
      <c r="C40" s="19" t="s">
        <v>49</v>
      </c>
      <c r="D40" s="47">
        <v>0</v>
      </c>
      <c r="E40" s="47">
        <v>54168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8"/>
        <v>54168</v>
      </c>
      <c r="P40" s="48">
        <f t="shared" si="9"/>
        <v>3.1667933352820814</v>
      </c>
      <c r="Q40" s="9"/>
    </row>
    <row r="41" spans="1:17">
      <c r="A41" s="12"/>
      <c r="B41" s="24">
        <v>344.9</v>
      </c>
      <c r="C41" s="19" t="s">
        <v>146</v>
      </c>
      <c r="D41" s="47">
        <v>0</v>
      </c>
      <c r="E41" s="47">
        <v>27285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8"/>
        <v>27285</v>
      </c>
      <c r="P41" s="48">
        <f t="shared" si="9"/>
        <v>1.5951476176556563</v>
      </c>
      <c r="Q41" s="9"/>
    </row>
    <row r="42" spans="1:17">
      <c r="A42" s="12"/>
      <c r="B42" s="24">
        <v>347.1</v>
      </c>
      <c r="C42" s="19" t="s">
        <v>50</v>
      </c>
      <c r="D42" s="47">
        <v>6324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8"/>
        <v>6324</v>
      </c>
      <c r="P42" s="48">
        <f t="shared" si="9"/>
        <v>0.36971645717626422</v>
      </c>
      <c r="Q42" s="9"/>
    </row>
    <row r="43" spans="1:17">
      <c r="A43" s="12"/>
      <c r="B43" s="24">
        <v>347.2</v>
      </c>
      <c r="C43" s="19" t="s">
        <v>51</v>
      </c>
      <c r="D43" s="47">
        <v>785433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8"/>
        <v>785433</v>
      </c>
      <c r="P43" s="48">
        <f t="shared" si="9"/>
        <v>45.918327974276529</v>
      </c>
      <c r="Q43" s="9"/>
    </row>
    <row r="44" spans="1:17">
      <c r="A44" s="12"/>
      <c r="B44" s="24">
        <v>349</v>
      </c>
      <c r="C44" s="19" t="s">
        <v>160</v>
      </c>
      <c r="D44" s="47">
        <v>5402</v>
      </c>
      <c r="E44" s="47">
        <v>0</v>
      </c>
      <c r="F44" s="47">
        <v>0</v>
      </c>
      <c r="G44" s="47">
        <v>0</v>
      </c>
      <c r="H44" s="47">
        <v>0</v>
      </c>
      <c r="I44" s="47">
        <v>1544164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8"/>
        <v>1549566</v>
      </c>
      <c r="P44" s="48">
        <f t="shared" si="9"/>
        <v>90.591406021631101</v>
      </c>
      <c r="Q44" s="9"/>
    </row>
    <row r="45" spans="1:17" ht="15.75">
      <c r="A45" s="28" t="s">
        <v>44</v>
      </c>
      <c r="B45" s="29"/>
      <c r="C45" s="30"/>
      <c r="D45" s="31">
        <f t="shared" ref="D45:N45" si="10">SUM(D46:D48)</f>
        <v>77466</v>
      </c>
      <c r="E45" s="31">
        <f t="shared" si="10"/>
        <v>0</v>
      </c>
      <c r="F45" s="31">
        <f t="shared" si="10"/>
        <v>0</v>
      </c>
      <c r="G45" s="31">
        <f t="shared" si="10"/>
        <v>0</v>
      </c>
      <c r="H45" s="31">
        <f t="shared" si="10"/>
        <v>0</v>
      </c>
      <c r="I45" s="31">
        <f t="shared" si="10"/>
        <v>0</v>
      </c>
      <c r="J45" s="31">
        <f t="shared" si="10"/>
        <v>0</v>
      </c>
      <c r="K45" s="31">
        <f t="shared" si="10"/>
        <v>0</v>
      </c>
      <c r="L45" s="31">
        <f t="shared" si="10"/>
        <v>0</v>
      </c>
      <c r="M45" s="31">
        <f t="shared" si="10"/>
        <v>0</v>
      </c>
      <c r="N45" s="31">
        <f t="shared" si="10"/>
        <v>0</v>
      </c>
      <c r="O45" s="31">
        <f t="shared" ref="O45:O50" si="11">SUM(D45:N45)</f>
        <v>77466</v>
      </c>
      <c r="P45" s="44">
        <f t="shared" si="9"/>
        <v>4.528851213095586</v>
      </c>
      <c r="Q45" s="10"/>
    </row>
    <row r="46" spans="1:17">
      <c r="A46" s="13"/>
      <c r="B46" s="38">
        <v>351.1</v>
      </c>
      <c r="C46" s="20" t="s">
        <v>56</v>
      </c>
      <c r="D46" s="47">
        <v>6854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11"/>
        <v>6854</v>
      </c>
      <c r="P46" s="48">
        <f t="shared" si="9"/>
        <v>0.40070154925460394</v>
      </c>
      <c r="Q46" s="9"/>
    </row>
    <row r="47" spans="1:17">
      <c r="A47" s="13"/>
      <c r="B47" s="38">
        <v>352</v>
      </c>
      <c r="C47" s="20" t="s">
        <v>57</v>
      </c>
      <c r="D47" s="47">
        <v>8084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1"/>
        <v>8084</v>
      </c>
      <c r="P47" s="48">
        <f t="shared" si="9"/>
        <v>0.47261034785150541</v>
      </c>
      <c r="Q47" s="9"/>
    </row>
    <row r="48" spans="1:17">
      <c r="A48" s="13"/>
      <c r="B48" s="38">
        <v>354</v>
      </c>
      <c r="C48" s="20" t="s">
        <v>58</v>
      </c>
      <c r="D48" s="47">
        <v>62528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1"/>
        <v>62528</v>
      </c>
      <c r="P48" s="48">
        <f t="shared" si="9"/>
        <v>3.6555393159894769</v>
      </c>
      <c r="Q48" s="9"/>
    </row>
    <row r="49" spans="1:120" ht="15.75">
      <c r="A49" s="28" t="s">
        <v>4</v>
      </c>
      <c r="B49" s="29"/>
      <c r="C49" s="30"/>
      <c r="D49" s="31">
        <f t="shared" ref="D49:N49" si="12">SUM(D50:D58)</f>
        <v>1201374</v>
      </c>
      <c r="E49" s="31">
        <f t="shared" si="12"/>
        <v>-1282</v>
      </c>
      <c r="F49" s="31">
        <f t="shared" si="12"/>
        <v>0</v>
      </c>
      <c r="G49" s="31">
        <f t="shared" si="12"/>
        <v>66813</v>
      </c>
      <c r="H49" s="31">
        <f t="shared" si="12"/>
        <v>0</v>
      </c>
      <c r="I49" s="31">
        <f t="shared" si="12"/>
        <v>474860</v>
      </c>
      <c r="J49" s="31">
        <f t="shared" si="12"/>
        <v>0</v>
      </c>
      <c r="K49" s="31">
        <f t="shared" si="12"/>
        <v>2858308</v>
      </c>
      <c r="L49" s="31">
        <f t="shared" si="12"/>
        <v>0</v>
      </c>
      <c r="M49" s="31">
        <f t="shared" si="12"/>
        <v>0</v>
      </c>
      <c r="N49" s="31">
        <f t="shared" si="12"/>
        <v>0</v>
      </c>
      <c r="O49" s="31">
        <f t="shared" si="11"/>
        <v>4600073</v>
      </c>
      <c r="P49" s="44">
        <f t="shared" si="9"/>
        <v>268.93148202280037</v>
      </c>
      <c r="Q49" s="10"/>
    </row>
    <row r="50" spans="1:120">
      <c r="A50" s="12"/>
      <c r="B50" s="24">
        <v>361.1</v>
      </c>
      <c r="C50" s="19" t="s">
        <v>59</v>
      </c>
      <c r="D50" s="47">
        <v>22734</v>
      </c>
      <c r="E50" s="47">
        <v>6367</v>
      </c>
      <c r="F50" s="47">
        <v>0</v>
      </c>
      <c r="G50" s="47">
        <v>1641</v>
      </c>
      <c r="H50" s="47">
        <v>0</v>
      </c>
      <c r="I50" s="47">
        <v>54351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1"/>
        <v>85093</v>
      </c>
      <c r="P50" s="48">
        <f t="shared" si="9"/>
        <v>4.9747442268342592</v>
      </c>
      <c r="Q50" s="9"/>
    </row>
    <row r="51" spans="1:120">
      <c r="A51" s="12"/>
      <c r="B51" s="24">
        <v>361.3</v>
      </c>
      <c r="C51" s="19" t="s">
        <v>60</v>
      </c>
      <c r="D51" s="47">
        <v>-28287</v>
      </c>
      <c r="E51" s="47">
        <v>-7849</v>
      </c>
      <c r="F51" s="47">
        <v>0</v>
      </c>
      <c r="G51" s="47">
        <v>-1801</v>
      </c>
      <c r="H51" s="47">
        <v>0</v>
      </c>
      <c r="I51" s="47">
        <v>-70716</v>
      </c>
      <c r="J51" s="47">
        <v>0</v>
      </c>
      <c r="K51" s="47">
        <v>2338049</v>
      </c>
      <c r="L51" s="47">
        <v>0</v>
      </c>
      <c r="M51" s="47">
        <v>0</v>
      </c>
      <c r="N51" s="47">
        <v>0</v>
      </c>
      <c r="O51" s="47">
        <f t="shared" ref="O51:O58" si="13">SUM(D51:N51)</f>
        <v>2229396</v>
      </c>
      <c r="P51" s="48">
        <f t="shared" si="9"/>
        <v>130.33592516807951</v>
      </c>
      <c r="Q51" s="9"/>
    </row>
    <row r="52" spans="1:120">
      <c r="A52" s="12"/>
      <c r="B52" s="24">
        <v>362</v>
      </c>
      <c r="C52" s="19" t="s">
        <v>61</v>
      </c>
      <c r="D52" s="47">
        <v>20540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3"/>
        <v>20540</v>
      </c>
      <c r="P52" s="48">
        <f t="shared" si="9"/>
        <v>1.2008184741303711</v>
      </c>
      <c r="Q52" s="9"/>
    </row>
    <row r="53" spans="1:120">
      <c r="A53" s="12"/>
      <c r="B53" s="24">
        <v>364</v>
      </c>
      <c r="C53" s="19" t="s">
        <v>111</v>
      </c>
      <c r="D53" s="47">
        <v>75583</v>
      </c>
      <c r="E53" s="47">
        <v>0</v>
      </c>
      <c r="F53" s="47">
        <v>0</v>
      </c>
      <c r="G53" s="47">
        <v>0</v>
      </c>
      <c r="H53" s="47">
        <v>0</v>
      </c>
      <c r="I53" s="47">
        <v>22561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3"/>
        <v>98144</v>
      </c>
      <c r="P53" s="48">
        <f t="shared" si="9"/>
        <v>5.7377375036539027</v>
      </c>
      <c r="Q53" s="9"/>
    </row>
    <row r="54" spans="1:120">
      <c r="A54" s="12"/>
      <c r="B54" s="24">
        <v>365</v>
      </c>
      <c r="C54" s="19" t="s">
        <v>112</v>
      </c>
      <c r="D54" s="47">
        <v>1871</v>
      </c>
      <c r="E54" s="47">
        <v>0</v>
      </c>
      <c r="F54" s="47">
        <v>0</v>
      </c>
      <c r="G54" s="47">
        <v>0</v>
      </c>
      <c r="H54" s="47">
        <v>0</v>
      </c>
      <c r="I54" s="47">
        <v>7805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3"/>
        <v>9676</v>
      </c>
      <c r="P54" s="48">
        <f t="shared" si="9"/>
        <v>0.56568254896229175</v>
      </c>
      <c r="Q54" s="9"/>
    </row>
    <row r="55" spans="1:120">
      <c r="A55" s="12"/>
      <c r="B55" s="24">
        <v>366</v>
      </c>
      <c r="C55" s="19" t="s">
        <v>92</v>
      </c>
      <c r="D55" s="47">
        <v>2000</v>
      </c>
      <c r="E55" s="47">
        <v>200</v>
      </c>
      <c r="F55" s="47">
        <v>0</v>
      </c>
      <c r="G55" s="47">
        <v>55973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3"/>
        <v>58173</v>
      </c>
      <c r="P55" s="48">
        <f t="shared" si="9"/>
        <v>3.4009353990061384</v>
      </c>
      <c r="Q55" s="9"/>
    </row>
    <row r="56" spans="1:120">
      <c r="A56" s="12"/>
      <c r="B56" s="24">
        <v>368</v>
      </c>
      <c r="C56" s="19" t="s">
        <v>64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520259</v>
      </c>
      <c r="L56" s="47">
        <v>0</v>
      </c>
      <c r="M56" s="47">
        <v>0</v>
      </c>
      <c r="N56" s="47">
        <v>0</v>
      </c>
      <c r="O56" s="47">
        <f t="shared" si="13"/>
        <v>520259</v>
      </c>
      <c r="P56" s="48">
        <f t="shared" si="9"/>
        <v>30.415609470914937</v>
      </c>
      <c r="Q56" s="9"/>
    </row>
    <row r="57" spans="1:120">
      <c r="A57" s="12"/>
      <c r="B57" s="24">
        <v>369.3</v>
      </c>
      <c r="C57" s="19" t="s">
        <v>65</v>
      </c>
      <c r="D57" s="47">
        <v>3986</v>
      </c>
      <c r="E57" s="47">
        <v>0</v>
      </c>
      <c r="F57" s="47">
        <v>0</v>
      </c>
      <c r="G57" s="47">
        <v>11000</v>
      </c>
      <c r="H57" s="47">
        <v>0</v>
      </c>
      <c r="I57" s="47">
        <v>63938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3"/>
        <v>78924</v>
      </c>
      <c r="P57" s="48">
        <f t="shared" si="9"/>
        <v>4.6140894475299623</v>
      </c>
      <c r="Q57" s="9"/>
    </row>
    <row r="58" spans="1:120">
      <c r="A58" s="12"/>
      <c r="B58" s="24">
        <v>369.9</v>
      </c>
      <c r="C58" s="19" t="s">
        <v>66</v>
      </c>
      <c r="D58" s="47">
        <v>1102947</v>
      </c>
      <c r="E58" s="47">
        <v>0</v>
      </c>
      <c r="F58" s="47">
        <v>0</v>
      </c>
      <c r="G58" s="47">
        <v>0</v>
      </c>
      <c r="H58" s="47">
        <v>0</v>
      </c>
      <c r="I58" s="47">
        <v>396921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3"/>
        <v>1499868</v>
      </c>
      <c r="P58" s="48">
        <f t="shared" si="9"/>
        <v>87.68593978368898</v>
      </c>
      <c r="Q58" s="9"/>
    </row>
    <row r="59" spans="1:120" ht="15.75">
      <c r="A59" s="28" t="s">
        <v>45</v>
      </c>
      <c r="B59" s="29"/>
      <c r="C59" s="30"/>
      <c r="D59" s="31">
        <f t="shared" ref="D59:N59" si="14">SUM(D60:D60)</f>
        <v>157000</v>
      </c>
      <c r="E59" s="31">
        <f t="shared" si="14"/>
        <v>307650</v>
      </c>
      <c r="F59" s="31">
        <f t="shared" si="14"/>
        <v>1070600</v>
      </c>
      <c r="G59" s="31">
        <f t="shared" si="14"/>
        <v>767210</v>
      </c>
      <c r="H59" s="31">
        <f t="shared" si="14"/>
        <v>0</v>
      </c>
      <c r="I59" s="31">
        <f t="shared" si="14"/>
        <v>0</v>
      </c>
      <c r="J59" s="31">
        <f t="shared" si="14"/>
        <v>0</v>
      </c>
      <c r="K59" s="31">
        <f t="shared" si="14"/>
        <v>0</v>
      </c>
      <c r="L59" s="31">
        <f t="shared" si="14"/>
        <v>0</v>
      </c>
      <c r="M59" s="31">
        <f t="shared" si="14"/>
        <v>0</v>
      </c>
      <c r="N59" s="31">
        <f t="shared" si="14"/>
        <v>0</v>
      </c>
      <c r="O59" s="31">
        <f>SUM(D59:N59)</f>
        <v>2302460</v>
      </c>
      <c r="P59" s="44">
        <f t="shared" si="9"/>
        <v>134.60742472961124</v>
      </c>
      <c r="Q59" s="9"/>
    </row>
    <row r="60" spans="1:120" ht="15.75" thickBot="1">
      <c r="A60" s="12"/>
      <c r="B60" s="24">
        <v>381</v>
      </c>
      <c r="C60" s="19" t="s">
        <v>67</v>
      </c>
      <c r="D60" s="47">
        <v>157000</v>
      </c>
      <c r="E60" s="47">
        <v>307650</v>
      </c>
      <c r="F60" s="47">
        <v>1070600</v>
      </c>
      <c r="G60" s="47">
        <v>767210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>SUM(D60:N60)</f>
        <v>2302460</v>
      </c>
      <c r="P60" s="48">
        <f t="shared" si="9"/>
        <v>134.60742472961124</v>
      </c>
      <c r="Q60" s="9"/>
    </row>
    <row r="61" spans="1:120" ht="16.5" thickBot="1">
      <c r="A61" s="14" t="s">
        <v>54</v>
      </c>
      <c r="B61" s="22"/>
      <c r="C61" s="21"/>
      <c r="D61" s="15">
        <f t="shared" ref="D61:N61" si="15">SUM(D5,D15,D23,D33,D45,D49,D59)</f>
        <v>15663699</v>
      </c>
      <c r="E61" s="15">
        <f t="shared" si="15"/>
        <v>2169454</v>
      </c>
      <c r="F61" s="15">
        <f t="shared" si="15"/>
        <v>1070600</v>
      </c>
      <c r="G61" s="15">
        <f t="shared" si="15"/>
        <v>3030075</v>
      </c>
      <c r="H61" s="15">
        <f t="shared" si="15"/>
        <v>0</v>
      </c>
      <c r="I61" s="15">
        <f t="shared" si="15"/>
        <v>17754245</v>
      </c>
      <c r="J61" s="15">
        <f t="shared" si="15"/>
        <v>0</v>
      </c>
      <c r="K61" s="15">
        <f t="shared" si="15"/>
        <v>3083029</v>
      </c>
      <c r="L61" s="15">
        <f t="shared" si="15"/>
        <v>0</v>
      </c>
      <c r="M61" s="15">
        <f t="shared" si="15"/>
        <v>0</v>
      </c>
      <c r="N61" s="15">
        <f t="shared" si="15"/>
        <v>0</v>
      </c>
      <c r="O61" s="15">
        <f>SUM(D61:N61)</f>
        <v>42771102</v>
      </c>
      <c r="P61" s="37">
        <f t="shared" si="9"/>
        <v>2500.5028938906753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46"/>
    </row>
    <row r="63" spans="1:120">
      <c r="A63" s="39"/>
      <c r="B63" s="40"/>
      <c r="C63" s="40"/>
      <c r="D63" s="41"/>
      <c r="E63" s="41"/>
      <c r="F63" s="41"/>
      <c r="G63" s="41"/>
      <c r="H63" s="41"/>
      <c r="I63" s="41"/>
      <c r="J63" s="41"/>
      <c r="K63" s="41"/>
      <c r="L63" s="41"/>
      <c r="M63" s="119" t="s">
        <v>161</v>
      </c>
      <c r="N63" s="119"/>
      <c r="O63" s="119"/>
      <c r="P63" s="42">
        <v>17105</v>
      </c>
    </row>
    <row r="64" spans="1:120">
      <c r="A64" s="120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8"/>
    </row>
    <row r="65" spans="1:16" ht="15.75" customHeight="1" thickBot="1">
      <c r="A65" s="121" t="s">
        <v>85</v>
      </c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1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142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69</v>
      </c>
      <c r="B3" s="109"/>
      <c r="C3" s="110"/>
      <c r="D3" s="129" t="s">
        <v>39</v>
      </c>
      <c r="E3" s="130"/>
      <c r="F3" s="130"/>
      <c r="G3" s="130"/>
      <c r="H3" s="131"/>
      <c r="I3" s="129" t="s">
        <v>40</v>
      </c>
      <c r="J3" s="131"/>
      <c r="K3" s="129" t="s">
        <v>42</v>
      </c>
      <c r="L3" s="131"/>
      <c r="M3" s="35"/>
      <c r="N3" s="36"/>
      <c r="O3" s="132" t="s">
        <v>74</v>
      </c>
      <c r="P3" s="11"/>
      <c r="Q3"/>
    </row>
    <row r="4" spans="1:133" ht="32.25" customHeight="1" thickBot="1">
      <c r="A4" s="111"/>
      <c r="B4" s="112"/>
      <c r="C4" s="113"/>
      <c r="D4" s="33" t="s">
        <v>5</v>
      </c>
      <c r="E4" s="33" t="s">
        <v>70</v>
      </c>
      <c r="F4" s="33" t="s">
        <v>71</v>
      </c>
      <c r="G4" s="33" t="s">
        <v>72</v>
      </c>
      <c r="H4" s="33" t="s">
        <v>6</v>
      </c>
      <c r="I4" s="33" t="s">
        <v>7</v>
      </c>
      <c r="J4" s="34" t="s">
        <v>73</v>
      </c>
      <c r="K4" s="34" t="s">
        <v>8</v>
      </c>
      <c r="L4" s="34" t="s">
        <v>9</v>
      </c>
      <c r="M4" s="34" t="s">
        <v>10</v>
      </c>
      <c r="N4" s="34" t="s">
        <v>41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SUM(D6:D14)</f>
        <v>7593232</v>
      </c>
      <c r="E5" s="26">
        <f t="shared" si="0"/>
        <v>1121972</v>
      </c>
      <c r="F5" s="26">
        <f t="shared" si="0"/>
        <v>0</v>
      </c>
      <c r="G5" s="26">
        <f t="shared" si="0"/>
        <v>1882831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10598035</v>
      </c>
      <c r="O5" s="32">
        <f t="shared" ref="O5:O36" si="1">(N5/O$65)</f>
        <v>598.89438291139243</v>
      </c>
      <c r="P5" s="6"/>
    </row>
    <row r="6" spans="1:133">
      <c r="A6" s="12"/>
      <c r="B6" s="24">
        <v>311</v>
      </c>
      <c r="C6" s="19" t="s">
        <v>3</v>
      </c>
      <c r="D6" s="47">
        <v>4816672</v>
      </c>
      <c r="E6" s="47">
        <v>907284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5723956</v>
      </c>
      <c r="O6" s="48">
        <f t="shared" si="1"/>
        <v>323.4604430379747</v>
      </c>
      <c r="P6" s="9"/>
    </row>
    <row r="7" spans="1:133">
      <c r="A7" s="12"/>
      <c r="B7" s="24">
        <v>312.41000000000003</v>
      </c>
      <c r="C7" s="19" t="s">
        <v>143</v>
      </c>
      <c r="D7" s="47">
        <v>0</v>
      </c>
      <c r="E7" s="47">
        <v>214688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4" si="2">SUM(D7:M7)</f>
        <v>214688</v>
      </c>
      <c r="O7" s="48">
        <f t="shared" si="1"/>
        <v>12.132007233273056</v>
      </c>
      <c r="P7" s="9"/>
    </row>
    <row r="8" spans="1:133">
      <c r="A8" s="12"/>
      <c r="B8" s="24">
        <v>312.51</v>
      </c>
      <c r="C8" s="19" t="s">
        <v>76</v>
      </c>
      <c r="D8" s="47">
        <v>113567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>SUM(D8:M8)</f>
        <v>113567</v>
      </c>
      <c r="O8" s="48">
        <f t="shared" si="1"/>
        <v>6.417665009041591</v>
      </c>
      <c r="P8" s="9"/>
    </row>
    <row r="9" spans="1:133">
      <c r="A9" s="12"/>
      <c r="B9" s="24">
        <v>312.60000000000002</v>
      </c>
      <c r="C9" s="19" t="s">
        <v>144</v>
      </c>
      <c r="D9" s="47">
        <v>0</v>
      </c>
      <c r="E9" s="47">
        <v>0</v>
      </c>
      <c r="F9" s="47">
        <v>0</v>
      </c>
      <c r="G9" s="47">
        <v>1882831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1882831</v>
      </c>
      <c r="O9" s="48">
        <f t="shared" si="1"/>
        <v>106.39867766726944</v>
      </c>
      <c r="P9" s="9"/>
    </row>
    <row r="10" spans="1:133">
      <c r="A10" s="12"/>
      <c r="B10" s="24">
        <v>314.10000000000002</v>
      </c>
      <c r="C10" s="19" t="s">
        <v>12</v>
      </c>
      <c r="D10" s="47">
        <v>1681965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1681965</v>
      </c>
      <c r="O10" s="48">
        <f t="shared" si="1"/>
        <v>95.04775090415913</v>
      </c>
      <c r="P10" s="9"/>
    </row>
    <row r="11" spans="1:133">
      <c r="A11" s="12"/>
      <c r="B11" s="24">
        <v>314.39999999999998</v>
      </c>
      <c r="C11" s="19" t="s">
        <v>14</v>
      </c>
      <c r="D11" s="47">
        <v>86267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86267</v>
      </c>
      <c r="O11" s="48">
        <f t="shared" si="1"/>
        <v>4.8749434900542497</v>
      </c>
      <c r="P11" s="9"/>
    </row>
    <row r="12" spans="1:133">
      <c r="A12" s="12"/>
      <c r="B12" s="24">
        <v>314.8</v>
      </c>
      <c r="C12" s="19" t="s">
        <v>15</v>
      </c>
      <c r="D12" s="47">
        <v>10435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10435</v>
      </c>
      <c r="O12" s="48">
        <f t="shared" si="1"/>
        <v>0.58968128390596741</v>
      </c>
      <c r="P12" s="9"/>
    </row>
    <row r="13" spans="1:133">
      <c r="A13" s="12"/>
      <c r="B13" s="24">
        <v>315</v>
      </c>
      <c r="C13" s="19" t="s">
        <v>102</v>
      </c>
      <c r="D13" s="47">
        <v>742819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742819</v>
      </c>
      <c r="O13" s="48">
        <f t="shared" si="1"/>
        <v>41.976661392405063</v>
      </c>
      <c r="P13" s="9"/>
    </row>
    <row r="14" spans="1:133">
      <c r="A14" s="12"/>
      <c r="B14" s="24">
        <v>316</v>
      </c>
      <c r="C14" s="19" t="s">
        <v>103</v>
      </c>
      <c r="D14" s="47">
        <v>141507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141507</v>
      </c>
      <c r="O14" s="48">
        <f t="shared" si="1"/>
        <v>7.9965528933092225</v>
      </c>
      <c r="P14" s="9"/>
    </row>
    <row r="15" spans="1:133" ht="15.75">
      <c r="A15" s="28" t="s">
        <v>16</v>
      </c>
      <c r="B15" s="29"/>
      <c r="C15" s="30"/>
      <c r="D15" s="31">
        <f t="shared" ref="D15:M15" si="3">SUM(D16:D24)</f>
        <v>1738769</v>
      </c>
      <c r="E15" s="31">
        <f t="shared" si="3"/>
        <v>480141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3">
        <f>SUM(D15:M15)</f>
        <v>2218910</v>
      </c>
      <c r="O15" s="44">
        <f t="shared" si="1"/>
        <v>125.39048372513562</v>
      </c>
      <c r="P15" s="10"/>
    </row>
    <row r="16" spans="1:133">
      <c r="A16" s="12"/>
      <c r="B16" s="24">
        <v>322</v>
      </c>
      <c r="C16" s="19" t="s">
        <v>0</v>
      </c>
      <c r="D16" s="47">
        <v>264976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>SUM(D16:M16)</f>
        <v>264976</v>
      </c>
      <c r="O16" s="48">
        <f t="shared" si="1"/>
        <v>14.97377938517179</v>
      </c>
      <c r="P16" s="9"/>
    </row>
    <row r="17" spans="1:16">
      <c r="A17" s="12"/>
      <c r="B17" s="24">
        <v>323.10000000000002</v>
      </c>
      <c r="C17" s="19" t="s">
        <v>17</v>
      </c>
      <c r="D17" s="47">
        <v>1403159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ref="N17:N24" si="4">SUM(D17:M17)</f>
        <v>1403159</v>
      </c>
      <c r="O17" s="48">
        <f t="shared" si="1"/>
        <v>79.292438969258583</v>
      </c>
      <c r="P17" s="9"/>
    </row>
    <row r="18" spans="1:16">
      <c r="A18" s="12"/>
      <c r="B18" s="24">
        <v>323.39999999999998</v>
      </c>
      <c r="C18" s="19" t="s">
        <v>18</v>
      </c>
      <c r="D18" s="47">
        <v>70634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70634</v>
      </c>
      <c r="O18" s="48">
        <f t="shared" si="1"/>
        <v>3.9915235081374321</v>
      </c>
      <c r="P18" s="9"/>
    </row>
    <row r="19" spans="1:16">
      <c r="A19" s="12"/>
      <c r="B19" s="24">
        <v>324.11</v>
      </c>
      <c r="C19" s="19" t="s">
        <v>21</v>
      </c>
      <c r="D19" s="47">
        <v>0</v>
      </c>
      <c r="E19" s="47">
        <v>4900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4900</v>
      </c>
      <c r="O19" s="48">
        <f t="shared" si="1"/>
        <v>0.27689873417721517</v>
      </c>
      <c r="P19" s="9"/>
    </row>
    <row r="20" spans="1:16">
      <c r="A20" s="12"/>
      <c r="B20" s="24">
        <v>324.12</v>
      </c>
      <c r="C20" s="19" t="s">
        <v>96</v>
      </c>
      <c r="D20" s="47">
        <v>0</v>
      </c>
      <c r="E20" s="47">
        <v>475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475</v>
      </c>
      <c r="O20" s="48">
        <f t="shared" si="1"/>
        <v>2.6842224231464738E-2</v>
      </c>
      <c r="P20" s="9"/>
    </row>
    <row r="21" spans="1:16">
      <c r="A21" s="12"/>
      <c r="B21" s="24">
        <v>324.31</v>
      </c>
      <c r="C21" s="19" t="s">
        <v>23</v>
      </c>
      <c r="D21" s="47">
        <v>0</v>
      </c>
      <c r="E21" s="47">
        <v>12426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12426</v>
      </c>
      <c r="O21" s="48">
        <f t="shared" si="1"/>
        <v>0.70219258589511757</v>
      </c>
      <c r="P21" s="9"/>
    </row>
    <row r="22" spans="1:16">
      <c r="A22" s="12"/>
      <c r="B22" s="24">
        <v>324.32</v>
      </c>
      <c r="C22" s="19" t="s">
        <v>24</v>
      </c>
      <c r="D22" s="47">
        <v>0</v>
      </c>
      <c r="E22" s="47">
        <v>998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998</v>
      </c>
      <c r="O22" s="48">
        <f t="shared" si="1"/>
        <v>5.6396925858951175E-2</v>
      </c>
      <c r="P22" s="9"/>
    </row>
    <row r="23" spans="1:16">
      <c r="A23" s="12"/>
      <c r="B23" s="24">
        <v>324.61</v>
      </c>
      <c r="C23" s="19" t="s">
        <v>25</v>
      </c>
      <c r="D23" s="47">
        <v>0</v>
      </c>
      <c r="E23" s="47">
        <v>212794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212794</v>
      </c>
      <c r="O23" s="48">
        <f t="shared" si="1"/>
        <v>12.024977396021701</v>
      </c>
      <c r="P23" s="9"/>
    </row>
    <row r="24" spans="1:16">
      <c r="A24" s="12"/>
      <c r="B24" s="24">
        <v>325.2</v>
      </c>
      <c r="C24" s="19" t="s">
        <v>104</v>
      </c>
      <c r="D24" s="47">
        <v>0</v>
      </c>
      <c r="E24" s="47">
        <v>248548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248548</v>
      </c>
      <c r="O24" s="48">
        <f t="shared" si="1"/>
        <v>14.045433996383364</v>
      </c>
      <c r="P24" s="9"/>
    </row>
    <row r="25" spans="1:16" ht="15.75">
      <c r="A25" s="28" t="s">
        <v>27</v>
      </c>
      <c r="B25" s="29"/>
      <c r="C25" s="30"/>
      <c r="D25" s="31">
        <f t="shared" ref="D25:M25" si="5">SUM(D26:D34)</f>
        <v>3286880</v>
      </c>
      <c r="E25" s="31">
        <f t="shared" si="5"/>
        <v>0</v>
      </c>
      <c r="F25" s="31">
        <f t="shared" si="5"/>
        <v>0</v>
      </c>
      <c r="G25" s="31">
        <f t="shared" si="5"/>
        <v>0</v>
      </c>
      <c r="H25" s="31">
        <f t="shared" si="5"/>
        <v>0</v>
      </c>
      <c r="I25" s="31">
        <f t="shared" si="5"/>
        <v>8388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43">
        <f t="shared" ref="N25:N35" si="6">SUM(D25:M25)</f>
        <v>3295268</v>
      </c>
      <c r="O25" s="44">
        <f t="shared" si="1"/>
        <v>186.21541591320073</v>
      </c>
      <c r="P25" s="10"/>
    </row>
    <row r="26" spans="1:16">
      <c r="A26" s="12"/>
      <c r="B26" s="24">
        <v>331.2</v>
      </c>
      <c r="C26" s="19" t="s">
        <v>105</v>
      </c>
      <c r="D26" s="47">
        <v>151152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151152</v>
      </c>
      <c r="O26" s="48">
        <f t="shared" si="1"/>
        <v>8.5415913200723335</v>
      </c>
      <c r="P26" s="9"/>
    </row>
    <row r="27" spans="1:16">
      <c r="A27" s="12"/>
      <c r="B27" s="24">
        <v>334.2</v>
      </c>
      <c r="C27" s="19" t="s">
        <v>28</v>
      </c>
      <c r="D27" s="47">
        <v>10241</v>
      </c>
      <c r="E27" s="47">
        <v>0</v>
      </c>
      <c r="F27" s="47">
        <v>0</v>
      </c>
      <c r="G27" s="47">
        <v>0</v>
      </c>
      <c r="H27" s="47">
        <v>0</v>
      </c>
      <c r="I27" s="47">
        <v>8388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18629</v>
      </c>
      <c r="O27" s="48">
        <f t="shared" si="1"/>
        <v>1.0527237793851718</v>
      </c>
      <c r="P27" s="9"/>
    </row>
    <row r="28" spans="1:16">
      <c r="A28" s="12"/>
      <c r="B28" s="24">
        <v>335.12</v>
      </c>
      <c r="C28" s="19" t="s">
        <v>106</v>
      </c>
      <c r="D28" s="47">
        <v>557676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557676</v>
      </c>
      <c r="O28" s="48">
        <f t="shared" si="1"/>
        <v>31.514240506329113</v>
      </c>
      <c r="P28" s="9"/>
    </row>
    <row r="29" spans="1:16">
      <c r="A29" s="12"/>
      <c r="B29" s="24">
        <v>335.14</v>
      </c>
      <c r="C29" s="19" t="s">
        <v>107</v>
      </c>
      <c r="D29" s="47">
        <v>17667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17667</v>
      </c>
      <c r="O29" s="48">
        <f t="shared" si="1"/>
        <v>0.99836121157323687</v>
      </c>
      <c r="P29" s="9"/>
    </row>
    <row r="30" spans="1:16">
      <c r="A30" s="12"/>
      <c r="B30" s="24">
        <v>335.15</v>
      </c>
      <c r="C30" s="19" t="s">
        <v>108</v>
      </c>
      <c r="D30" s="47">
        <v>20472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20472</v>
      </c>
      <c r="O30" s="48">
        <f t="shared" si="1"/>
        <v>1.156871609403255</v>
      </c>
      <c r="P30" s="9"/>
    </row>
    <row r="31" spans="1:16">
      <c r="A31" s="12"/>
      <c r="B31" s="24">
        <v>335.18</v>
      </c>
      <c r="C31" s="19" t="s">
        <v>109</v>
      </c>
      <c r="D31" s="47">
        <v>1090262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1090262</v>
      </c>
      <c r="O31" s="48">
        <f t="shared" si="1"/>
        <v>61.610646473779383</v>
      </c>
      <c r="P31" s="9"/>
    </row>
    <row r="32" spans="1:16">
      <c r="A32" s="12"/>
      <c r="B32" s="24">
        <v>335.21</v>
      </c>
      <c r="C32" s="19" t="s">
        <v>35</v>
      </c>
      <c r="D32" s="47">
        <v>12759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12759</v>
      </c>
      <c r="O32" s="48">
        <f t="shared" si="1"/>
        <v>0.72101039783001808</v>
      </c>
      <c r="P32" s="9"/>
    </row>
    <row r="33" spans="1:16">
      <c r="A33" s="12"/>
      <c r="B33" s="24">
        <v>337.7</v>
      </c>
      <c r="C33" s="19" t="s">
        <v>37</v>
      </c>
      <c r="D33" s="47">
        <v>220285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220285</v>
      </c>
      <c r="O33" s="48">
        <f t="shared" si="1"/>
        <v>12.448293399638336</v>
      </c>
      <c r="P33" s="9"/>
    </row>
    <row r="34" spans="1:16">
      <c r="A34" s="12"/>
      <c r="B34" s="24">
        <v>338</v>
      </c>
      <c r="C34" s="19" t="s">
        <v>38</v>
      </c>
      <c r="D34" s="47">
        <v>1206366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1206366</v>
      </c>
      <c r="O34" s="48">
        <f t="shared" si="1"/>
        <v>68.171677215189874</v>
      </c>
      <c r="P34" s="9"/>
    </row>
    <row r="35" spans="1:16" ht="15.75">
      <c r="A35" s="28" t="s">
        <v>43</v>
      </c>
      <c r="B35" s="29"/>
      <c r="C35" s="30"/>
      <c r="D35" s="31">
        <f t="shared" ref="D35:M35" si="7">SUM(D36:D46)</f>
        <v>945373</v>
      </c>
      <c r="E35" s="31">
        <f t="shared" si="7"/>
        <v>82579</v>
      </c>
      <c r="F35" s="31">
        <f t="shared" si="7"/>
        <v>0</v>
      </c>
      <c r="G35" s="31">
        <f t="shared" si="7"/>
        <v>0</v>
      </c>
      <c r="H35" s="31">
        <f t="shared" si="7"/>
        <v>0</v>
      </c>
      <c r="I35" s="31">
        <f t="shared" si="7"/>
        <v>16106181</v>
      </c>
      <c r="J35" s="31">
        <f t="shared" si="7"/>
        <v>0</v>
      </c>
      <c r="K35" s="31">
        <f t="shared" si="7"/>
        <v>0</v>
      </c>
      <c r="L35" s="31">
        <f t="shared" si="7"/>
        <v>0</v>
      </c>
      <c r="M35" s="31">
        <f t="shared" si="7"/>
        <v>0</v>
      </c>
      <c r="N35" s="31">
        <f t="shared" si="6"/>
        <v>17134133</v>
      </c>
      <c r="O35" s="44">
        <f t="shared" si="1"/>
        <v>968.24892631103069</v>
      </c>
      <c r="P35" s="10"/>
    </row>
    <row r="36" spans="1:16">
      <c r="A36" s="12"/>
      <c r="B36" s="24">
        <v>341.9</v>
      </c>
      <c r="C36" s="19" t="s">
        <v>110</v>
      </c>
      <c r="D36" s="47">
        <v>16277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6" si="8">SUM(D36:M36)</f>
        <v>16277</v>
      </c>
      <c r="O36" s="48">
        <f t="shared" si="1"/>
        <v>0.91981238698010848</v>
      </c>
      <c r="P36" s="9"/>
    </row>
    <row r="37" spans="1:16">
      <c r="A37" s="12"/>
      <c r="B37" s="24">
        <v>342.2</v>
      </c>
      <c r="C37" s="19" t="s">
        <v>145</v>
      </c>
      <c r="D37" s="47">
        <v>7445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8"/>
        <v>7445</v>
      </c>
      <c r="O37" s="48">
        <f t="shared" ref="O37:O63" si="9">(N37/O$65)</f>
        <v>0.42071654611211573</v>
      </c>
      <c r="P37" s="9"/>
    </row>
    <row r="38" spans="1:16">
      <c r="A38" s="12"/>
      <c r="B38" s="24">
        <v>342.5</v>
      </c>
      <c r="C38" s="19" t="s">
        <v>46</v>
      </c>
      <c r="D38" s="47">
        <v>264277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8"/>
        <v>264277</v>
      </c>
      <c r="O38" s="48">
        <f t="shared" si="9"/>
        <v>14.934278933092225</v>
      </c>
      <c r="P38" s="9"/>
    </row>
    <row r="39" spans="1:16">
      <c r="A39" s="12"/>
      <c r="B39" s="24">
        <v>342.9</v>
      </c>
      <c r="C39" s="19" t="s">
        <v>127</v>
      </c>
      <c r="D39" s="47">
        <v>0</v>
      </c>
      <c r="E39" s="47">
        <v>27363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27363</v>
      </c>
      <c r="O39" s="48">
        <f t="shared" si="9"/>
        <v>1.5462816455696202</v>
      </c>
      <c r="P39" s="9"/>
    </row>
    <row r="40" spans="1:16">
      <c r="A40" s="12"/>
      <c r="B40" s="24">
        <v>343.4</v>
      </c>
      <c r="C40" s="19" t="s">
        <v>47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3134459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3134459</v>
      </c>
      <c r="O40" s="48">
        <f t="shared" si="9"/>
        <v>177.12810804701627</v>
      </c>
      <c r="P40" s="9"/>
    </row>
    <row r="41" spans="1:16">
      <c r="A41" s="12"/>
      <c r="B41" s="24">
        <v>343.6</v>
      </c>
      <c r="C41" s="19" t="s">
        <v>48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11470343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11470343</v>
      </c>
      <c r="O41" s="48">
        <f t="shared" si="9"/>
        <v>648.18846066907781</v>
      </c>
      <c r="P41" s="9"/>
    </row>
    <row r="42" spans="1:16">
      <c r="A42" s="12"/>
      <c r="B42" s="24">
        <v>343.9</v>
      </c>
      <c r="C42" s="19" t="s">
        <v>49</v>
      </c>
      <c r="D42" s="47">
        <v>0</v>
      </c>
      <c r="E42" s="47">
        <v>52406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52406</v>
      </c>
      <c r="O42" s="48">
        <f t="shared" si="9"/>
        <v>2.9614602169981916</v>
      </c>
      <c r="P42" s="9"/>
    </row>
    <row r="43" spans="1:16">
      <c r="A43" s="12"/>
      <c r="B43" s="24">
        <v>344.9</v>
      </c>
      <c r="C43" s="19" t="s">
        <v>146</v>
      </c>
      <c r="D43" s="47">
        <v>0</v>
      </c>
      <c r="E43" s="47">
        <v>2810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2810</v>
      </c>
      <c r="O43" s="48">
        <f t="shared" si="9"/>
        <v>0.15879294755877035</v>
      </c>
      <c r="P43" s="9"/>
    </row>
    <row r="44" spans="1:16">
      <c r="A44" s="12"/>
      <c r="B44" s="24">
        <v>347.1</v>
      </c>
      <c r="C44" s="19" t="s">
        <v>50</v>
      </c>
      <c r="D44" s="47">
        <v>8590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8590</v>
      </c>
      <c r="O44" s="48">
        <f t="shared" si="9"/>
        <v>0.48542043399638335</v>
      </c>
      <c r="P44" s="9"/>
    </row>
    <row r="45" spans="1:16">
      <c r="A45" s="12"/>
      <c r="B45" s="24">
        <v>347.2</v>
      </c>
      <c r="C45" s="19" t="s">
        <v>51</v>
      </c>
      <c r="D45" s="47">
        <v>643540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643540</v>
      </c>
      <c r="O45" s="48">
        <f t="shared" si="9"/>
        <v>36.366410488245933</v>
      </c>
      <c r="P45" s="9"/>
    </row>
    <row r="46" spans="1:16">
      <c r="A46" s="12"/>
      <c r="B46" s="24">
        <v>349</v>
      </c>
      <c r="C46" s="19" t="s">
        <v>1</v>
      </c>
      <c r="D46" s="47">
        <v>5244</v>
      </c>
      <c r="E46" s="47">
        <v>0</v>
      </c>
      <c r="F46" s="47">
        <v>0</v>
      </c>
      <c r="G46" s="47">
        <v>0</v>
      </c>
      <c r="H46" s="47">
        <v>0</v>
      </c>
      <c r="I46" s="47">
        <v>1501379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1506623</v>
      </c>
      <c r="O46" s="48">
        <f t="shared" si="9"/>
        <v>85.139183996383366</v>
      </c>
      <c r="P46" s="9"/>
    </row>
    <row r="47" spans="1:16" ht="15.75">
      <c r="A47" s="28" t="s">
        <v>44</v>
      </c>
      <c r="B47" s="29"/>
      <c r="C47" s="30"/>
      <c r="D47" s="31">
        <f t="shared" ref="D47:M47" si="10">SUM(D48:D50)</f>
        <v>64108</v>
      </c>
      <c r="E47" s="31">
        <f t="shared" si="10"/>
        <v>0</v>
      </c>
      <c r="F47" s="31">
        <f t="shared" si="10"/>
        <v>0</v>
      </c>
      <c r="G47" s="31">
        <f t="shared" si="10"/>
        <v>0</v>
      </c>
      <c r="H47" s="31">
        <f t="shared" si="10"/>
        <v>0</v>
      </c>
      <c r="I47" s="31">
        <f t="shared" si="10"/>
        <v>0</v>
      </c>
      <c r="J47" s="31">
        <f t="shared" si="10"/>
        <v>0</v>
      </c>
      <c r="K47" s="31">
        <f t="shared" si="10"/>
        <v>0</v>
      </c>
      <c r="L47" s="31">
        <f t="shared" si="10"/>
        <v>0</v>
      </c>
      <c r="M47" s="31">
        <f t="shared" si="10"/>
        <v>0</v>
      </c>
      <c r="N47" s="31">
        <f t="shared" ref="N47:N52" si="11">SUM(D47:M47)</f>
        <v>64108</v>
      </c>
      <c r="O47" s="44">
        <f t="shared" si="9"/>
        <v>3.622739602169982</v>
      </c>
      <c r="P47" s="10"/>
    </row>
    <row r="48" spans="1:16">
      <c r="A48" s="13"/>
      <c r="B48" s="38">
        <v>351.1</v>
      </c>
      <c r="C48" s="20" t="s">
        <v>56</v>
      </c>
      <c r="D48" s="47">
        <v>10441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1"/>
        <v>10441</v>
      </c>
      <c r="O48" s="48">
        <f t="shared" si="9"/>
        <v>0.59002034358047017</v>
      </c>
      <c r="P48" s="9"/>
    </row>
    <row r="49" spans="1:119">
      <c r="A49" s="13"/>
      <c r="B49" s="38">
        <v>352</v>
      </c>
      <c r="C49" s="20" t="s">
        <v>57</v>
      </c>
      <c r="D49" s="47">
        <v>8471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1"/>
        <v>8471</v>
      </c>
      <c r="O49" s="48">
        <f t="shared" si="9"/>
        <v>0.47869575045207957</v>
      </c>
      <c r="P49" s="9"/>
    </row>
    <row r="50" spans="1:119">
      <c r="A50" s="13"/>
      <c r="B50" s="38">
        <v>354</v>
      </c>
      <c r="C50" s="20" t="s">
        <v>58</v>
      </c>
      <c r="D50" s="47">
        <v>45196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1"/>
        <v>45196</v>
      </c>
      <c r="O50" s="48">
        <f t="shared" si="9"/>
        <v>2.5540235081374321</v>
      </c>
      <c r="P50" s="9"/>
    </row>
    <row r="51" spans="1:119" ht="15.75">
      <c r="A51" s="28" t="s">
        <v>4</v>
      </c>
      <c r="B51" s="29"/>
      <c r="C51" s="30"/>
      <c r="D51" s="31">
        <f t="shared" ref="D51:M51" si="12">SUM(D52:D60)</f>
        <v>1762647</v>
      </c>
      <c r="E51" s="31">
        <f t="shared" si="12"/>
        <v>66293</v>
      </c>
      <c r="F51" s="31">
        <f t="shared" si="12"/>
        <v>0</v>
      </c>
      <c r="G51" s="31">
        <f t="shared" si="12"/>
        <v>46419</v>
      </c>
      <c r="H51" s="31">
        <f t="shared" si="12"/>
        <v>0</v>
      </c>
      <c r="I51" s="31">
        <f t="shared" si="12"/>
        <v>1079593</v>
      </c>
      <c r="J51" s="31">
        <f t="shared" si="12"/>
        <v>0</v>
      </c>
      <c r="K51" s="31">
        <f t="shared" si="12"/>
        <v>1184953</v>
      </c>
      <c r="L51" s="31">
        <f t="shared" si="12"/>
        <v>0</v>
      </c>
      <c r="M51" s="31">
        <f t="shared" si="12"/>
        <v>0</v>
      </c>
      <c r="N51" s="31">
        <f t="shared" si="11"/>
        <v>4139905</v>
      </c>
      <c r="O51" s="44">
        <f t="shared" si="9"/>
        <v>233.94580696202533</v>
      </c>
      <c r="P51" s="10"/>
    </row>
    <row r="52" spans="1:119">
      <c r="A52" s="12"/>
      <c r="B52" s="24">
        <v>361.1</v>
      </c>
      <c r="C52" s="19" t="s">
        <v>59</v>
      </c>
      <c r="D52" s="47">
        <v>96949</v>
      </c>
      <c r="E52" s="47">
        <v>19098</v>
      </c>
      <c r="F52" s="47">
        <v>0</v>
      </c>
      <c r="G52" s="47">
        <v>7393</v>
      </c>
      <c r="H52" s="47">
        <v>0</v>
      </c>
      <c r="I52" s="47">
        <v>216623</v>
      </c>
      <c r="J52" s="47">
        <v>0</v>
      </c>
      <c r="K52" s="47">
        <v>744126</v>
      </c>
      <c r="L52" s="47">
        <v>0</v>
      </c>
      <c r="M52" s="47">
        <v>0</v>
      </c>
      <c r="N52" s="47">
        <f t="shared" si="11"/>
        <v>1084189</v>
      </c>
      <c r="O52" s="48">
        <f t="shared" si="9"/>
        <v>61.267461573236886</v>
      </c>
      <c r="P52" s="9"/>
    </row>
    <row r="53" spans="1:119">
      <c r="A53" s="12"/>
      <c r="B53" s="24">
        <v>361.3</v>
      </c>
      <c r="C53" s="19" t="s">
        <v>60</v>
      </c>
      <c r="D53" s="47">
        <v>192633</v>
      </c>
      <c r="E53" s="47">
        <v>34245</v>
      </c>
      <c r="F53" s="47">
        <v>0</v>
      </c>
      <c r="G53" s="47">
        <v>12776</v>
      </c>
      <c r="H53" s="47">
        <v>0</v>
      </c>
      <c r="I53" s="47">
        <v>394705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60" si="13">SUM(D53:M53)</f>
        <v>634359</v>
      </c>
      <c r="O53" s="48">
        <f t="shared" si="9"/>
        <v>35.847592676311031</v>
      </c>
      <c r="P53" s="9"/>
    </row>
    <row r="54" spans="1:119">
      <c r="A54" s="12"/>
      <c r="B54" s="24">
        <v>362</v>
      </c>
      <c r="C54" s="19" t="s">
        <v>61</v>
      </c>
      <c r="D54" s="47">
        <v>20640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3"/>
        <v>20640</v>
      </c>
      <c r="O54" s="48">
        <f t="shared" si="9"/>
        <v>1.166365280289331</v>
      </c>
      <c r="P54" s="9"/>
    </row>
    <row r="55" spans="1:119">
      <c r="A55" s="12"/>
      <c r="B55" s="24">
        <v>364</v>
      </c>
      <c r="C55" s="19" t="s">
        <v>111</v>
      </c>
      <c r="D55" s="47">
        <v>6159</v>
      </c>
      <c r="E55" s="47">
        <v>0</v>
      </c>
      <c r="F55" s="47">
        <v>0</v>
      </c>
      <c r="G55" s="47">
        <v>0</v>
      </c>
      <c r="H55" s="47">
        <v>0</v>
      </c>
      <c r="I55" s="47">
        <v>10918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3"/>
        <v>17077</v>
      </c>
      <c r="O55" s="48">
        <f t="shared" si="9"/>
        <v>0.96502034358047017</v>
      </c>
      <c r="P55" s="9"/>
    </row>
    <row r="56" spans="1:119">
      <c r="A56" s="12"/>
      <c r="B56" s="24">
        <v>365</v>
      </c>
      <c r="C56" s="19" t="s">
        <v>112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3727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3"/>
        <v>3727</v>
      </c>
      <c r="O56" s="48">
        <f t="shared" si="9"/>
        <v>0.21061256781193491</v>
      </c>
      <c r="P56" s="9"/>
    </row>
    <row r="57" spans="1:119">
      <c r="A57" s="12"/>
      <c r="B57" s="24">
        <v>366</v>
      </c>
      <c r="C57" s="19" t="s">
        <v>92</v>
      </c>
      <c r="D57" s="47">
        <v>42193</v>
      </c>
      <c r="E57" s="47">
        <v>12950</v>
      </c>
      <c r="F57" s="47">
        <v>0</v>
      </c>
      <c r="G57" s="47">
        <v>26250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3"/>
        <v>81393</v>
      </c>
      <c r="O57" s="48">
        <f t="shared" si="9"/>
        <v>4.5995140144665463</v>
      </c>
      <c r="P57" s="9"/>
    </row>
    <row r="58" spans="1:119">
      <c r="A58" s="12"/>
      <c r="B58" s="24">
        <v>368</v>
      </c>
      <c r="C58" s="19" t="s">
        <v>64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440827</v>
      </c>
      <c r="L58" s="47">
        <v>0</v>
      </c>
      <c r="M58" s="47">
        <v>0</v>
      </c>
      <c r="N58" s="47">
        <f t="shared" si="13"/>
        <v>440827</v>
      </c>
      <c r="O58" s="48">
        <f t="shared" si="9"/>
        <v>24.911109855334537</v>
      </c>
      <c r="P58" s="9"/>
    </row>
    <row r="59" spans="1:119">
      <c r="A59" s="12"/>
      <c r="B59" s="24">
        <v>369.3</v>
      </c>
      <c r="C59" s="19" t="s">
        <v>65</v>
      </c>
      <c r="D59" s="47">
        <v>53661</v>
      </c>
      <c r="E59" s="47">
        <v>0</v>
      </c>
      <c r="F59" s="47">
        <v>0</v>
      </c>
      <c r="G59" s="47">
        <v>0</v>
      </c>
      <c r="H59" s="47">
        <v>0</v>
      </c>
      <c r="I59" s="47">
        <v>6680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3"/>
        <v>60341</v>
      </c>
      <c r="O59" s="48">
        <f t="shared" si="9"/>
        <v>3.409866636528029</v>
      </c>
      <c r="P59" s="9"/>
    </row>
    <row r="60" spans="1:119">
      <c r="A60" s="12"/>
      <c r="B60" s="24">
        <v>369.9</v>
      </c>
      <c r="C60" s="19" t="s">
        <v>66</v>
      </c>
      <c r="D60" s="47">
        <v>1350412</v>
      </c>
      <c r="E60" s="47">
        <v>0</v>
      </c>
      <c r="F60" s="47">
        <v>0</v>
      </c>
      <c r="G60" s="47">
        <v>0</v>
      </c>
      <c r="H60" s="47">
        <v>0</v>
      </c>
      <c r="I60" s="47">
        <v>446940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3"/>
        <v>1797352</v>
      </c>
      <c r="O60" s="48">
        <f t="shared" si="9"/>
        <v>101.56826401446655</v>
      </c>
      <c r="P60" s="9"/>
    </row>
    <row r="61" spans="1:119" ht="15.75">
      <c r="A61" s="28" t="s">
        <v>45</v>
      </c>
      <c r="B61" s="29"/>
      <c r="C61" s="30"/>
      <c r="D61" s="31">
        <f t="shared" ref="D61:M61" si="14">SUM(D62:D62)</f>
        <v>257000</v>
      </c>
      <c r="E61" s="31">
        <f t="shared" si="14"/>
        <v>688650</v>
      </c>
      <c r="F61" s="31">
        <f t="shared" si="14"/>
        <v>1070600</v>
      </c>
      <c r="G61" s="31">
        <f t="shared" si="14"/>
        <v>0</v>
      </c>
      <c r="H61" s="31">
        <f t="shared" si="14"/>
        <v>0</v>
      </c>
      <c r="I61" s="31">
        <f t="shared" si="14"/>
        <v>0</v>
      </c>
      <c r="J61" s="31">
        <f t="shared" si="14"/>
        <v>0</v>
      </c>
      <c r="K61" s="31">
        <f t="shared" si="14"/>
        <v>0</v>
      </c>
      <c r="L61" s="31">
        <f t="shared" si="14"/>
        <v>0</v>
      </c>
      <c r="M61" s="31">
        <f t="shared" si="14"/>
        <v>0</v>
      </c>
      <c r="N61" s="31">
        <f>SUM(D61:M61)</f>
        <v>2016250</v>
      </c>
      <c r="O61" s="44">
        <f t="shared" si="9"/>
        <v>113.938178119349</v>
      </c>
      <c r="P61" s="9"/>
    </row>
    <row r="62" spans="1:119" ht="15.75" thickBot="1">
      <c r="A62" s="12"/>
      <c r="B62" s="24">
        <v>381</v>
      </c>
      <c r="C62" s="19" t="s">
        <v>67</v>
      </c>
      <c r="D62" s="47">
        <v>257000</v>
      </c>
      <c r="E62" s="47">
        <v>688650</v>
      </c>
      <c r="F62" s="47">
        <v>1070600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2016250</v>
      </c>
      <c r="O62" s="48">
        <f t="shared" si="9"/>
        <v>113.938178119349</v>
      </c>
      <c r="P62" s="9"/>
    </row>
    <row r="63" spans="1:119" ht="16.5" thickBot="1">
      <c r="A63" s="14" t="s">
        <v>54</v>
      </c>
      <c r="B63" s="22"/>
      <c r="C63" s="21"/>
      <c r="D63" s="15">
        <f t="shared" ref="D63:M63" si="15">SUM(D5,D15,D25,D35,D47,D51,D61)</f>
        <v>15648009</v>
      </c>
      <c r="E63" s="15">
        <f t="shared" si="15"/>
        <v>2439635</v>
      </c>
      <c r="F63" s="15">
        <f t="shared" si="15"/>
        <v>1070600</v>
      </c>
      <c r="G63" s="15">
        <f t="shared" si="15"/>
        <v>1929250</v>
      </c>
      <c r="H63" s="15">
        <f t="shared" si="15"/>
        <v>0</v>
      </c>
      <c r="I63" s="15">
        <f t="shared" si="15"/>
        <v>17194162</v>
      </c>
      <c r="J63" s="15">
        <f t="shared" si="15"/>
        <v>0</v>
      </c>
      <c r="K63" s="15">
        <f t="shared" si="15"/>
        <v>1184953</v>
      </c>
      <c r="L63" s="15">
        <f t="shared" si="15"/>
        <v>0</v>
      </c>
      <c r="M63" s="15">
        <f t="shared" si="15"/>
        <v>0</v>
      </c>
      <c r="N63" s="15">
        <f>SUM(D63:M63)</f>
        <v>39466609</v>
      </c>
      <c r="O63" s="37">
        <f t="shared" si="9"/>
        <v>2230.2559335443038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46"/>
    </row>
    <row r="65" spans="1:15">
      <c r="A65" s="39"/>
      <c r="B65" s="40"/>
      <c r="C65" s="40"/>
      <c r="D65" s="41"/>
      <c r="E65" s="41"/>
      <c r="F65" s="41"/>
      <c r="G65" s="41"/>
      <c r="H65" s="41"/>
      <c r="I65" s="41"/>
      <c r="J65" s="41"/>
      <c r="K65" s="41"/>
      <c r="L65" s="119" t="s">
        <v>147</v>
      </c>
      <c r="M65" s="119"/>
      <c r="N65" s="119"/>
      <c r="O65" s="42">
        <v>17696</v>
      </c>
    </row>
    <row r="66" spans="1:15">
      <c r="A66" s="120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8"/>
    </row>
    <row r="67" spans="1:15" ht="15.75" customHeight="1" thickBot="1">
      <c r="A67" s="121" t="s">
        <v>85</v>
      </c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1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138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69</v>
      </c>
      <c r="B3" s="109"/>
      <c r="C3" s="110"/>
      <c r="D3" s="129" t="s">
        <v>39</v>
      </c>
      <c r="E3" s="130"/>
      <c r="F3" s="130"/>
      <c r="G3" s="130"/>
      <c r="H3" s="131"/>
      <c r="I3" s="129" t="s">
        <v>40</v>
      </c>
      <c r="J3" s="131"/>
      <c r="K3" s="129" t="s">
        <v>42</v>
      </c>
      <c r="L3" s="131"/>
      <c r="M3" s="35"/>
      <c r="N3" s="36"/>
      <c r="O3" s="132" t="s">
        <v>74</v>
      </c>
      <c r="P3" s="11"/>
      <c r="Q3"/>
    </row>
    <row r="4" spans="1:133" ht="32.25" customHeight="1" thickBot="1">
      <c r="A4" s="111"/>
      <c r="B4" s="112"/>
      <c r="C4" s="113"/>
      <c r="D4" s="33" t="s">
        <v>5</v>
      </c>
      <c r="E4" s="33" t="s">
        <v>70</v>
      </c>
      <c r="F4" s="33" t="s">
        <v>71</v>
      </c>
      <c r="G4" s="33" t="s">
        <v>72</v>
      </c>
      <c r="H4" s="33" t="s">
        <v>6</v>
      </c>
      <c r="I4" s="33" t="s">
        <v>7</v>
      </c>
      <c r="J4" s="34" t="s">
        <v>73</v>
      </c>
      <c r="K4" s="34" t="s">
        <v>8</v>
      </c>
      <c r="L4" s="34" t="s">
        <v>9</v>
      </c>
      <c r="M4" s="34" t="s">
        <v>10</v>
      </c>
      <c r="N4" s="34" t="s">
        <v>41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SUM(D6:D13)</f>
        <v>7364158</v>
      </c>
      <c r="E5" s="26">
        <f t="shared" si="0"/>
        <v>800697</v>
      </c>
      <c r="F5" s="26">
        <f t="shared" si="0"/>
        <v>0</v>
      </c>
      <c r="G5" s="26">
        <f t="shared" si="0"/>
        <v>1980903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181953</v>
      </c>
      <c r="L5" s="26">
        <f t="shared" si="0"/>
        <v>0</v>
      </c>
      <c r="M5" s="26">
        <f t="shared" si="0"/>
        <v>0</v>
      </c>
      <c r="N5" s="27">
        <f>SUM(D5:M5)</f>
        <v>10327711</v>
      </c>
      <c r="O5" s="32">
        <f t="shared" ref="O5:O36" si="1">(N5/O$70)</f>
        <v>586.53515447523853</v>
      </c>
      <c r="P5" s="6"/>
    </row>
    <row r="6" spans="1:133">
      <c r="A6" s="12"/>
      <c r="B6" s="24">
        <v>311</v>
      </c>
      <c r="C6" s="19" t="s">
        <v>3</v>
      </c>
      <c r="D6" s="47">
        <v>4693796</v>
      </c>
      <c r="E6" s="47">
        <v>563553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5257349</v>
      </c>
      <c r="O6" s="48">
        <f t="shared" si="1"/>
        <v>298.5772944116311</v>
      </c>
      <c r="P6" s="9"/>
    </row>
    <row r="7" spans="1:133">
      <c r="A7" s="12"/>
      <c r="B7" s="24">
        <v>312.10000000000002</v>
      </c>
      <c r="C7" s="19" t="s">
        <v>11</v>
      </c>
      <c r="D7" s="47">
        <v>89943</v>
      </c>
      <c r="E7" s="47">
        <v>237144</v>
      </c>
      <c r="F7" s="47">
        <v>0</v>
      </c>
      <c r="G7" s="47">
        <v>1980903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2307990</v>
      </c>
      <c r="O7" s="48">
        <f t="shared" si="1"/>
        <v>131.07621535665606</v>
      </c>
      <c r="P7" s="9"/>
    </row>
    <row r="8" spans="1:133">
      <c r="A8" s="12"/>
      <c r="B8" s="24">
        <v>312.51</v>
      </c>
      <c r="C8" s="19" t="s">
        <v>76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181953</v>
      </c>
      <c r="L8" s="47">
        <v>0</v>
      </c>
      <c r="M8" s="47">
        <v>0</v>
      </c>
      <c r="N8" s="47">
        <f>SUM(D8:M8)</f>
        <v>181953</v>
      </c>
      <c r="O8" s="48">
        <f t="shared" si="1"/>
        <v>10.333541572012722</v>
      </c>
      <c r="P8" s="9"/>
    </row>
    <row r="9" spans="1:133">
      <c r="A9" s="12"/>
      <c r="B9" s="24">
        <v>314.10000000000002</v>
      </c>
      <c r="C9" s="19" t="s">
        <v>12</v>
      </c>
      <c r="D9" s="47">
        <v>1585999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1585999</v>
      </c>
      <c r="O9" s="48">
        <f t="shared" si="1"/>
        <v>90.0726374375284</v>
      </c>
      <c r="P9" s="9"/>
    </row>
    <row r="10" spans="1:133">
      <c r="A10" s="12"/>
      <c r="B10" s="24">
        <v>314.39999999999998</v>
      </c>
      <c r="C10" s="19" t="s">
        <v>14</v>
      </c>
      <c r="D10" s="47">
        <v>88238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88238</v>
      </c>
      <c r="O10" s="48">
        <f t="shared" si="1"/>
        <v>5.0112448886869601</v>
      </c>
      <c r="P10" s="9"/>
    </row>
    <row r="11" spans="1:133">
      <c r="A11" s="12"/>
      <c r="B11" s="24">
        <v>314.8</v>
      </c>
      <c r="C11" s="19" t="s">
        <v>15</v>
      </c>
      <c r="D11" s="47">
        <v>10983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10983</v>
      </c>
      <c r="O11" s="48">
        <f t="shared" si="1"/>
        <v>0.62375056792367101</v>
      </c>
      <c r="P11" s="9"/>
    </row>
    <row r="12" spans="1:133">
      <c r="A12" s="12"/>
      <c r="B12" s="24">
        <v>315</v>
      </c>
      <c r="C12" s="19" t="s">
        <v>102</v>
      </c>
      <c r="D12" s="47">
        <v>751180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751180</v>
      </c>
      <c r="O12" s="48">
        <f t="shared" si="1"/>
        <v>42.661290322580648</v>
      </c>
      <c r="P12" s="9"/>
    </row>
    <row r="13" spans="1:133">
      <c r="A13" s="12"/>
      <c r="B13" s="24">
        <v>316</v>
      </c>
      <c r="C13" s="19" t="s">
        <v>103</v>
      </c>
      <c r="D13" s="47">
        <v>144019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144019</v>
      </c>
      <c r="O13" s="48">
        <f t="shared" si="1"/>
        <v>8.1791799182189919</v>
      </c>
      <c r="P13" s="9"/>
    </row>
    <row r="14" spans="1:133" ht="15.75">
      <c r="A14" s="28" t="s">
        <v>16</v>
      </c>
      <c r="B14" s="29"/>
      <c r="C14" s="30"/>
      <c r="D14" s="31">
        <f t="shared" ref="D14:M14" si="3">SUM(D15:D25)</f>
        <v>2048965</v>
      </c>
      <c r="E14" s="31">
        <f t="shared" si="3"/>
        <v>680609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46963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3">
        <f>SUM(D14:M14)</f>
        <v>2776537</v>
      </c>
      <c r="O14" s="44">
        <f t="shared" si="1"/>
        <v>157.68610858700592</v>
      </c>
      <c r="P14" s="10"/>
    </row>
    <row r="15" spans="1:133">
      <c r="A15" s="12"/>
      <c r="B15" s="24">
        <v>322</v>
      </c>
      <c r="C15" s="19" t="s">
        <v>0</v>
      </c>
      <c r="D15" s="47">
        <v>546706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546706</v>
      </c>
      <c r="O15" s="48">
        <f t="shared" si="1"/>
        <v>31.048727850976828</v>
      </c>
      <c r="P15" s="9"/>
    </row>
    <row r="16" spans="1:133">
      <c r="A16" s="12"/>
      <c r="B16" s="24">
        <v>323.10000000000002</v>
      </c>
      <c r="C16" s="19" t="s">
        <v>17</v>
      </c>
      <c r="D16" s="47">
        <v>1429243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5" si="4">SUM(D16:M16)</f>
        <v>1429243</v>
      </c>
      <c r="O16" s="48">
        <f t="shared" si="1"/>
        <v>81.170093139482049</v>
      </c>
      <c r="P16" s="9"/>
    </row>
    <row r="17" spans="1:16">
      <c r="A17" s="12"/>
      <c r="B17" s="24">
        <v>323.39999999999998</v>
      </c>
      <c r="C17" s="19" t="s">
        <v>18</v>
      </c>
      <c r="D17" s="47">
        <v>73016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73016</v>
      </c>
      <c r="O17" s="48">
        <f t="shared" si="1"/>
        <v>4.146751476601545</v>
      </c>
      <c r="P17" s="9"/>
    </row>
    <row r="18" spans="1:16">
      <c r="A18" s="12"/>
      <c r="B18" s="24">
        <v>323.7</v>
      </c>
      <c r="C18" s="19" t="s">
        <v>20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46963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46963</v>
      </c>
      <c r="O18" s="48">
        <f t="shared" si="1"/>
        <v>2.667139936392549</v>
      </c>
      <c r="P18" s="9"/>
    </row>
    <row r="19" spans="1:16">
      <c r="A19" s="12"/>
      <c r="B19" s="24">
        <v>324.11</v>
      </c>
      <c r="C19" s="19" t="s">
        <v>21</v>
      </c>
      <c r="D19" s="47">
        <v>0</v>
      </c>
      <c r="E19" s="47">
        <v>15400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15400</v>
      </c>
      <c r="O19" s="48">
        <f t="shared" si="1"/>
        <v>0.874602453430259</v>
      </c>
      <c r="P19" s="9"/>
    </row>
    <row r="20" spans="1:16">
      <c r="A20" s="12"/>
      <c r="B20" s="24">
        <v>324.12</v>
      </c>
      <c r="C20" s="19" t="s">
        <v>96</v>
      </c>
      <c r="D20" s="47">
        <v>0</v>
      </c>
      <c r="E20" s="47">
        <v>28291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28291</v>
      </c>
      <c r="O20" s="48">
        <f t="shared" si="1"/>
        <v>1.6067128577919128</v>
      </c>
      <c r="P20" s="9"/>
    </row>
    <row r="21" spans="1:16">
      <c r="A21" s="12"/>
      <c r="B21" s="24">
        <v>324.31</v>
      </c>
      <c r="C21" s="19" t="s">
        <v>23</v>
      </c>
      <c r="D21" s="47">
        <v>0</v>
      </c>
      <c r="E21" s="47">
        <v>32779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32779</v>
      </c>
      <c r="O21" s="48">
        <f t="shared" si="1"/>
        <v>1.8615970013630168</v>
      </c>
      <c r="P21" s="9"/>
    </row>
    <row r="22" spans="1:16">
      <c r="A22" s="12"/>
      <c r="B22" s="24">
        <v>324.32</v>
      </c>
      <c r="C22" s="19" t="s">
        <v>24</v>
      </c>
      <c r="D22" s="47">
        <v>0</v>
      </c>
      <c r="E22" s="47">
        <v>174409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174409</v>
      </c>
      <c r="O22" s="48">
        <f t="shared" si="1"/>
        <v>9.905099954566106</v>
      </c>
      <c r="P22" s="9"/>
    </row>
    <row r="23" spans="1:16">
      <c r="A23" s="12"/>
      <c r="B23" s="24">
        <v>324.61</v>
      </c>
      <c r="C23" s="19" t="s">
        <v>25</v>
      </c>
      <c r="D23" s="47">
        <v>0</v>
      </c>
      <c r="E23" s="47">
        <v>19755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19755</v>
      </c>
      <c r="O23" s="48">
        <f t="shared" si="1"/>
        <v>1.1219332121762835</v>
      </c>
      <c r="P23" s="9"/>
    </row>
    <row r="24" spans="1:16">
      <c r="A24" s="12"/>
      <c r="B24" s="24">
        <v>324.62</v>
      </c>
      <c r="C24" s="19" t="s">
        <v>123</v>
      </c>
      <c r="D24" s="47">
        <v>0</v>
      </c>
      <c r="E24" s="47">
        <v>163577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163577</v>
      </c>
      <c r="O24" s="48">
        <f t="shared" si="1"/>
        <v>9.28992503407542</v>
      </c>
      <c r="P24" s="9"/>
    </row>
    <row r="25" spans="1:16">
      <c r="A25" s="12"/>
      <c r="B25" s="24">
        <v>325.2</v>
      </c>
      <c r="C25" s="19" t="s">
        <v>104</v>
      </c>
      <c r="D25" s="47">
        <v>0</v>
      </c>
      <c r="E25" s="47">
        <v>246398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246398</v>
      </c>
      <c r="O25" s="48">
        <f t="shared" si="1"/>
        <v>13.993525670149932</v>
      </c>
      <c r="P25" s="9"/>
    </row>
    <row r="26" spans="1:16" ht="15.75">
      <c r="A26" s="28" t="s">
        <v>27</v>
      </c>
      <c r="B26" s="29"/>
      <c r="C26" s="30"/>
      <c r="D26" s="31">
        <f t="shared" ref="D26:M26" si="5">SUM(D27:D38)</f>
        <v>3493025</v>
      </c>
      <c r="E26" s="31">
        <f t="shared" si="5"/>
        <v>78500</v>
      </c>
      <c r="F26" s="31">
        <f t="shared" si="5"/>
        <v>0</v>
      </c>
      <c r="G26" s="31">
        <f t="shared" si="5"/>
        <v>8780</v>
      </c>
      <c r="H26" s="31">
        <f t="shared" si="5"/>
        <v>0</v>
      </c>
      <c r="I26" s="31">
        <f t="shared" si="5"/>
        <v>77772</v>
      </c>
      <c r="J26" s="31">
        <f t="shared" si="5"/>
        <v>0</v>
      </c>
      <c r="K26" s="31">
        <f t="shared" si="5"/>
        <v>0</v>
      </c>
      <c r="L26" s="31">
        <f t="shared" si="5"/>
        <v>0</v>
      </c>
      <c r="M26" s="31">
        <f t="shared" si="5"/>
        <v>0</v>
      </c>
      <c r="N26" s="43">
        <f>SUM(D26:M26)</f>
        <v>3658077</v>
      </c>
      <c r="O26" s="44">
        <f t="shared" si="1"/>
        <v>207.75085188550659</v>
      </c>
      <c r="P26" s="10"/>
    </row>
    <row r="27" spans="1:16">
      <c r="A27" s="12"/>
      <c r="B27" s="24">
        <v>331.2</v>
      </c>
      <c r="C27" s="19" t="s">
        <v>105</v>
      </c>
      <c r="D27" s="47">
        <v>188429</v>
      </c>
      <c r="E27" s="47">
        <v>0</v>
      </c>
      <c r="F27" s="47">
        <v>0</v>
      </c>
      <c r="G27" s="47">
        <v>0</v>
      </c>
      <c r="H27" s="47">
        <v>0</v>
      </c>
      <c r="I27" s="47">
        <v>65120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253549</v>
      </c>
      <c r="O27" s="48">
        <f t="shared" si="1"/>
        <v>14.399647887323944</v>
      </c>
      <c r="P27" s="9"/>
    </row>
    <row r="28" spans="1:16">
      <c r="A28" s="12"/>
      <c r="B28" s="24">
        <v>334.2</v>
      </c>
      <c r="C28" s="19" t="s">
        <v>28</v>
      </c>
      <c r="D28" s="47">
        <v>20948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20948</v>
      </c>
      <c r="O28" s="48">
        <f t="shared" si="1"/>
        <v>1.1896865061335757</v>
      </c>
      <c r="P28" s="9"/>
    </row>
    <row r="29" spans="1:16">
      <c r="A29" s="12"/>
      <c r="B29" s="24">
        <v>334.39</v>
      </c>
      <c r="C29" s="19" t="s">
        <v>126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12652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5" si="6">SUM(D29:M29)</f>
        <v>12652</v>
      </c>
      <c r="O29" s="48">
        <f t="shared" si="1"/>
        <v>0.718537028623353</v>
      </c>
      <c r="P29" s="9"/>
    </row>
    <row r="30" spans="1:16">
      <c r="A30" s="12"/>
      <c r="B30" s="24">
        <v>335.12</v>
      </c>
      <c r="C30" s="19" t="s">
        <v>106</v>
      </c>
      <c r="D30" s="47">
        <v>601485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601485</v>
      </c>
      <c r="O30" s="48">
        <f t="shared" si="1"/>
        <v>34.159756928668784</v>
      </c>
      <c r="P30" s="9"/>
    </row>
    <row r="31" spans="1:16">
      <c r="A31" s="12"/>
      <c r="B31" s="24">
        <v>335.14</v>
      </c>
      <c r="C31" s="19" t="s">
        <v>107</v>
      </c>
      <c r="D31" s="47">
        <v>16696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16696</v>
      </c>
      <c r="O31" s="48">
        <f t="shared" si="1"/>
        <v>0.94820536119945475</v>
      </c>
      <c r="P31" s="9"/>
    </row>
    <row r="32" spans="1:16">
      <c r="A32" s="12"/>
      <c r="B32" s="24">
        <v>335.15</v>
      </c>
      <c r="C32" s="19" t="s">
        <v>108</v>
      </c>
      <c r="D32" s="47">
        <v>10004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10004</v>
      </c>
      <c r="O32" s="48">
        <f t="shared" si="1"/>
        <v>0.56815084052703313</v>
      </c>
      <c r="P32" s="9"/>
    </row>
    <row r="33" spans="1:16">
      <c r="A33" s="12"/>
      <c r="B33" s="24">
        <v>335.18</v>
      </c>
      <c r="C33" s="19" t="s">
        <v>109</v>
      </c>
      <c r="D33" s="47">
        <v>1150183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1150183</v>
      </c>
      <c r="O33" s="48">
        <f t="shared" si="1"/>
        <v>65.321615174920495</v>
      </c>
      <c r="P33" s="9"/>
    </row>
    <row r="34" spans="1:16">
      <c r="A34" s="12"/>
      <c r="B34" s="24">
        <v>335.21</v>
      </c>
      <c r="C34" s="19" t="s">
        <v>35</v>
      </c>
      <c r="D34" s="47">
        <v>11960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11960</v>
      </c>
      <c r="O34" s="48">
        <f t="shared" si="1"/>
        <v>0.67923671058609725</v>
      </c>
      <c r="P34" s="9"/>
    </row>
    <row r="35" spans="1:16">
      <c r="A35" s="12"/>
      <c r="B35" s="24">
        <v>335.9</v>
      </c>
      <c r="C35" s="19" t="s">
        <v>36</v>
      </c>
      <c r="D35" s="47">
        <v>0</v>
      </c>
      <c r="E35" s="47">
        <v>78500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78500</v>
      </c>
      <c r="O35" s="48">
        <f t="shared" si="1"/>
        <v>4.458200817810086</v>
      </c>
      <c r="P35" s="9"/>
    </row>
    <row r="36" spans="1:16">
      <c r="A36" s="12"/>
      <c r="B36" s="24">
        <v>337.2</v>
      </c>
      <c r="C36" s="19" t="s">
        <v>139</v>
      </c>
      <c r="D36" s="47">
        <v>0</v>
      </c>
      <c r="E36" s="47">
        <v>0</v>
      </c>
      <c r="F36" s="47">
        <v>0</v>
      </c>
      <c r="G36" s="47">
        <v>8780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8780</v>
      </c>
      <c r="O36" s="48">
        <f t="shared" si="1"/>
        <v>0.49863698318945932</v>
      </c>
      <c r="P36" s="9"/>
    </row>
    <row r="37" spans="1:16">
      <c r="A37" s="12"/>
      <c r="B37" s="24">
        <v>337.7</v>
      </c>
      <c r="C37" s="19" t="s">
        <v>37</v>
      </c>
      <c r="D37" s="47">
        <v>256959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256959</v>
      </c>
      <c r="O37" s="48">
        <f t="shared" ref="O37:O68" si="7">(N37/O$70)</f>
        <v>14.59330985915493</v>
      </c>
      <c r="P37" s="9"/>
    </row>
    <row r="38" spans="1:16">
      <c r="A38" s="12"/>
      <c r="B38" s="24">
        <v>338</v>
      </c>
      <c r="C38" s="19" t="s">
        <v>38</v>
      </c>
      <c r="D38" s="47">
        <v>1236361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1236361</v>
      </c>
      <c r="O38" s="48">
        <f t="shared" si="7"/>
        <v>70.215867787369376</v>
      </c>
      <c r="P38" s="9"/>
    </row>
    <row r="39" spans="1:16" ht="15.75">
      <c r="A39" s="28" t="s">
        <v>43</v>
      </c>
      <c r="B39" s="29"/>
      <c r="C39" s="30"/>
      <c r="D39" s="31">
        <f t="shared" ref="D39:M39" si="8">SUM(D40:D50)</f>
        <v>1274786</v>
      </c>
      <c r="E39" s="31">
        <f t="shared" si="8"/>
        <v>92884</v>
      </c>
      <c r="F39" s="31">
        <f t="shared" si="8"/>
        <v>0</v>
      </c>
      <c r="G39" s="31">
        <f t="shared" si="8"/>
        <v>0</v>
      </c>
      <c r="H39" s="31">
        <f t="shared" si="8"/>
        <v>0</v>
      </c>
      <c r="I39" s="31">
        <f t="shared" si="8"/>
        <v>14524651</v>
      </c>
      <c r="J39" s="31">
        <f t="shared" si="8"/>
        <v>0</v>
      </c>
      <c r="K39" s="31">
        <f t="shared" si="8"/>
        <v>0</v>
      </c>
      <c r="L39" s="31">
        <f t="shared" si="8"/>
        <v>0</v>
      </c>
      <c r="M39" s="31">
        <f t="shared" si="8"/>
        <v>0</v>
      </c>
      <c r="N39" s="31">
        <f>SUM(D39:M39)</f>
        <v>15892321</v>
      </c>
      <c r="O39" s="44">
        <f t="shared" si="7"/>
        <v>902.56252839618355</v>
      </c>
      <c r="P39" s="10"/>
    </row>
    <row r="40" spans="1:16">
      <c r="A40" s="12"/>
      <c r="B40" s="24">
        <v>341.9</v>
      </c>
      <c r="C40" s="19" t="s">
        <v>110</v>
      </c>
      <c r="D40" s="47">
        <v>10046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0" si="9">SUM(D40:M40)</f>
        <v>10046</v>
      </c>
      <c r="O40" s="48">
        <f t="shared" si="7"/>
        <v>0.57053611994547937</v>
      </c>
      <c r="P40" s="9"/>
    </row>
    <row r="41" spans="1:16">
      <c r="A41" s="12"/>
      <c r="B41" s="24">
        <v>342.5</v>
      </c>
      <c r="C41" s="19" t="s">
        <v>46</v>
      </c>
      <c r="D41" s="47">
        <v>353155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353155</v>
      </c>
      <c r="O41" s="48">
        <f t="shared" si="7"/>
        <v>20.056508405270332</v>
      </c>
      <c r="P41" s="9"/>
    </row>
    <row r="42" spans="1:16">
      <c r="A42" s="12"/>
      <c r="B42" s="24">
        <v>342.9</v>
      </c>
      <c r="C42" s="19" t="s">
        <v>127</v>
      </c>
      <c r="D42" s="47">
        <v>0</v>
      </c>
      <c r="E42" s="47">
        <v>43846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43846</v>
      </c>
      <c r="O42" s="48">
        <f t="shared" si="7"/>
        <v>2.49011812812358</v>
      </c>
      <c r="P42" s="9"/>
    </row>
    <row r="43" spans="1:16">
      <c r="A43" s="12"/>
      <c r="B43" s="24">
        <v>343.4</v>
      </c>
      <c r="C43" s="19" t="s">
        <v>47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2942124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2942124</v>
      </c>
      <c r="O43" s="48">
        <f t="shared" si="7"/>
        <v>167.0901862789641</v>
      </c>
      <c r="P43" s="9"/>
    </row>
    <row r="44" spans="1:16">
      <c r="A44" s="12"/>
      <c r="B44" s="24">
        <v>343.6</v>
      </c>
      <c r="C44" s="19" t="s">
        <v>48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10135038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10135038</v>
      </c>
      <c r="O44" s="48">
        <f t="shared" si="7"/>
        <v>575.592798727851</v>
      </c>
      <c r="P44" s="9"/>
    </row>
    <row r="45" spans="1:16">
      <c r="A45" s="12"/>
      <c r="B45" s="24">
        <v>347.1</v>
      </c>
      <c r="C45" s="19" t="s">
        <v>50</v>
      </c>
      <c r="D45" s="47">
        <v>13589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13589</v>
      </c>
      <c r="O45" s="48">
        <f t="shared" si="7"/>
        <v>0.77175147660154475</v>
      </c>
      <c r="P45" s="9"/>
    </row>
    <row r="46" spans="1:16">
      <c r="A46" s="12"/>
      <c r="B46" s="24">
        <v>347.2</v>
      </c>
      <c r="C46" s="19" t="s">
        <v>51</v>
      </c>
      <c r="D46" s="47">
        <v>745703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745703</v>
      </c>
      <c r="O46" s="48">
        <f t="shared" si="7"/>
        <v>42.350238527941848</v>
      </c>
      <c r="P46" s="9"/>
    </row>
    <row r="47" spans="1:16">
      <c r="A47" s="12"/>
      <c r="B47" s="24">
        <v>347.3</v>
      </c>
      <c r="C47" s="19" t="s">
        <v>140</v>
      </c>
      <c r="D47" s="47">
        <v>0</v>
      </c>
      <c r="E47" s="47">
        <v>49038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49038</v>
      </c>
      <c r="O47" s="48">
        <f t="shared" si="7"/>
        <v>2.7849840981372105</v>
      </c>
      <c r="P47" s="9"/>
    </row>
    <row r="48" spans="1:16">
      <c r="A48" s="12"/>
      <c r="B48" s="24">
        <v>347.4</v>
      </c>
      <c r="C48" s="19" t="s">
        <v>52</v>
      </c>
      <c r="D48" s="47">
        <v>84904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84904</v>
      </c>
      <c r="O48" s="48">
        <f t="shared" si="7"/>
        <v>4.82189913675602</v>
      </c>
      <c r="P48" s="9"/>
    </row>
    <row r="49" spans="1:16">
      <c r="A49" s="12"/>
      <c r="B49" s="24">
        <v>347.5</v>
      </c>
      <c r="C49" s="19" t="s">
        <v>53</v>
      </c>
      <c r="D49" s="47">
        <v>62297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62297</v>
      </c>
      <c r="O49" s="48">
        <f t="shared" si="7"/>
        <v>3.537994093593821</v>
      </c>
      <c r="P49" s="9"/>
    </row>
    <row r="50" spans="1:16">
      <c r="A50" s="12"/>
      <c r="B50" s="24">
        <v>349</v>
      </c>
      <c r="C50" s="19" t="s">
        <v>1</v>
      </c>
      <c r="D50" s="47">
        <v>5092</v>
      </c>
      <c r="E50" s="47">
        <v>0</v>
      </c>
      <c r="F50" s="47">
        <v>0</v>
      </c>
      <c r="G50" s="47">
        <v>0</v>
      </c>
      <c r="H50" s="47">
        <v>0</v>
      </c>
      <c r="I50" s="47">
        <v>1447489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1452581</v>
      </c>
      <c r="O50" s="48">
        <f t="shared" si="7"/>
        <v>82.49551340299864</v>
      </c>
      <c r="P50" s="9"/>
    </row>
    <row r="51" spans="1:16" ht="15.75">
      <c r="A51" s="28" t="s">
        <v>44</v>
      </c>
      <c r="B51" s="29"/>
      <c r="C51" s="30"/>
      <c r="D51" s="31">
        <f t="shared" ref="D51:M51" si="10">SUM(D52:D54)</f>
        <v>49095</v>
      </c>
      <c r="E51" s="31">
        <f t="shared" si="10"/>
        <v>0</v>
      </c>
      <c r="F51" s="31">
        <f t="shared" si="10"/>
        <v>0</v>
      </c>
      <c r="G51" s="31">
        <f t="shared" si="10"/>
        <v>0</v>
      </c>
      <c r="H51" s="31">
        <f t="shared" si="10"/>
        <v>0</v>
      </c>
      <c r="I51" s="31">
        <f t="shared" si="10"/>
        <v>0</v>
      </c>
      <c r="J51" s="31">
        <f t="shared" si="10"/>
        <v>0</v>
      </c>
      <c r="K51" s="31">
        <f t="shared" si="10"/>
        <v>0</v>
      </c>
      <c r="L51" s="31">
        <f t="shared" si="10"/>
        <v>0</v>
      </c>
      <c r="M51" s="31">
        <f t="shared" si="10"/>
        <v>0</v>
      </c>
      <c r="N51" s="31">
        <f t="shared" ref="N51:N56" si="11">SUM(D51:M51)</f>
        <v>49095</v>
      </c>
      <c r="O51" s="44">
        <f t="shared" si="7"/>
        <v>2.7882212630622445</v>
      </c>
      <c r="P51" s="10"/>
    </row>
    <row r="52" spans="1:16">
      <c r="A52" s="13"/>
      <c r="B52" s="38">
        <v>351.1</v>
      </c>
      <c r="C52" s="20" t="s">
        <v>56</v>
      </c>
      <c r="D52" s="47">
        <v>17052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17052</v>
      </c>
      <c r="O52" s="48">
        <f t="shared" si="7"/>
        <v>0.96842344388914126</v>
      </c>
      <c r="P52" s="9"/>
    </row>
    <row r="53" spans="1:16">
      <c r="A53" s="13"/>
      <c r="B53" s="38">
        <v>352</v>
      </c>
      <c r="C53" s="20" t="s">
        <v>57</v>
      </c>
      <c r="D53" s="47">
        <v>17110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17110</v>
      </c>
      <c r="O53" s="48">
        <f t="shared" si="7"/>
        <v>0.97171740118128125</v>
      </c>
      <c r="P53" s="9"/>
    </row>
    <row r="54" spans="1:16">
      <c r="A54" s="13"/>
      <c r="B54" s="38">
        <v>354</v>
      </c>
      <c r="C54" s="20" t="s">
        <v>58</v>
      </c>
      <c r="D54" s="47">
        <v>14933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14933</v>
      </c>
      <c r="O54" s="48">
        <f t="shared" si="7"/>
        <v>0.84808041799182188</v>
      </c>
      <c r="P54" s="9"/>
    </row>
    <row r="55" spans="1:16" ht="15.75">
      <c r="A55" s="28" t="s">
        <v>4</v>
      </c>
      <c r="B55" s="29"/>
      <c r="C55" s="30"/>
      <c r="D55" s="31">
        <f t="shared" ref="D55:M55" si="12">SUM(D56:D64)</f>
        <v>1510226</v>
      </c>
      <c r="E55" s="31">
        <f t="shared" si="12"/>
        <v>191552</v>
      </c>
      <c r="F55" s="31">
        <f t="shared" si="12"/>
        <v>0</v>
      </c>
      <c r="G55" s="31">
        <f t="shared" si="12"/>
        <v>85160</v>
      </c>
      <c r="H55" s="31">
        <f t="shared" si="12"/>
        <v>0</v>
      </c>
      <c r="I55" s="31">
        <f t="shared" si="12"/>
        <v>1581862</v>
      </c>
      <c r="J55" s="31">
        <f t="shared" si="12"/>
        <v>0</v>
      </c>
      <c r="K55" s="31">
        <f t="shared" si="12"/>
        <v>1000389</v>
      </c>
      <c r="L55" s="31">
        <f t="shared" si="12"/>
        <v>0</v>
      </c>
      <c r="M55" s="31">
        <f t="shared" si="12"/>
        <v>0</v>
      </c>
      <c r="N55" s="31">
        <f t="shared" si="11"/>
        <v>4369189</v>
      </c>
      <c r="O55" s="44">
        <f t="shared" si="7"/>
        <v>248.1365856428896</v>
      </c>
      <c r="P55" s="10"/>
    </row>
    <row r="56" spans="1:16">
      <c r="A56" s="12"/>
      <c r="B56" s="24">
        <v>361.1</v>
      </c>
      <c r="C56" s="19" t="s">
        <v>59</v>
      </c>
      <c r="D56" s="47">
        <v>206274</v>
      </c>
      <c r="E56" s="47">
        <v>56453</v>
      </c>
      <c r="F56" s="47">
        <v>0</v>
      </c>
      <c r="G56" s="47">
        <v>45292</v>
      </c>
      <c r="H56" s="47">
        <v>0</v>
      </c>
      <c r="I56" s="47">
        <v>414017</v>
      </c>
      <c r="J56" s="47">
        <v>0</v>
      </c>
      <c r="K56" s="47">
        <v>564883</v>
      </c>
      <c r="L56" s="47">
        <v>0</v>
      </c>
      <c r="M56" s="47">
        <v>0</v>
      </c>
      <c r="N56" s="47">
        <f t="shared" si="11"/>
        <v>1286919</v>
      </c>
      <c r="O56" s="48">
        <f t="shared" si="7"/>
        <v>73.087176283507503</v>
      </c>
      <c r="P56" s="9"/>
    </row>
    <row r="57" spans="1:16">
      <c r="A57" s="12"/>
      <c r="B57" s="24">
        <v>361.3</v>
      </c>
      <c r="C57" s="19" t="s">
        <v>60</v>
      </c>
      <c r="D57" s="47">
        <v>215023</v>
      </c>
      <c r="E57" s="47">
        <v>60522</v>
      </c>
      <c r="F57" s="47">
        <v>0</v>
      </c>
      <c r="G57" s="47">
        <v>39868</v>
      </c>
      <c r="H57" s="47">
        <v>0</v>
      </c>
      <c r="I57" s="47">
        <v>415998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64" si="13">SUM(D57:M57)</f>
        <v>731411</v>
      </c>
      <c r="O57" s="48">
        <f t="shared" si="7"/>
        <v>41.53856201726488</v>
      </c>
      <c r="P57" s="9"/>
    </row>
    <row r="58" spans="1:16">
      <c r="A58" s="12"/>
      <c r="B58" s="24">
        <v>362</v>
      </c>
      <c r="C58" s="19" t="s">
        <v>61</v>
      </c>
      <c r="D58" s="47">
        <v>20540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3"/>
        <v>20540</v>
      </c>
      <c r="O58" s="48">
        <f t="shared" si="7"/>
        <v>1.1665152203543843</v>
      </c>
      <c r="P58" s="9"/>
    </row>
    <row r="59" spans="1:16">
      <c r="A59" s="12"/>
      <c r="B59" s="24">
        <v>364</v>
      </c>
      <c r="C59" s="19" t="s">
        <v>111</v>
      </c>
      <c r="D59" s="47">
        <v>8804</v>
      </c>
      <c r="E59" s="47">
        <v>0</v>
      </c>
      <c r="F59" s="47">
        <v>0</v>
      </c>
      <c r="G59" s="47">
        <v>0</v>
      </c>
      <c r="H59" s="47">
        <v>0</v>
      </c>
      <c r="I59" s="47">
        <v>53879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3"/>
        <v>62683</v>
      </c>
      <c r="O59" s="48">
        <f t="shared" si="7"/>
        <v>3.5599159472966835</v>
      </c>
      <c r="P59" s="9"/>
    </row>
    <row r="60" spans="1:16">
      <c r="A60" s="12"/>
      <c r="B60" s="24">
        <v>365</v>
      </c>
      <c r="C60" s="19" t="s">
        <v>112</v>
      </c>
      <c r="D60" s="47">
        <v>1758</v>
      </c>
      <c r="E60" s="47">
        <v>0</v>
      </c>
      <c r="F60" s="47">
        <v>0</v>
      </c>
      <c r="G60" s="47">
        <v>0</v>
      </c>
      <c r="H60" s="47">
        <v>0</v>
      </c>
      <c r="I60" s="47">
        <v>8581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3"/>
        <v>10339</v>
      </c>
      <c r="O60" s="48">
        <f t="shared" si="7"/>
        <v>0.58717628350749662</v>
      </c>
      <c r="P60" s="9"/>
    </row>
    <row r="61" spans="1:16">
      <c r="A61" s="12"/>
      <c r="B61" s="24">
        <v>366</v>
      </c>
      <c r="C61" s="19" t="s">
        <v>92</v>
      </c>
      <c r="D61" s="47">
        <v>20583</v>
      </c>
      <c r="E61" s="47">
        <v>70688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3"/>
        <v>91271</v>
      </c>
      <c r="O61" s="48">
        <f t="shared" si="7"/>
        <v>5.183496138119037</v>
      </c>
      <c r="P61" s="9"/>
    </row>
    <row r="62" spans="1:16">
      <c r="A62" s="12"/>
      <c r="B62" s="24">
        <v>368</v>
      </c>
      <c r="C62" s="19" t="s">
        <v>64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435506</v>
      </c>
      <c r="L62" s="47">
        <v>0</v>
      </c>
      <c r="M62" s="47">
        <v>0</v>
      </c>
      <c r="N62" s="47">
        <f t="shared" si="13"/>
        <v>435506</v>
      </c>
      <c r="O62" s="48">
        <f t="shared" si="7"/>
        <v>24.733416628805088</v>
      </c>
      <c r="P62" s="9"/>
    </row>
    <row r="63" spans="1:16">
      <c r="A63" s="12"/>
      <c r="B63" s="24">
        <v>369.3</v>
      </c>
      <c r="C63" s="19" t="s">
        <v>65</v>
      </c>
      <c r="D63" s="47">
        <v>0</v>
      </c>
      <c r="E63" s="47">
        <v>3889</v>
      </c>
      <c r="F63" s="47">
        <v>0</v>
      </c>
      <c r="G63" s="47">
        <v>0</v>
      </c>
      <c r="H63" s="47">
        <v>0</v>
      </c>
      <c r="I63" s="47">
        <v>3777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3"/>
        <v>7666</v>
      </c>
      <c r="O63" s="48">
        <f t="shared" si="7"/>
        <v>0.43537028623353019</v>
      </c>
      <c r="P63" s="9"/>
    </row>
    <row r="64" spans="1:16">
      <c r="A64" s="12"/>
      <c r="B64" s="24">
        <v>369.9</v>
      </c>
      <c r="C64" s="19" t="s">
        <v>66</v>
      </c>
      <c r="D64" s="47">
        <v>1037244</v>
      </c>
      <c r="E64" s="47">
        <v>0</v>
      </c>
      <c r="F64" s="47">
        <v>0</v>
      </c>
      <c r="G64" s="47">
        <v>0</v>
      </c>
      <c r="H64" s="47">
        <v>0</v>
      </c>
      <c r="I64" s="47">
        <v>685610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3"/>
        <v>1722854</v>
      </c>
      <c r="O64" s="48">
        <f t="shared" si="7"/>
        <v>97.844956837800993</v>
      </c>
      <c r="P64" s="9"/>
    </row>
    <row r="65" spans="1:119" ht="15.75">
      <c r="A65" s="28" t="s">
        <v>45</v>
      </c>
      <c r="B65" s="29"/>
      <c r="C65" s="30"/>
      <c r="D65" s="31">
        <f t="shared" ref="D65:M65" si="14">SUM(D66:D67)</f>
        <v>407700</v>
      </c>
      <c r="E65" s="31">
        <f t="shared" si="14"/>
        <v>687003</v>
      </c>
      <c r="F65" s="31">
        <f t="shared" si="14"/>
        <v>1111450</v>
      </c>
      <c r="G65" s="31">
        <f t="shared" si="14"/>
        <v>1395500</v>
      </c>
      <c r="H65" s="31">
        <f t="shared" si="14"/>
        <v>0</v>
      </c>
      <c r="I65" s="31">
        <f t="shared" si="14"/>
        <v>0</v>
      </c>
      <c r="J65" s="31">
        <f t="shared" si="14"/>
        <v>0</v>
      </c>
      <c r="K65" s="31">
        <f t="shared" si="14"/>
        <v>0</v>
      </c>
      <c r="L65" s="31">
        <f t="shared" si="14"/>
        <v>0</v>
      </c>
      <c r="M65" s="31">
        <f t="shared" si="14"/>
        <v>0</v>
      </c>
      <c r="N65" s="31">
        <f>SUM(D65:M65)</f>
        <v>3601653</v>
      </c>
      <c r="O65" s="44">
        <f t="shared" si="7"/>
        <v>204.5463993639255</v>
      </c>
      <c r="P65" s="9"/>
    </row>
    <row r="66" spans="1:119">
      <c r="A66" s="12"/>
      <c r="B66" s="24">
        <v>381</v>
      </c>
      <c r="C66" s="19" t="s">
        <v>67</v>
      </c>
      <c r="D66" s="47">
        <v>407700</v>
      </c>
      <c r="E66" s="47">
        <v>687003</v>
      </c>
      <c r="F66" s="47">
        <v>1111450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>SUM(D66:M66)</f>
        <v>2206153</v>
      </c>
      <c r="O66" s="48">
        <f t="shared" si="7"/>
        <v>125.2926510676965</v>
      </c>
      <c r="P66" s="9"/>
    </row>
    <row r="67" spans="1:119" ht="15.75" thickBot="1">
      <c r="A67" s="12"/>
      <c r="B67" s="24">
        <v>384</v>
      </c>
      <c r="C67" s="19" t="s">
        <v>68</v>
      </c>
      <c r="D67" s="47">
        <v>0</v>
      </c>
      <c r="E67" s="47">
        <v>0</v>
      </c>
      <c r="F67" s="47">
        <v>0</v>
      </c>
      <c r="G67" s="47">
        <v>1395500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1395500</v>
      </c>
      <c r="O67" s="48">
        <f t="shared" si="7"/>
        <v>79.253748296228991</v>
      </c>
      <c r="P67" s="9"/>
    </row>
    <row r="68" spans="1:119" ht="16.5" thickBot="1">
      <c r="A68" s="14" t="s">
        <v>54</v>
      </c>
      <c r="B68" s="22"/>
      <c r="C68" s="21"/>
      <c r="D68" s="15">
        <f t="shared" ref="D68:M68" si="15">SUM(D5,D14,D26,D39,D51,D55,D65)</f>
        <v>16147955</v>
      </c>
      <c r="E68" s="15">
        <f t="shared" si="15"/>
        <v>2531245</v>
      </c>
      <c r="F68" s="15">
        <f t="shared" si="15"/>
        <v>1111450</v>
      </c>
      <c r="G68" s="15">
        <f t="shared" si="15"/>
        <v>3470343</v>
      </c>
      <c r="H68" s="15">
        <f t="shared" si="15"/>
        <v>0</v>
      </c>
      <c r="I68" s="15">
        <f t="shared" si="15"/>
        <v>16231248</v>
      </c>
      <c r="J68" s="15">
        <f t="shared" si="15"/>
        <v>0</v>
      </c>
      <c r="K68" s="15">
        <f t="shared" si="15"/>
        <v>1182342</v>
      </c>
      <c r="L68" s="15">
        <f t="shared" si="15"/>
        <v>0</v>
      </c>
      <c r="M68" s="15">
        <f t="shared" si="15"/>
        <v>0</v>
      </c>
      <c r="N68" s="15">
        <f>SUM(D68:M68)</f>
        <v>40674583</v>
      </c>
      <c r="O68" s="37">
        <f t="shared" si="7"/>
        <v>2310.0058496138117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46"/>
    </row>
    <row r="70" spans="1:119">
      <c r="A70" s="39"/>
      <c r="B70" s="40"/>
      <c r="C70" s="40"/>
      <c r="D70" s="41"/>
      <c r="E70" s="41"/>
      <c r="F70" s="41"/>
      <c r="G70" s="41"/>
      <c r="H70" s="41"/>
      <c r="I70" s="41"/>
      <c r="J70" s="41"/>
      <c r="K70" s="41"/>
      <c r="L70" s="119" t="s">
        <v>141</v>
      </c>
      <c r="M70" s="119"/>
      <c r="N70" s="119"/>
      <c r="O70" s="42">
        <v>17608</v>
      </c>
    </row>
    <row r="71" spans="1:119">
      <c r="A71" s="120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8"/>
    </row>
    <row r="72" spans="1:119" ht="15.75" customHeight="1" thickBot="1">
      <c r="A72" s="121" t="s">
        <v>85</v>
      </c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1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136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69</v>
      </c>
      <c r="B3" s="109"/>
      <c r="C3" s="110"/>
      <c r="D3" s="129" t="s">
        <v>39</v>
      </c>
      <c r="E3" s="130"/>
      <c r="F3" s="130"/>
      <c r="G3" s="130"/>
      <c r="H3" s="131"/>
      <c r="I3" s="129" t="s">
        <v>40</v>
      </c>
      <c r="J3" s="131"/>
      <c r="K3" s="129" t="s">
        <v>42</v>
      </c>
      <c r="L3" s="131"/>
      <c r="M3" s="35"/>
      <c r="N3" s="36"/>
      <c r="O3" s="132" t="s">
        <v>74</v>
      </c>
      <c r="P3" s="11"/>
      <c r="Q3"/>
    </row>
    <row r="4" spans="1:133" ht="32.25" customHeight="1" thickBot="1">
      <c r="A4" s="111"/>
      <c r="B4" s="112"/>
      <c r="C4" s="113"/>
      <c r="D4" s="33" t="s">
        <v>5</v>
      </c>
      <c r="E4" s="33" t="s">
        <v>70</v>
      </c>
      <c r="F4" s="33" t="s">
        <v>71</v>
      </c>
      <c r="G4" s="33" t="s">
        <v>72</v>
      </c>
      <c r="H4" s="33" t="s">
        <v>6</v>
      </c>
      <c r="I4" s="33" t="s">
        <v>7</v>
      </c>
      <c r="J4" s="34" t="s">
        <v>73</v>
      </c>
      <c r="K4" s="34" t="s">
        <v>8</v>
      </c>
      <c r="L4" s="34" t="s">
        <v>9</v>
      </c>
      <c r="M4" s="34" t="s">
        <v>10</v>
      </c>
      <c r="N4" s="34" t="s">
        <v>41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SUM(D6:D13)</f>
        <v>6985431</v>
      </c>
      <c r="E5" s="26">
        <f t="shared" si="0"/>
        <v>735057</v>
      </c>
      <c r="F5" s="26">
        <f t="shared" si="0"/>
        <v>0</v>
      </c>
      <c r="G5" s="26">
        <f t="shared" si="0"/>
        <v>1882870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4498</v>
      </c>
      <c r="L5" s="26">
        <f t="shared" si="0"/>
        <v>0</v>
      </c>
      <c r="M5" s="26">
        <f t="shared" si="0"/>
        <v>0</v>
      </c>
      <c r="N5" s="27">
        <f>SUM(D5:M5)</f>
        <v>9607856</v>
      </c>
      <c r="O5" s="32">
        <f t="shared" ref="O5:O36" si="1">(N5/O$65)</f>
        <v>549.96313680595301</v>
      </c>
      <c r="P5" s="6"/>
    </row>
    <row r="6" spans="1:133">
      <c r="A6" s="12"/>
      <c r="B6" s="24">
        <v>311</v>
      </c>
      <c r="C6" s="19" t="s">
        <v>3</v>
      </c>
      <c r="D6" s="47">
        <v>4419680</v>
      </c>
      <c r="E6" s="47">
        <v>494030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4913710</v>
      </c>
      <c r="O6" s="48">
        <f t="shared" si="1"/>
        <v>281.26559816828848</v>
      </c>
      <c r="P6" s="9"/>
    </row>
    <row r="7" spans="1:133">
      <c r="A7" s="12"/>
      <c r="B7" s="24">
        <v>312.10000000000002</v>
      </c>
      <c r="C7" s="19" t="s">
        <v>11</v>
      </c>
      <c r="D7" s="47">
        <v>92010</v>
      </c>
      <c r="E7" s="47">
        <v>241027</v>
      </c>
      <c r="F7" s="47">
        <v>0</v>
      </c>
      <c r="G7" s="47">
        <v>1882870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2215907</v>
      </c>
      <c r="O7" s="48">
        <f t="shared" si="1"/>
        <v>126.84069834001144</v>
      </c>
      <c r="P7" s="9"/>
    </row>
    <row r="8" spans="1:133">
      <c r="A8" s="12"/>
      <c r="B8" s="24">
        <v>312.51</v>
      </c>
      <c r="C8" s="19" t="s">
        <v>76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4498</v>
      </c>
      <c r="L8" s="47">
        <v>0</v>
      </c>
      <c r="M8" s="47">
        <v>0</v>
      </c>
      <c r="N8" s="47">
        <f>SUM(D8:M8)</f>
        <v>4498</v>
      </c>
      <c r="O8" s="48">
        <f t="shared" si="1"/>
        <v>0.25746994848311389</v>
      </c>
      <c r="P8" s="9"/>
    </row>
    <row r="9" spans="1:133">
      <c r="A9" s="12"/>
      <c r="B9" s="24">
        <v>314.10000000000002</v>
      </c>
      <c r="C9" s="19" t="s">
        <v>12</v>
      </c>
      <c r="D9" s="47">
        <v>1460163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1460163</v>
      </c>
      <c r="O9" s="48">
        <f t="shared" si="1"/>
        <v>83.581167716084721</v>
      </c>
      <c r="P9" s="9"/>
    </row>
    <row r="10" spans="1:133">
      <c r="A10" s="12"/>
      <c r="B10" s="24">
        <v>314.39999999999998</v>
      </c>
      <c r="C10" s="19" t="s">
        <v>14</v>
      </c>
      <c r="D10" s="47">
        <v>87671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87671</v>
      </c>
      <c r="O10" s="48">
        <f t="shared" si="1"/>
        <v>5.0183743560389242</v>
      </c>
      <c r="P10" s="9"/>
    </row>
    <row r="11" spans="1:133">
      <c r="A11" s="12"/>
      <c r="B11" s="24">
        <v>314.8</v>
      </c>
      <c r="C11" s="19" t="s">
        <v>15</v>
      </c>
      <c r="D11" s="47">
        <v>10345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10345</v>
      </c>
      <c r="O11" s="48">
        <f t="shared" si="1"/>
        <v>0.59215798511734397</v>
      </c>
      <c r="P11" s="9"/>
    </row>
    <row r="12" spans="1:133">
      <c r="A12" s="12"/>
      <c r="B12" s="24">
        <v>315</v>
      </c>
      <c r="C12" s="19" t="s">
        <v>102</v>
      </c>
      <c r="D12" s="47">
        <v>765965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765965</v>
      </c>
      <c r="O12" s="48">
        <f t="shared" si="1"/>
        <v>43.844590726960504</v>
      </c>
      <c r="P12" s="9"/>
    </row>
    <row r="13" spans="1:133">
      <c r="A13" s="12"/>
      <c r="B13" s="24">
        <v>316</v>
      </c>
      <c r="C13" s="19" t="s">
        <v>103</v>
      </c>
      <c r="D13" s="47">
        <v>149597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149597</v>
      </c>
      <c r="O13" s="48">
        <f t="shared" si="1"/>
        <v>8.5630795649685183</v>
      </c>
      <c r="P13" s="9"/>
    </row>
    <row r="14" spans="1:133" ht="15.75">
      <c r="A14" s="28" t="s">
        <v>16</v>
      </c>
      <c r="B14" s="29"/>
      <c r="C14" s="30"/>
      <c r="D14" s="31">
        <f t="shared" ref="D14:M14" si="3">SUM(D15:D24)</f>
        <v>1772908</v>
      </c>
      <c r="E14" s="31">
        <f t="shared" si="3"/>
        <v>345299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49328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3">
        <f>SUM(D14:M14)</f>
        <v>2167535</v>
      </c>
      <c r="O14" s="44">
        <f t="shared" si="1"/>
        <v>124.0718374356039</v>
      </c>
      <c r="P14" s="10"/>
    </row>
    <row r="15" spans="1:133">
      <c r="A15" s="12"/>
      <c r="B15" s="24">
        <v>322</v>
      </c>
      <c r="C15" s="19" t="s">
        <v>0</v>
      </c>
      <c r="D15" s="47">
        <v>356505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356505</v>
      </c>
      <c r="O15" s="48">
        <f t="shared" si="1"/>
        <v>20.406697195191757</v>
      </c>
      <c r="P15" s="9"/>
    </row>
    <row r="16" spans="1:133">
      <c r="A16" s="12"/>
      <c r="B16" s="24">
        <v>323.10000000000002</v>
      </c>
      <c r="C16" s="19" t="s">
        <v>17</v>
      </c>
      <c r="D16" s="47">
        <v>1345205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4" si="4">SUM(D16:M16)</f>
        <v>1345205</v>
      </c>
      <c r="O16" s="48">
        <f t="shared" si="1"/>
        <v>77.000858614768177</v>
      </c>
      <c r="P16" s="9"/>
    </row>
    <row r="17" spans="1:16">
      <c r="A17" s="12"/>
      <c r="B17" s="24">
        <v>323.39999999999998</v>
      </c>
      <c r="C17" s="19" t="s">
        <v>18</v>
      </c>
      <c r="D17" s="47">
        <v>71198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71198</v>
      </c>
      <c r="O17" s="48">
        <f t="shared" si="1"/>
        <v>4.0754436176302233</v>
      </c>
      <c r="P17" s="9"/>
    </row>
    <row r="18" spans="1:16">
      <c r="A18" s="12"/>
      <c r="B18" s="24">
        <v>323.7</v>
      </c>
      <c r="C18" s="19" t="s">
        <v>20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49328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49328</v>
      </c>
      <c r="O18" s="48">
        <f t="shared" si="1"/>
        <v>2.8235832856325129</v>
      </c>
      <c r="P18" s="9"/>
    </row>
    <row r="19" spans="1:16">
      <c r="A19" s="12"/>
      <c r="B19" s="24">
        <v>324.11</v>
      </c>
      <c r="C19" s="19" t="s">
        <v>21</v>
      </c>
      <c r="D19" s="47">
        <v>0</v>
      </c>
      <c r="E19" s="47">
        <v>4900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4900</v>
      </c>
      <c r="O19" s="48">
        <f t="shared" si="1"/>
        <v>0.28048082427017745</v>
      </c>
      <c r="P19" s="9"/>
    </row>
    <row r="20" spans="1:16">
      <c r="A20" s="12"/>
      <c r="B20" s="24">
        <v>324.12</v>
      </c>
      <c r="C20" s="19" t="s">
        <v>96</v>
      </c>
      <c r="D20" s="47">
        <v>0</v>
      </c>
      <c r="E20" s="47">
        <v>69174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69174</v>
      </c>
      <c r="O20" s="48">
        <f t="shared" si="1"/>
        <v>3.9595878649112763</v>
      </c>
      <c r="P20" s="9"/>
    </row>
    <row r="21" spans="1:16">
      <c r="A21" s="12"/>
      <c r="B21" s="24">
        <v>324.31</v>
      </c>
      <c r="C21" s="19" t="s">
        <v>23</v>
      </c>
      <c r="D21" s="47">
        <v>0</v>
      </c>
      <c r="E21" s="47">
        <v>7501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7501</v>
      </c>
      <c r="O21" s="48">
        <f t="shared" si="1"/>
        <v>0.42936462507155121</v>
      </c>
      <c r="P21" s="9"/>
    </row>
    <row r="22" spans="1:16">
      <c r="A22" s="12"/>
      <c r="B22" s="24">
        <v>324.32</v>
      </c>
      <c r="C22" s="19" t="s">
        <v>24</v>
      </c>
      <c r="D22" s="47">
        <v>0</v>
      </c>
      <c r="E22" s="47">
        <v>7740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7740</v>
      </c>
      <c r="O22" s="48">
        <f t="shared" si="1"/>
        <v>0.44304522037779048</v>
      </c>
      <c r="P22" s="9"/>
    </row>
    <row r="23" spans="1:16">
      <c r="A23" s="12"/>
      <c r="B23" s="24">
        <v>324.61</v>
      </c>
      <c r="C23" s="19" t="s">
        <v>25</v>
      </c>
      <c r="D23" s="47">
        <v>0</v>
      </c>
      <c r="E23" s="47">
        <v>9457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9457</v>
      </c>
      <c r="O23" s="48">
        <f t="shared" si="1"/>
        <v>0.54132799084144245</v>
      </c>
      <c r="P23" s="9"/>
    </row>
    <row r="24" spans="1:16">
      <c r="A24" s="12"/>
      <c r="B24" s="24">
        <v>325.2</v>
      </c>
      <c r="C24" s="19" t="s">
        <v>104</v>
      </c>
      <c r="D24" s="47">
        <v>0</v>
      </c>
      <c r="E24" s="47">
        <v>246527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246527</v>
      </c>
      <c r="O24" s="48">
        <f t="shared" si="1"/>
        <v>14.111448196908986</v>
      </c>
      <c r="P24" s="9"/>
    </row>
    <row r="25" spans="1:16" ht="15.75">
      <c r="A25" s="28" t="s">
        <v>27</v>
      </c>
      <c r="B25" s="29"/>
      <c r="C25" s="30"/>
      <c r="D25" s="31">
        <f t="shared" ref="D25:M25" si="5">SUM(D26:D36)</f>
        <v>3125097</v>
      </c>
      <c r="E25" s="31">
        <f t="shared" si="5"/>
        <v>0</v>
      </c>
      <c r="F25" s="31">
        <f t="shared" si="5"/>
        <v>0</v>
      </c>
      <c r="G25" s="31">
        <f t="shared" si="5"/>
        <v>1000</v>
      </c>
      <c r="H25" s="31">
        <f t="shared" si="5"/>
        <v>0</v>
      </c>
      <c r="I25" s="31">
        <f t="shared" si="5"/>
        <v>62792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43">
        <f>SUM(D25:M25)</f>
        <v>3188889</v>
      </c>
      <c r="O25" s="44">
        <f t="shared" si="1"/>
        <v>182.53514596451058</v>
      </c>
      <c r="P25" s="10"/>
    </row>
    <row r="26" spans="1:16">
      <c r="A26" s="12"/>
      <c r="B26" s="24">
        <v>331.7</v>
      </c>
      <c r="C26" s="19" t="s">
        <v>130</v>
      </c>
      <c r="D26" s="47">
        <v>0</v>
      </c>
      <c r="E26" s="47">
        <v>0</v>
      </c>
      <c r="F26" s="47">
        <v>0</v>
      </c>
      <c r="G26" s="47">
        <v>1000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1000</v>
      </c>
      <c r="O26" s="48">
        <f t="shared" si="1"/>
        <v>5.7240984544934176E-2</v>
      </c>
      <c r="P26" s="9"/>
    </row>
    <row r="27" spans="1:16">
      <c r="A27" s="12"/>
      <c r="B27" s="24">
        <v>331.9</v>
      </c>
      <c r="C27" s="19" t="s">
        <v>81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-6842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-6842</v>
      </c>
      <c r="O27" s="48">
        <f t="shared" si="1"/>
        <v>-0.3916428162564396</v>
      </c>
      <c r="P27" s="9"/>
    </row>
    <row r="28" spans="1:16">
      <c r="A28" s="12"/>
      <c r="B28" s="24">
        <v>334.39</v>
      </c>
      <c r="C28" s="19" t="s">
        <v>126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12726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4" si="6">SUM(D28:M28)</f>
        <v>12726</v>
      </c>
      <c r="O28" s="48">
        <f t="shared" si="1"/>
        <v>0.72844876931883229</v>
      </c>
      <c r="P28" s="9"/>
    </row>
    <row r="29" spans="1:16">
      <c r="A29" s="12"/>
      <c r="B29" s="24">
        <v>335.12</v>
      </c>
      <c r="C29" s="19" t="s">
        <v>106</v>
      </c>
      <c r="D29" s="47">
        <v>583271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583271</v>
      </c>
      <c r="O29" s="48">
        <f t="shared" si="1"/>
        <v>33.387006296508297</v>
      </c>
      <c r="P29" s="9"/>
    </row>
    <row r="30" spans="1:16">
      <c r="A30" s="12"/>
      <c r="B30" s="24">
        <v>335.14</v>
      </c>
      <c r="C30" s="19" t="s">
        <v>107</v>
      </c>
      <c r="D30" s="47">
        <v>16038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16038</v>
      </c>
      <c r="O30" s="48">
        <f t="shared" si="1"/>
        <v>0.91803091013165428</v>
      </c>
      <c r="P30" s="9"/>
    </row>
    <row r="31" spans="1:16">
      <c r="A31" s="12"/>
      <c r="B31" s="24">
        <v>335.15</v>
      </c>
      <c r="C31" s="19" t="s">
        <v>108</v>
      </c>
      <c r="D31" s="47">
        <v>12252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12252</v>
      </c>
      <c r="O31" s="48">
        <f t="shared" si="1"/>
        <v>0.70131654264453347</v>
      </c>
      <c r="P31" s="9"/>
    </row>
    <row r="32" spans="1:16">
      <c r="A32" s="12"/>
      <c r="B32" s="24">
        <v>335.18</v>
      </c>
      <c r="C32" s="19" t="s">
        <v>109</v>
      </c>
      <c r="D32" s="47">
        <v>1125671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1125671</v>
      </c>
      <c r="O32" s="48">
        <f t="shared" si="1"/>
        <v>64.434516313680589</v>
      </c>
      <c r="P32" s="9"/>
    </row>
    <row r="33" spans="1:16">
      <c r="A33" s="12"/>
      <c r="B33" s="24">
        <v>335.21</v>
      </c>
      <c r="C33" s="19" t="s">
        <v>35</v>
      </c>
      <c r="D33" s="47">
        <v>10247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10247</v>
      </c>
      <c r="O33" s="48">
        <f t="shared" si="1"/>
        <v>0.58654836863194049</v>
      </c>
      <c r="P33" s="9"/>
    </row>
    <row r="34" spans="1:16">
      <c r="A34" s="12"/>
      <c r="B34" s="24">
        <v>335.9</v>
      </c>
      <c r="C34" s="19" t="s">
        <v>36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56908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56908</v>
      </c>
      <c r="O34" s="48">
        <f t="shared" si="1"/>
        <v>3.2574699484831138</v>
      </c>
      <c r="P34" s="9"/>
    </row>
    <row r="35" spans="1:16">
      <c r="A35" s="12"/>
      <c r="B35" s="24">
        <v>337.7</v>
      </c>
      <c r="C35" s="19" t="s">
        <v>37</v>
      </c>
      <c r="D35" s="47">
        <v>193368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193368</v>
      </c>
      <c r="O35" s="48">
        <f t="shared" si="1"/>
        <v>11.068574699484831</v>
      </c>
      <c r="P35" s="9"/>
    </row>
    <row r="36" spans="1:16">
      <c r="A36" s="12"/>
      <c r="B36" s="24">
        <v>338</v>
      </c>
      <c r="C36" s="19" t="s">
        <v>38</v>
      </c>
      <c r="D36" s="47">
        <v>1184250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1184250</v>
      </c>
      <c r="O36" s="48">
        <f t="shared" si="1"/>
        <v>67.787635947338288</v>
      </c>
      <c r="P36" s="9"/>
    </row>
    <row r="37" spans="1:16" ht="15.75">
      <c r="A37" s="28" t="s">
        <v>43</v>
      </c>
      <c r="B37" s="29"/>
      <c r="C37" s="30"/>
      <c r="D37" s="31">
        <f t="shared" ref="D37:M37" si="7">SUM(D38:D47)</f>
        <v>1217879</v>
      </c>
      <c r="E37" s="31">
        <f t="shared" si="7"/>
        <v>157390</v>
      </c>
      <c r="F37" s="31">
        <f t="shared" si="7"/>
        <v>0</v>
      </c>
      <c r="G37" s="31">
        <f t="shared" si="7"/>
        <v>0</v>
      </c>
      <c r="H37" s="31">
        <f t="shared" si="7"/>
        <v>0</v>
      </c>
      <c r="I37" s="31">
        <f t="shared" si="7"/>
        <v>13636904</v>
      </c>
      <c r="J37" s="31">
        <f t="shared" si="7"/>
        <v>0</v>
      </c>
      <c r="K37" s="31">
        <f t="shared" si="7"/>
        <v>0</v>
      </c>
      <c r="L37" s="31">
        <f t="shared" si="7"/>
        <v>0</v>
      </c>
      <c r="M37" s="31">
        <f t="shared" si="7"/>
        <v>0</v>
      </c>
      <c r="N37" s="31">
        <f>SUM(D37:M37)</f>
        <v>15012173</v>
      </c>
      <c r="O37" s="44">
        <f t="shared" ref="O37:O63" si="8">(N37/O$65)</f>
        <v>859.31156267887809</v>
      </c>
      <c r="P37" s="10"/>
    </row>
    <row r="38" spans="1:16">
      <c r="A38" s="12"/>
      <c r="B38" s="24">
        <v>341.9</v>
      </c>
      <c r="C38" s="19" t="s">
        <v>110</v>
      </c>
      <c r="D38" s="47">
        <v>14165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47" si="9">SUM(D38:M38)</f>
        <v>14165</v>
      </c>
      <c r="O38" s="48">
        <f t="shared" si="8"/>
        <v>0.81081854607899251</v>
      </c>
      <c r="P38" s="9"/>
    </row>
    <row r="39" spans="1:16">
      <c r="A39" s="12"/>
      <c r="B39" s="24">
        <v>342.5</v>
      </c>
      <c r="C39" s="19" t="s">
        <v>46</v>
      </c>
      <c r="D39" s="47">
        <v>177312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9"/>
        <v>177312</v>
      </c>
      <c r="O39" s="48">
        <f t="shared" si="8"/>
        <v>10.149513451631368</v>
      </c>
      <c r="P39" s="9"/>
    </row>
    <row r="40" spans="1:16">
      <c r="A40" s="12"/>
      <c r="B40" s="24">
        <v>342.9</v>
      </c>
      <c r="C40" s="19" t="s">
        <v>127</v>
      </c>
      <c r="D40" s="47">
        <v>0</v>
      </c>
      <c r="E40" s="47">
        <v>108000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9"/>
        <v>108000</v>
      </c>
      <c r="O40" s="48">
        <f t="shared" si="8"/>
        <v>6.1820263308528904</v>
      </c>
      <c r="P40" s="9"/>
    </row>
    <row r="41" spans="1:16">
      <c r="A41" s="12"/>
      <c r="B41" s="24">
        <v>343.4</v>
      </c>
      <c r="C41" s="19" t="s">
        <v>47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2906237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2906237</v>
      </c>
      <c r="O41" s="48">
        <f t="shared" si="8"/>
        <v>166.35586720091587</v>
      </c>
      <c r="P41" s="9"/>
    </row>
    <row r="42" spans="1:16">
      <c r="A42" s="12"/>
      <c r="B42" s="24">
        <v>343.6</v>
      </c>
      <c r="C42" s="19" t="s">
        <v>48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9331647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9331647</v>
      </c>
      <c r="O42" s="48">
        <f t="shared" si="8"/>
        <v>534.15266170578138</v>
      </c>
      <c r="P42" s="9"/>
    </row>
    <row r="43" spans="1:16">
      <c r="A43" s="12"/>
      <c r="B43" s="24">
        <v>347.1</v>
      </c>
      <c r="C43" s="19" t="s">
        <v>50</v>
      </c>
      <c r="D43" s="47">
        <v>14109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14109</v>
      </c>
      <c r="O43" s="48">
        <f t="shared" si="8"/>
        <v>0.80761305094447622</v>
      </c>
      <c r="P43" s="9"/>
    </row>
    <row r="44" spans="1:16">
      <c r="A44" s="12"/>
      <c r="B44" s="24">
        <v>347.2</v>
      </c>
      <c r="C44" s="19" t="s">
        <v>51</v>
      </c>
      <c r="D44" s="47">
        <v>828075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828075</v>
      </c>
      <c r="O44" s="48">
        <f t="shared" si="8"/>
        <v>47.399828277046367</v>
      </c>
      <c r="P44" s="9"/>
    </row>
    <row r="45" spans="1:16">
      <c r="A45" s="12"/>
      <c r="B45" s="24">
        <v>347.4</v>
      </c>
      <c r="C45" s="19" t="s">
        <v>52</v>
      </c>
      <c r="D45" s="47">
        <v>117191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117191</v>
      </c>
      <c r="O45" s="48">
        <f t="shared" si="8"/>
        <v>6.7081282198053804</v>
      </c>
      <c r="P45" s="9"/>
    </row>
    <row r="46" spans="1:16">
      <c r="A46" s="12"/>
      <c r="B46" s="24">
        <v>347.5</v>
      </c>
      <c r="C46" s="19" t="s">
        <v>53</v>
      </c>
      <c r="D46" s="47">
        <v>62084</v>
      </c>
      <c r="E46" s="47">
        <v>49390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111474</v>
      </c>
      <c r="O46" s="48">
        <f t="shared" si="8"/>
        <v>6.3808815111619923</v>
      </c>
      <c r="P46" s="9"/>
    </row>
    <row r="47" spans="1:16">
      <c r="A47" s="12"/>
      <c r="B47" s="24">
        <v>349</v>
      </c>
      <c r="C47" s="19" t="s">
        <v>1</v>
      </c>
      <c r="D47" s="47">
        <v>4943</v>
      </c>
      <c r="E47" s="47">
        <v>0</v>
      </c>
      <c r="F47" s="47">
        <v>0</v>
      </c>
      <c r="G47" s="47">
        <v>0</v>
      </c>
      <c r="H47" s="47">
        <v>0</v>
      </c>
      <c r="I47" s="47">
        <v>1399020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1403963</v>
      </c>
      <c r="O47" s="48">
        <f t="shared" si="8"/>
        <v>80.364224384659423</v>
      </c>
      <c r="P47" s="9"/>
    </row>
    <row r="48" spans="1:16" ht="15.75">
      <c r="A48" s="28" t="s">
        <v>44</v>
      </c>
      <c r="B48" s="29"/>
      <c r="C48" s="30"/>
      <c r="D48" s="31">
        <f t="shared" ref="D48:M48" si="10">SUM(D49:D51)</f>
        <v>48559</v>
      </c>
      <c r="E48" s="31">
        <f t="shared" si="10"/>
        <v>0</v>
      </c>
      <c r="F48" s="31">
        <f t="shared" si="10"/>
        <v>0</v>
      </c>
      <c r="G48" s="31">
        <f t="shared" si="10"/>
        <v>0</v>
      </c>
      <c r="H48" s="31">
        <f t="shared" si="10"/>
        <v>0</v>
      </c>
      <c r="I48" s="31">
        <f t="shared" si="10"/>
        <v>0</v>
      </c>
      <c r="J48" s="31">
        <f t="shared" si="10"/>
        <v>0</v>
      </c>
      <c r="K48" s="31">
        <f t="shared" si="10"/>
        <v>0</v>
      </c>
      <c r="L48" s="31">
        <f t="shared" si="10"/>
        <v>0</v>
      </c>
      <c r="M48" s="31">
        <f t="shared" si="10"/>
        <v>0</v>
      </c>
      <c r="N48" s="31">
        <f t="shared" ref="N48:N53" si="11">SUM(D48:M48)</f>
        <v>48559</v>
      </c>
      <c r="O48" s="44">
        <f t="shared" si="8"/>
        <v>2.7795649685174584</v>
      </c>
      <c r="P48" s="10"/>
    </row>
    <row r="49" spans="1:119">
      <c r="A49" s="13"/>
      <c r="B49" s="38">
        <v>351.1</v>
      </c>
      <c r="C49" s="20" t="s">
        <v>56</v>
      </c>
      <c r="D49" s="47">
        <v>15384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1"/>
        <v>15384</v>
      </c>
      <c r="O49" s="48">
        <f t="shared" si="8"/>
        <v>0.88059530623926729</v>
      </c>
      <c r="P49" s="9"/>
    </row>
    <row r="50" spans="1:119">
      <c r="A50" s="13"/>
      <c r="B50" s="38">
        <v>352</v>
      </c>
      <c r="C50" s="20" t="s">
        <v>57</v>
      </c>
      <c r="D50" s="47">
        <v>21698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1"/>
        <v>21698</v>
      </c>
      <c r="O50" s="48">
        <f t="shared" si="8"/>
        <v>1.2420148826559816</v>
      </c>
      <c r="P50" s="9"/>
    </row>
    <row r="51" spans="1:119">
      <c r="A51" s="13"/>
      <c r="B51" s="38">
        <v>354</v>
      </c>
      <c r="C51" s="20" t="s">
        <v>58</v>
      </c>
      <c r="D51" s="47">
        <v>11477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11477</v>
      </c>
      <c r="O51" s="48">
        <f t="shared" si="8"/>
        <v>0.65695477962220949</v>
      </c>
      <c r="P51" s="9"/>
    </row>
    <row r="52" spans="1:119" ht="15.75">
      <c r="A52" s="28" t="s">
        <v>4</v>
      </c>
      <c r="B52" s="29"/>
      <c r="C52" s="30"/>
      <c r="D52" s="31">
        <f t="shared" ref="D52:M52" si="12">SUM(D53:D60)</f>
        <v>1128766</v>
      </c>
      <c r="E52" s="31">
        <f t="shared" si="12"/>
        <v>14266</v>
      </c>
      <c r="F52" s="31">
        <f t="shared" si="12"/>
        <v>0</v>
      </c>
      <c r="G52" s="31">
        <f t="shared" si="12"/>
        <v>48489</v>
      </c>
      <c r="H52" s="31">
        <f t="shared" si="12"/>
        <v>0</v>
      </c>
      <c r="I52" s="31">
        <f t="shared" si="12"/>
        <v>585680</v>
      </c>
      <c r="J52" s="31">
        <f t="shared" si="12"/>
        <v>0</v>
      </c>
      <c r="K52" s="31">
        <f t="shared" si="12"/>
        <v>1125107</v>
      </c>
      <c r="L52" s="31">
        <f t="shared" si="12"/>
        <v>0</v>
      </c>
      <c r="M52" s="31">
        <f t="shared" si="12"/>
        <v>0</v>
      </c>
      <c r="N52" s="31">
        <f t="shared" si="11"/>
        <v>2902308</v>
      </c>
      <c r="O52" s="44">
        <f t="shared" si="8"/>
        <v>166.13096737263882</v>
      </c>
      <c r="P52" s="10"/>
    </row>
    <row r="53" spans="1:119">
      <c r="A53" s="12"/>
      <c r="B53" s="24">
        <v>361.1</v>
      </c>
      <c r="C53" s="19" t="s">
        <v>59</v>
      </c>
      <c r="D53" s="47">
        <v>191397</v>
      </c>
      <c r="E53" s="47">
        <v>57844</v>
      </c>
      <c r="F53" s="47">
        <v>0</v>
      </c>
      <c r="G53" s="47">
        <v>16703</v>
      </c>
      <c r="H53" s="47">
        <v>0</v>
      </c>
      <c r="I53" s="47">
        <v>355707</v>
      </c>
      <c r="J53" s="47">
        <v>0</v>
      </c>
      <c r="K53" s="47">
        <v>681057</v>
      </c>
      <c r="L53" s="47">
        <v>0</v>
      </c>
      <c r="M53" s="47">
        <v>0</v>
      </c>
      <c r="N53" s="47">
        <f t="shared" si="11"/>
        <v>1302708</v>
      </c>
      <c r="O53" s="48">
        <f t="shared" si="8"/>
        <v>74.568288494562111</v>
      </c>
      <c r="P53" s="9"/>
    </row>
    <row r="54" spans="1:119">
      <c r="A54" s="12"/>
      <c r="B54" s="24">
        <v>361.3</v>
      </c>
      <c r="C54" s="19" t="s">
        <v>60</v>
      </c>
      <c r="D54" s="47">
        <v>-237003</v>
      </c>
      <c r="E54" s="47">
        <v>-71200</v>
      </c>
      <c r="F54" s="47">
        <v>0</v>
      </c>
      <c r="G54" s="47">
        <v>-16268</v>
      </c>
      <c r="H54" s="47">
        <v>0</v>
      </c>
      <c r="I54" s="47">
        <v>-462735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60" si="13">SUM(D54:M54)</f>
        <v>-787206</v>
      </c>
      <c r="O54" s="48">
        <f t="shared" si="8"/>
        <v>-45.060446479679449</v>
      </c>
      <c r="P54" s="9"/>
    </row>
    <row r="55" spans="1:119">
      <c r="A55" s="12"/>
      <c r="B55" s="24">
        <v>362</v>
      </c>
      <c r="C55" s="19" t="s">
        <v>61</v>
      </c>
      <c r="D55" s="47">
        <v>20540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3"/>
        <v>20540</v>
      </c>
      <c r="O55" s="48">
        <f t="shared" si="8"/>
        <v>1.175729822552948</v>
      </c>
      <c r="P55" s="9"/>
    </row>
    <row r="56" spans="1:119">
      <c r="A56" s="12"/>
      <c r="B56" s="24">
        <v>364</v>
      </c>
      <c r="C56" s="19" t="s">
        <v>111</v>
      </c>
      <c r="D56" s="47">
        <v>15985</v>
      </c>
      <c r="E56" s="47">
        <v>0</v>
      </c>
      <c r="F56" s="47">
        <v>0</v>
      </c>
      <c r="G56" s="47">
        <v>0</v>
      </c>
      <c r="H56" s="47">
        <v>0</v>
      </c>
      <c r="I56" s="47">
        <v>35888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3"/>
        <v>51873</v>
      </c>
      <c r="O56" s="48">
        <f t="shared" si="8"/>
        <v>2.9692615912993703</v>
      </c>
      <c r="P56" s="9"/>
    </row>
    <row r="57" spans="1:119">
      <c r="A57" s="12"/>
      <c r="B57" s="24">
        <v>365</v>
      </c>
      <c r="C57" s="19" t="s">
        <v>112</v>
      </c>
      <c r="D57" s="47">
        <v>16866</v>
      </c>
      <c r="E57" s="47">
        <v>0</v>
      </c>
      <c r="F57" s="47">
        <v>0</v>
      </c>
      <c r="G57" s="47">
        <v>0</v>
      </c>
      <c r="H57" s="47">
        <v>0</v>
      </c>
      <c r="I57" s="47">
        <v>10435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3"/>
        <v>27301</v>
      </c>
      <c r="O57" s="48">
        <f t="shared" si="8"/>
        <v>1.5627361190612479</v>
      </c>
      <c r="P57" s="9"/>
    </row>
    <row r="58" spans="1:119">
      <c r="A58" s="12"/>
      <c r="B58" s="24">
        <v>366</v>
      </c>
      <c r="C58" s="19" t="s">
        <v>92</v>
      </c>
      <c r="D58" s="47">
        <v>18200</v>
      </c>
      <c r="E58" s="47">
        <v>27559</v>
      </c>
      <c r="F58" s="47">
        <v>0</v>
      </c>
      <c r="G58" s="47">
        <v>48054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3"/>
        <v>93813</v>
      </c>
      <c r="O58" s="48">
        <f t="shared" si="8"/>
        <v>5.3699484831139097</v>
      </c>
      <c r="P58" s="9"/>
    </row>
    <row r="59" spans="1:119">
      <c r="A59" s="12"/>
      <c r="B59" s="24">
        <v>368</v>
      </c>
      <c r="C59" s="19" t="s">
        <v>64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444050</v>
      </c>
      <c r="L59" s="47">
        <v>0</v>
      </c>
      <c r="M59" s="47">
        <v>0</v>
      </c>
      <c r="N59" s="47">
        <f t="shared" si="13"/>
        <v>444050</v>
      </c>
      <c r="O59" s="48">
        <f t="shared" si="8"/>
        <v>25.417859187178021</v>
      </c>
      <c r="P59" s="9"/>
    </row>
    <row r="60" spans="1:119">
      <c r="A60" s="12"/>
      <c r="B60" s="24">
        <v>369.9</v>
      </c>
      <c r="C60" s="19" t="s">
        <v>66</v>
      </c>
      <c r="D60" s="47">
        <v>1102781</v>
      </c>
      <c r="E60" s="47">
        <v>63</v>
      </c>
      <c r="F60" s="47">
        <v>0</v>
      </c>
      <c r="G60" s="47">
        <v>0</v>
      </c>
      <c r="H60" s="47">
        <v>0</v>
      </c>
      <c r="I60" s="47">
        <v>646385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3"/>
        <v>1749229</v>
      </c>
      <c r="O60" s="48">
        <f t="shared" si="8"/>
        <v>100.12759015455066</v>
      </c>
      <c r="P60" s="9"/>
    </row>
    <row r="61" spans="1:119" ht="15.75">
      <c r="A61" s="28" t="s">
        <v>45</v>
      </c>
      <c r="B61" s="29"/>
      <c r="C61" s="30"/>
      <c r="D61" s="31">
        <f t="shared" ref="D61:M61" si="14">SUM(D62:D62)</f>
        <v>260633</v>
      </c>
      <c r="E61" s="31">
        <f t="shared" si="14"/>
        <v>424700</v>
      </c>
      <c r="F61" s="31">
        <f t="shared" si="14"/>
        <v>903220</v>
      </c>
      <c r="G61" s="31">
        <f t="shared" si="14"/>
        <v>155000</v>
      </c>
      <c r="H61" s="31">
        <f t="shared" si="14"/>
        <v>0</v>
      </c>
      <c r="I61" s="31">
        <f t="shared" si="14"/>
        <v>0</v>
      </c>
      <c r="J61" s="31">
        <f t="shared" si="14"/>
        <v>0</v>
      </c>
      <c r="K61" s="31">
        <f t="shared" si="14"/>
        <v>0</v>
      </c>
      <c r="L61" s="31">
        <f t="shared" si="14"/>
        <v>0</v>
      </c>
      <c r="M61" s="31">
        <f t="shared" si="14"/>
        <v>0</v>
      </c>
      <c r="N61" s="31">
        <f>SUM(D61:M61)</f>
        <v>1743553</v>
      </c>
      <c r="O61" s="44">
        <f t="shared" si="8"/>
        <v>99.802690326273606</v>
      </c>
      <c r="P61" s="9"/>
    </row>
    <row r="62" spans="1:119" ht="15.75" thickBot="1">
      <c r="A62" s="12"/>
      <c r="B62" s="24">
        <v>381</v>
      </c>
      <c r="C62" s="19" t="s">
        <v>67</v>
      </c>
      <c r="D62" s="47">
        <v>260633</v>
      </c>
      <c r="E62" s="47">
        <v>424700</v>
      </c>
      <c r="F62" s="47">
        <v>903220</v>
      </c>
      <c r="G62" s="47">
        <v>155000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1743553</v>
      </c>
      <c r="O62" s="48">
        <f t="shared" si="8"/>
        <v>99.802690326273606</v>
      </c>
      <c r="P62" s="9"/>
    </row>
    <row r="63" spans="1:119" ht="16.5" thickBot="1">
      <c r="A63" s="14" t="s">
        <v>54</v>
      </c>
      <c r="B63" s="22"/>
      <c r="C63" s="21"/>
      <c r="D63" s="15">
        <f t="shared" ref="D63:M63" si="15">SUM(D5,D14,D25,D37,D48,D52,D61)</f>
        <v>14539273</v>
      </c>
      <c r="E63" s="15">
        <f t="shared" si="15"/>
        <v>1676712</v>
      </c>
      <c r="F63" s="15">
        <f t="shared" si="15"/>
        <v>903220</v>
      </c>
      <c r="G63" s="15">
        <f t="shared" si="15"/>
        <v>2087359</v>
      </c>
      <c r="H63" s="15">
        <f t="shared" si="15"/>
        <v>0</v>
      </c>
      <c r="I63" s="15">
        <f t="shared" si="15"/>
        <v>14334704</v>
      </c>
      <c r="J63" s="15">
        <f t="shared" si="15"/>
        <v>0</v>
      </c>
      <c r="K63" s="15">
        <f t="shared" si="15"/>
        <v>1129605</v>
      </c>
      <c r="L63" s="15">
        <f t="shared" si="15"/>
        <v>0</v>
      </c>
      <c r="M63" s="15">
        <f t="shared" si="15"/>
        <v>0</v>
      </c>
      <c r="N63" s="15">
        <f>SUM(D63:M63)</f>
        <v>34670873</v>
      </c>
      <c r="O63" s="37">
        <f t="shared" si="8"/>
        <v>1984.5949055523754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46"/>
    </row>
    <row r="65" spans="1:15">
      <c r="A65" s="39"/>
      <c r="B65" s="40"/>
      <c r="C65" s="40"/>
      <c r="D65" s="41"/>
      <c r="E65" s="41"/>
      <c r="F65" s="41"/>
      <c r="G65" s="41"/>
      <c r="H65" s="41"/>
      <c r="I65" s="41"/>
      <c r="J65" s="41"/>
      <c r="K65" s="41"/>
      <c r="L65" s="119" t="s">
        <v>137</v>
      </c>
      <c r="M65" s="119"/>
      <c r="N65" s="119"/>
      <c r="O65" s="42">
        <v>17470</v>
      </c>
    </row>
    <row r="66" spans="1:15">
      <c r="A66" s="120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8"/>
    </row>
    <row r="67" spans="1:15" ht="15.75" customHeight="1" thickBot="1">
      <c r="A67" s="121" t="s">
        <v>85</v>
      </c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1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132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69</v>
      </c>
      <c r="B3" s="109"/>
      <c r="C3" s="110"/>
      <c r="D3" s="129" t="s">
        <v>39</v>
      </c>
      <c r="E3" s="130"/>
      <c r="F3" s="130"/>
      <c r="G3" s="130"/>
      <c r="H3" s="131"/>
      <c r="I3" s="129" t="s">
        <v>40</v>
      </c>
      <c r="J3" s="131"/>
      <c r="K3" s="129" t="s">
        <v>42</v>
      </c>
      <c r="L3" s="131"/>
      <c r="M3" s="35"/>
      <c r="N3" s="36"/>
      <c r="O3" s="132" t="s">
        <v>74</v>
      </c>
      <c r="P3" s="11"/>
      <c r="Q3"/>
    </row>
    <row r="4" spans="1:133" ht="32.25" customHeight="1" thickBot="1">
      <c r="A4" s="111"/>
      <c r="B4" s="112"/>
      <c r="C4" s="113"/>
      <c r="D4" s="33" t="s">
        <v>5</v>
      </c>
      <c r="E4" s="33" t="s">
        <v>70</v>
      </c>
      <c r="F4" s="33" t="s">
        <v>71</v>
      </c>
      <c r="G4" s="33" t="s">
        <v>72</v>
      </c>
      <c r="H4" s="33" t="s">
        <v>6</v>
      </c>
      <c r="I4" s="33" t="s">
        <v>7</v>
      </c>
      <c r="J4" s="34" t="s">
        <v>73</v>
      </c>
      <c r="K4" s="34" t="s">
        <v>8</v>
      </c>
      <c r="L4" s="34" t="s">
        <v>9</v>
      </c>
      <c r="M4" s="34" t="s">
        <v>10</v>
      </c>
      <c r="N4" s="34" t="s">
        <v>41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SUM(D6:D13)</f>
        <v>6654381</v>
      </c>
      <c r="E5" s="26">
        <f t="shared" si="0"/>
        <v>682315</v>
      </c>
      <c r="F5" s="26">
        <f t="shared" si="0"/>
        <v>0</v>
      </c>
      <c r="G5" s="26">
        <f t="shared" si="0"/>
        <v>1776976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189214</v>
      </c>
      <c r="L5" s="26">
        <f t="shared" si="0"/>
        <v>0</v>
      </c>
      <c r="M5" s="26">
        <f t="shared" si="0"/>
        <v>0</v>
      </c>
      <c r="N5" s="27">
        <f>SUM(D5:M5)</f>
        <v>9302886</v>
      </c>
      <c r="O5" s="32">
        <f t="shared" ref="O5:O36" si="1">(N5/O$71)</f>
        <v>536.40581214322776</v>
      </c>
      <c r="P5" s="6"/>
    </row>
    <row r="6" spans="1:133">
      <c r="A6" s="12"/>
      <c r="B6" s="24">
        <v>311</v>
      </c>
      <c r="C6" s="19" t="s">
        <v>3</v>
      </c>
      <c r="D6" s="47">
        <v>4138275</v>
      </c>
      <c r="E6" s="47">
        <v>432886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4571161</v>
      </c>
      <c r="O6" s="48">
        <f t="shared" si="1"/>
        <v>263.5738338234446</v>
      </c>
      <c r="P6" s="9"/>
    </row>
    <row r="7" spans="1:133">
      <c r="A7" s="12"/>
      <c r="B7" s="24">
        <v>312.10000000000002</v>
      </c>
      <c r="C7" s="19" t="s">
        <v>11</v>
      </c>
      <c r="D7" s="47">
        <v>87178</v>
      </c>
      <c r="E7" s="47">
        <v>249429</v>
      </c>
      <c r="F7" s="47">
        <v>0</v>
      </c>
      <c r="G7" s="47">
        <v>1776976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2113583</v>
      </c>
      <c r="O7" s="48">
        <f t="shared" si="1"/>
        <v>121.86951507812951</v>
      </c>
      <c r="P7" s="9"/>
    </row>
    <row r="8" spans="1:133">
      <c r="A8" s="12"/>
      <c r="B8" s="24">
        <v>312.51</v>
      </c>
      <c r="C8" s="19" t="s">
        <v>76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189214</v>
      </c>
      <c r="L8" s="47">
        <v>0</v>
      </c>
      <c r="M8" s="47">
        <v>0</v>
      </c>
      <c r="N8" s="47">
        <f>SUM(D8:M8)</f>
        <v>189214</v>
      </c>
      <c r="O8" s="48">
        <f t="shared" si="1"/>
        <v>10.9101078244825</v>
      </c>
      <c r="P8" s="9"/>
    </row>
    <row r="9" spans="1:133">
      <c r="A9" s="12"/>
      <c r="B9" s="24">
        <v>314.10000000000002</v>
      </c>
      <c r="C9" s="19" t="s">
        <v>12</v>
      </c>
      <c r="D9" s="47">
        <v>1404980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1404980</v>
      </c>
      <c r="O9" s="48">
        <f t="shared" si="1"/>
        <v>81.011359049760713</v>
      </c>
      <c r="P9" s="9"/>
    </row>
    <row r="10" spans="1:133">
      <c r="A10" s="12"/>
      <c r="B10" s="24">
        <v>314.39999999999998</v>
      </c>
      <c r="C10" s="19" t="s">
        <v>14</v>
      </c>
      <c r="D10" s="47">
        <v>79463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79463</v>
      </c>
      <c r="O10" s="48">
        <f t="shared" si="1"/>
        <v>4.581848584443291</v>
      </c>
      <c r="P10" s="9"/>
    </row>
    <row r="11" spans="1:133">
      <c r="A11" s="12"/>
      <c r="B11" s="24">
        <v>314.8</v>
      </c>
      <c r="C11" s="19" t="s">
        <v>15</v>
      </c>
      <c r="D11" s="47">
        <v>9634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9634</v>
      </c>
      <c r="O11" s="48">
        <f t="shared" si="1"/>
        <v>0.55549789540448591</v>
      </c>
      <c r="P11" s="9"/>
    </row>
    <row r="12" spans="1:133">
      <c r="A12" s="12"/>
      <c r="B12" s="24">
        <v>315</v>
      </c>
      <c r="C12" s="19" t="s">
        <v>102</v>
      </c>
      <c r="D12" s="47">
        <v>794458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794458</v>
      </c>
      <c r="O12" s="48">
        <f t="shared" si="1"/>
        <v>45.80856829844894</v>
      </c>
      <c r="P12" s="9"/>
    </row>
    <row r="13" spans="1:133">
      <c r="A13" s="12"/>
      <c r="B13" s="24">
        <v>316</v>
      </c>
      <c r="C13" s="19" t="s">
        <v>103</v>
      </c>
      <c r="D13" s="47">
        <v>140393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140393</v>
      </c>
      <c r="O13" s="48">
        <f t="shared" si="1"/>
        <v>8.0950815891137626</v>
      </c>
      <c r="P13" s="9"/>
    </row>
    <row r="14" spans="1:133" ht="15.75">
      <c r="A14" s="28" t="s">
        <v>16</v>
      </c>
      <c r="B14" s="29"/>
      <c r="C14" s="30"/>
      <c r="D14" s="31">
        <f t="shared" ref="D14:M14" si="3">SUM(D15:D25)</f>
        <v>1628801</v>
      </c>
      <c r="E14" s="31">
        <f t="shared" si="3"/>
        <v>528417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47692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3">
        <f>SUM(D14:M14)</f>
        <v>2204910</v>
      </c>
      <c r="O14" s="44">
        <f t="shared" si="1"/>
        <v>127.13544369486247</v>
      </c>
      <c r="P14" s="10"/>
    </row>
    <row r="15" spans="1:133">
      <c r="A15" s="12"/>
      <c r="B15" s="24">
        <v>322</v>
      </c>
      <c r="C15" s="19" t="s">
        <v>0</v>
      </c>
      <c r="D15" s="47">
        <v>313308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313308</v>
      </c>
      <c r="O15" s="48">
        <f t="shared" si="1"/>
        <v>18.06538661131292</v>
      </c>
      <c r="P15" s="9"/>
    </row>
    <row r="16" spans="1:133">
      <c r="A16" s="12"/>
      <c r="B16" s="24">
        <v>323.10000000000002</v>
      </c>
      <c r="C16" s="19" t="s">
        <v>17</v>
      </c>
      <c r="D16" s="47">
        <v>1249260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5" si="4">SUM(D16:M16)</f>
        <v>1249260</v>
      </c>
      <c r="O16" s="48">
        <f t="shared" si="1"/>
        <v>72.032520325203251</v>
      </c>
      <c r="P16" s="9"/>
    </row>
    <row r="17" spans="1:16">
      <c r="A17" s="12"/>
      <c r="B17" s="24">
        <v>323.39999999999998</v>
      </c>
      <c r="C17" s="19" t="s">
        <v>18</v>
      </c>
      <c r="D17" s="47">
        <v>66233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66233</v>
      </c>
      <c r="O17" s="48">
        <f t="shared" si="1"/>
        <v>3.8190047857925387</v>
      </c>
      <c r="P17" s="9"/>
    </row>
    <row r="18" spans="1:16">
      <c r="A18" s="12"/>
      <c r="B18" s="24">
        <v>323.7</v>
      </c>
      <c r="C18" s="19" t="s">
        <v>20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47692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47692</v>
      </c>
      <c r="O18" s="48">
        <f t="shared" si="1"/>
        <v>2.7499279248111632</v>
      </c>
      <c r="P18" s="9"/>
    </row>
    <row r="19" spans="1:16">
      <c r="A19" s="12"/>
      <c r="B19" s="24">
        <v>324.11</v>
      </c>
      <c r="C19" s="19" t="s">
        <v>21</v>
      </c>
      <c r="D19" s="47">
        <v>0</v>
      </c>
      <c r="E19" s="47">
        <v>19252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19252</v>
      </c>
      <c r="O19" s="48">
        <f t="shared" si="1"/>
        <v>1.1100732283918584</v>
      </c>
      <c r="P19" s="9"/>
    </row>
    <row r="20" spans="1:16">
      <c r="A20" s="12"/>
      <c r="B20" s="24">
        <v>324.12</v>
      </c>
      <c r="C20" s="19" t="s">
        <v>96</v>
      </c>
      <c r="D20" s="47">
        <v>0</v>
      </c>
      <c r="E20" s="47">
        <v>698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698</v>
      </c>
      <c r="O20" s="48">
        <f t="shared" si="1"/>
        <v>4.0246785446577872E-2</v>
      </c>
      <c r="P20" s="9"/>
    </row>
    <row r="21" spans="1:16">
      <c r="A21" s="12"/>
      <c r="B21" s="24">
        <v>324.31</v>
      </c>
      <c r="C21" s="19" t="s">
        <v>23</v>
      </c>
      <c r="D21" s="47">
        <v>0</v>
      </c>
      <c r="E21" s="47">
        <v>31528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31528</v>
      </c>
      <c r="O21" s="48">
        <f t="shared" si="1"/>
        <v>1.8179092429222166</v>
      </c>
      <c r="P21" s="9"/>
    </row>
    <row r="22" spans="1:16">
      <c r="A22" s="12"/>
      <c r="B22" s="24">
        <v>324.32</v>
      </c>
      <c r="C22" s="19" t="s">
        <v>24</v>
      </c>
      <c r="D22" s="47">
        <v>0</v>
      </c>
      <c r="E22" s="47">
        <v>5256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5256</v>
      </c>
      <c r="O22" s="48">
        <f t="shared" si="1"/>
        <v>0.30306175402179553</v>
      </c>
      <c r="P22" s="9"/>
    </row>
    <row r="23" spans="1:16">
      <c r="A23" s="12"/>
      <c r="B23" s="24">
        <v>324.61</v>
      </c>
      <c r="C23" s="19" t="s">
        <v>25</v>
      </c>
      <c r="D23" s="47">
        <v>0</v>
      </c>
      <c r="E23" s="47">
        <v>38391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38391</v>
      </c>
      <c r="O23" s="48">
        <f t="shared" si="1"/>
        <v>2.2136308597128522</v>
      </c>
      <c r="P23" s="9"/>
    </row>
    <row r="24" spans="1:16">
      <c r="A24" s="12"/>
      <c r="B24" s="24">
        <v>324.62</v>
      </c>
      <c r="C24" s="19" t="s">
        <v>123</v>
      </c>
      <c r="D24" s="47">
        <v>0</v>
      </c>
      <c r="E24" s="47">
        <v>186893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186893</v>
      </c>
      <c r="O24" s="48">
        <f t="shared" si="1"/>
        <v>10.776278613849968</v>
      </c>
      <c r="P24" s="9"/>
    </row>
    <row r="25" spans="1:16">
      <c r="A25" s="12"/>
      <c r="B25" s="24">
        <v>325.2</v>
      </c>
      <c r="C25" s="19" t="s">
        <v>104</v>
      </c>
      <c r="D25" s="47">
        <v>0</v>
      </c>
      <c r="E25" s="47">
        <v>246399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246399</v>
      </c>
      <c r="O25" s="48">
        <f t="shared" si="1"/>
        <v>14.207403563397335</v>
      </c>
      <c r="P25" s="9"/>
    </row>
    <row r="26" spans="1:16" ht="15.75">
      <c r="A26" s="28" t="s">
        <v>27</v>
      </c>
      <c r="B26" s="29"/>
      <c r="C26" s="30"/>
      <c r="D26" s="31">
        <f t="shared" ref="D26:M26" si="5">SUM(D27:D40)</f>
        <v>2937298</v>
      </c>
      <c r="E26" s="31">
        <f t="shared" si="5"/>
        <v>59333</v>
      </c>
      <c r="F26" s="31">
        <f t="shared" si="5"/>
        <v>0</v>
      </c>
      <c r="G26" s="31">
        <f t="shared" si="5"/>
        <v>169525</v>
      </c>
      <c r="H26" s="31">
        <f t="shared" si="5"/>
        <v>0</v>
      </c>
      <c r="I26" s="31">
        <f t="shared" si="5"/>
        <v>55231</v>
      </c>
      <c r="J26" s="31">
        <f t="shared" si="5"/>
        <v>0</v>
      </c>
      <c r="K26" s="31">
        <f t="shared" si="5"/>
        <v>0</v>
      </c>
      <c r="L26" s="31">
        <f t="shared" si="5"/>
        <v>0</v>
      </c>
      <c r="M26" s="31">
        <f t="shared" si="5"/>
        <v>0</v>
      </c>
      <c r="N26" s="43">
        <f>SUM(D26:M26)</f>
        <v>3221387</v>
      </c>
      <c r="O26" s="44">
        <f t="shared" si="1"/>
        <v>185.74566107363202</v>
      </c>
      <c r="P26" s="10"/>
    </row>
    <row r="27" spans="1:16">
      <c r="A27" s="12"/>
      <c r="B27" s="24">
        <v>331.2</v>
      </c>
      <c r="C27" s="19" t="s">
        <v>105</v>
      </c>
      <c r="D27" s="47">
        <v>-4736</v>
      </c>
      <c r="E27" s="47">
        <v>2273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-2463</v>
      </c>
      <c r="O27" s="48">
        <f t="shared" si="1"/>
        <v>-0.14201695208441445</v>
      </c>
      <c r="P27" s="9"/>
    </row>
    <row r="28" spans="1:16">
      <c r="A28" s="12"/>
      <c r="B28" s="24">
        <v>331.39</v>
      </c>
      <c r="C28" s="19" t="s">
        <v>90</v>
      </c>
      <c r="D28" s="47">
        <v>0</v>
      </c>
      <c r="E28" s="47">
        <v>42113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42113</v>
      </c>
      <c r="O28" s="48">
        <f t="shared" si="1"/>
        <v>2.4282419419938881</v>
      </c>
      <c r="P28" s="9"/>
    </row>
    <row r="29" spans="1:16">
      <c r="A29" s="12"/>
      <c r="B29" s="24">
        <v>331.7</v>
      </c>
      <c r="C29" s="19" t="s">
        <v>130</v>
      </c>
      <c r="D29" s="47">
        <v>0</v>
      </c>
      <c r="E29" s="47">
        <v>0</v>
      </c>
      <c r="F29" s="47">
        <v>0</v>
      </c>
      <c r="G29" s="47">
        <v>142672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142672</v>
      </c>
      <c r="O29" s="48">
        <f t="shared" si="1"/>
        <v>8.2264890734013729</v>
      </c>
      <c r="P29" s="9"/>
    </row>
    <row r="30" spans="1:16">
      <c r="A30" s="12"/>
      <c r="B30" s="24">
        <v>331.9</v>
      </c>
      <c r="C30" s="19" t="s">
        <v>81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35389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35389</v>
      </c>
      <c r="O30" s="48">
        <f t="shared" si="1"/>
        <v>2.0405350862019258</v>
      </c>
      <c r="P30" s="9"/>
    </row>
    <row r="31" spans="1:16">
      <c r="A31" s="12"/>
      <c r="B31" s="24">
        <v>334.39</v>
      </c>
      <c r="C31" s="19" t="s">
        <v>126</v>
      </c>
      <c r="D31" s="47">
        <v>4799</v>
      </c>
      <c r="E31" s="47">
        <v>7019</v>
      </c>
      <c r="F31" s="47">
        <v>0</v>
      </c>
      <c r="G31" s="47">
        <v>0</v>
      </c>
      <c r="H31" s="47">
        <v>0</v>
      </c>
      <c r="I31" s="47">
        <v>13924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38" si="6">SUM(D31:M31)</f>
        <v>25742</v>
      </c>
      <c r="O31" s="48">
        <f t="shared" si="1"/>
        <v>1.4842876088335351</v>
      </c>
      <c r="P31" s="9"/>
    </row>
    <row r="32" spans="1:16">
      <c r="A32" s="12"/>
      <c r="B32" s="24">
        <v>335.12</v>
      </c>
      <c r="C32" s="19" t="s">
        <v>106</v>
      </c>
      <c r="D32" s="47">
        <v>566741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566741</v>
      </c>
      <c r="O32" s="48">
        <f t="shared" si="1"/>
        <v>32.678371677333793</v>
      </c>
      <c r="P32" s="9"/>
    </row>
    <row r="33" spans="1:16">
      <c r="A33" s="12"/>
      <c r="B33" s="24">
        <v>335.14</v>
      </c>
      <c r="C33" s="19" t="s">
        <v>107</v>
      </c>
      <c r="D33" s="47">
        <v>17053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17053</v>
      </c>
      <c r="O33" s="48">
        <f t="shared" si="1"/>
        <v>0.98327855618981719</v>
      </c>
      <c r="P33" s="9"/>
    </row>
    <row r="34" spans="1:16">
      <c r="A34" s="12"/>
      <c r="B34" s="24">
        <v>335.15</v>
      </c>
      <c r="C34" s="19" t="s">
        <v>108</v>
      </c>
      <c r="D34" s="47">
        <v>9499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9499</v>
      </c>
      <c r="O34" s="48">
        <f t="shared" si="1"/>
        <v>0.54771377501009055</v>
      </c>
      <c r="P34" s="9"/>
    </row>
    <row r="35" spans="1:16">
      <c r="A35" s="12"/>
      <c r="B35" s="24">
        <v>335.18</v>
      </c>
      <c r="C35" s="19" t="s">
        <v>109</v>
      </c>
      <c r="D35" s="47">
        <v>1078525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1078525</v>
      </c>
      <c r="O35" s="48">
        <f t="shared" si="1"/>
        <v>62.187914432335816</v>
      </c>
      <c r="P35" s="9"/>
    </row>
    <row r="36" spans="1:16">
      <c r="A36" s="12"/>
      <c r="B36" s="24">
        <v>335.21</v>
      </c>
      <c r="C36" s="19" t="s">
        <v>35</v>
      </c>
      <c r="D36" s="47">
        <v>9002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9002</v>
      </c>
      <c r="O36" s="48">
        <f t="shared" si="1"/>
        <v>0.51905667992850146</v>
      </c>
      <c r="P36" s="9"/>
    </row>
    <row r="37" spans="1:16">
      <c r="A37" s="12"/>
      <c r="B37" s="24">
        <v>335.7</v>
      </c>
      <c r="C37" s="19" t="s">
        <v>133</v>
      </c>
      <c r="D37" s="47">
        <v>0</v>
      </c>
      <c r="E37" s="47">
        <v>7928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7928</v>
      </c>
      <c r="O37" s="48">
        <f t="shared" ref="O37:O68" si="7">(N37/O$71)</f>
        <v>0.45712967767975554</v>
      </c>
      <c r="P37" s="9"/>
    </row>
    <row r="38" spans="1:16">
      <c r="A38" s="12"/>
      <c r="B38" s="24">
        <v>335.9</v>
      </c>
      <c r="C38" s="19" t="s">
        <v>36</v>
      </c>
      <c r="D38" s="47">
        <v>473</v>
      </c>
      <c r="E38" s="47">
        <v>0</v>
      </c>
      <c r="F38" s="47">
        <v>0</v>
      </c>
      <c r="G38" s="47">
        <v>0</v>
      </c>
      <c r="H38" s="47">
        <v>0</v>
      </c>
      <c r="I38" s="47">
        <v>5918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6391</v>
      </c>
      <c r="O38" s="48">
        <f t="shared" si="7"/>
        <v>0.36850602548578676</v>
      </c>
      <c r="P38" s="9"/>
    </row>
    <row r="39" spans="1:16">
      <c r="A39" s="12"/>
      <c r="B39" s="24">
        <v>337.7</v>
      </c>
      <c r="C39" s="19" t="s">
        <v>37</v>
      </c>
      <c r="D39" s="47">
        <v>137195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137195</v>
      </c>
      <c r="O39" s="48">
        <f t="shared" si="7"/>
        <v>7.9106844259931961</v>
      </c>
      <c r="P39" s="9"/>
    </row>
    <row r="40" spans="1:16">
      <c r="A40" s="12"/>
      <c r="B40" s="24">
        <v>338</v>
      </c>
      <c r="C40" s="19" t="s">
        <v>38</v>
      </c>
      <c r="D40" s="47">
        <v>1118747</v>
      </c>
      <c r="E40" s="47">
        <v>0</v>
      </c>
      <c r="F40" s="47">
        <v>0</v>
      </c>
      <c r="G40" s="47">
        <v>26853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1145600</v>
      </c>
      <c r="O40" s="48">
        <f t="shared" si="7"/>
        <v>66.05546906532895</v>
      </c>
      <c r="P40" s="9"/>
    </row>
    <row r="41" spans="1:16" ht="15.75">
      <c r="A41" s="28" t="s">
        <v>43</v>
      </c>
      <c r="B41" s="29"/>
      <c r="C41" s="30"/>
      <c r="D41" s="31">
        <f t="shared" ref="D41:M41" si="8">SUM(D42:D53)</f>
        <v>1066904</v>
      </c>
      <c r="E41" s="31">
        <f t="shared" si="8"/>
        <v>57785</v>
      </c>
      <c r="F41" s="31">
        <f t="shared" si="8"/>
        <v>0</v>
      </c>
      <c r="G41" s="31">
        <f t="shared" si="8"/>
        <v>0</v>
      </c>
      <c r="H41" s="31">
        <f t="shared" si="8"/>
        <v>0</v>
      </c>
      <c r="I41" s="31">
        <f t="shared" si="8"/>
        <v>12642166</v>
      </c>
      <c r="J41" s="31">
        <f t="shared" si="8"/>
        <v>0</v>
      </c>
      <c r="K41" s="31">
        <f t="shared" si="8"/>
        <v>0</v>
      </c>
      <c r="L41" s="31">
        <f t="shared" si="8"/>
        <v>0</v>
      </c>
      <c r="M41" s="31">
        <f t="shared" si="8"/>
        <v>0</v>
      </c>
      <c r="N41" s="31">
        <f>SUM(D41:M41)</f>
        <v>13766855</v>
      </c>
      <c r="O41" s="44">
        <f t="shared" si="7"/>
        <v>793.79893905322035</v>
      </c>
      <c r="P41" s="10"/>
    </row>
    <row r="42" spans="1:16">
      <c r="A42" s="12"/>
      <c r="B42" s="24">
        <v>341.9</v>
      </c>
      <c r="C42" s="19" t="s">
        <v>110</v>
      </c>
      <c r="D42" s="47">
        <v>18336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3" si="9">SUM(D42:M42)</f>
        <v>18336</v>
      </c>
      <c r="O42" s="48">
        <f t="shared" si="7"/>
        <v>1.0572565300121086</v>
      </c>
      <c r="P42" s="9"/>
    </row>
    <row r="43" spans="1:16">
      <c r="A43" s="12"/>
      <c r="B43" s="24">
        <v>342.5</v>
      </c>
      <c r="C43" s="19" t="s">
        <v>46</v>
      </c>
      <c r="D43" s="47">
        <v>100557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100557</v>
      </c>
      <c r="O43" s="48">
        <f t="shared" si="7"/>
        <v>5.7981318111053453</v>
      </c>
      <c r="P43" s="9"/>
    </row>
    <row r="44" spans="1:16">
      <c r="A44" s="12"/>
      <c r="B44" s="24">
        <v>342.9</v>
      </c>
      <c r="C44" s="19" t="s">
        <v>127</v>
      </c>
      <c r="D44" s="47">
        <v>0</v>
      </c>
      <c r="E44" s="47">
        <v>9660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9660</v>
      </c>
      <c r="O44" s="48">
        <f t="shared" si="7"/>
        <v>0.55699705933229549</v>
      </c>
      <c r="P44" s="9"/>
    </row>
    <row r="45" spans="1:16">
      <c r="A45" s="12"/>
      <c r="B45" s="24">
        <v>343.4</v>
      </c>
      <c r="C45" s="19" t="s">
        <v>47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2906739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2906739</v>
      </c>
      <c r="O45" s="48">
        <f t="shared" si="7"/>
        <v>167.60300985988584</v>
      </c>
      <c r="P45" s="9"/>
    </row>
    <row r="46" spans="1:16">
      <c r="A46" s="12"/>
      <c r="B46" s="24">
        <v>343.5</v>
      </c>
      <c r="C46" s="19" t="s">
        <v>134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0</v>
      </c>
      <c r="O46" s="48">
        <f t="shared" si="7"/>
        <v>0</v>
      </c>
      <c r="P46" s="9"/>
    </row>
    <row r="47" spans="1:16">
      <c r="A47" s="12"/>
      <c r="B47" s="24">
        <v>343.6</v>
      </c>
      <c r="C47" s="19" t="s">
        <v>48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8585590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8585590</v>
      </c>
      <c r="O47" s="48">
        <f t="shared" si="7"/>
        <v>495.04641642161101</v>
      </c>
      <c r="P47" s="9"/>
    </row>
    <row r="48" spans="1:16">
      <c r="A48" s="12"/>
      <c r="B48" s="24">
        <v>343.9</v>
      </c>
      <c r="C48" s="19" t="s">
        <v>49</v>
      </c>
      <c r="D48" s="47">
        <v>105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105</v>
      </c>
      <c r="O48" s="48">
        <f t="shared" si="7"/>
        <v>6.0543158623075589E-3</v>
      </c>
      <c r="P48" s="9"/>
    </row>
    <row r="49" spans="1:16">
      <c r="A49" s="12"/>
      <c r="B49" s="24">
        <v>347.1</v>
      </c>
      <c r="C49" s="19" t="s">
        <v>50</v>
      </c>
      <c r="D49" s="47">
        <v>12548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12548</v>
      </c>
      <c r="O49" s="48">
        <f t="shared" si="7"/>
        <v>0.7235195756212881</v>
      </c>
      <c r="P49" s="9"/>
    </row>
    <row r="50" spans="1:16">
      <c r="A50" s="12"/>
      <c r="B50" s="24">
        <v>347.2</v>
      </c>
      <c r="C50" s="19" t="s">
        <v>51</v>
      </c>
      <c r="D50" s="47">
        <v>758932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758932</v>
      </c>
      <c r="O50" s="48">
        <f t="shared" si="7"/>
        <v>43.760133771550478</v>
      </c>
      <c r="P50" s="9"/>
    </row>
    <row r="51" spans="1:16">
      <c r="A51" s="12"/>
      <c r="B51" s="24">
        <v>347.4</v>
      </c>
      <c r="C51" s="19" t="s">
        <v>52</v>
      </c>
      <c r="D51" s="47">
        <v>122054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122054</v>
      </c>
      <c r="O51" s="48">
        <f t="shared" si="7"/>
        <v>7.0376520786484464</v>
      </c>
      <c r="P51" s="9"/>
    </row>
    <row r="52" spans="1:16">
      <c r="A52" s="12"/>
      <c r="B52" s="24">
        <v>347.5</v>
      </c>
      <c r="C52" s="19" t="s">
        <v>53</v>
      </c>
      <c r="D52" s="47">
        <v>54372</v>
      </c>
      <c r="E52" s="47">
        <v>48125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102497</v>
      </c>
      <c r="O52" s="48">
        <f t="shared" si="7"/>
        <v>5.9099925041803614</v>
      </c>
      <c r="P52" s="9"/>
    </row>
    <row r="53" spans="1:16">
      <c r="A53" s="12"/>
      <c r="B53" s="24">
        <v>349</v>
      </c>
      <c r="C53" s="19" t="s">
        <v>1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1149837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1149837</v>
      </c>
      <c r="O53" s="48">
        <f t="shared" si="7"/>
        <v>66.299775125410832</v>
      </c>
      <c r="P53" s="9"/>
    </row>
    <row r="54" spans="1:16" ht="15.75">
      <c r="A54" s="28" t="s">
        <v>44</v>
      </c>
      <c r="B54" s="29"/>
      <c r="C54" s="30"/>
      <c r="D54" s="31">
        <f t="shared" ref="D54:M54" si="10">SUM(D55:D57)</f>
        <v>84544</v>
      </c>
      <c r="E54" s="31">
        <f t="shared" si="10"/>
        <v>0</v>
      </c>
      <c r="F54" s="31">
        <f t="shared" si="10"/>
        <v>0</v>
      </c>
      <c r="G54" s="31">
        <f t="shared" si="10"/>
        <v>0</v>
      </c>
      <c r="H54" s="31">
        <f t="shared" si="10"/>
        <v>0</v>
      </c>
      <c r="I54" s="31">
        <f t="shared" si="10"/>
        <v>0</v>
      </c>
      <c r="J54" s="31">
        <f t="shared" si="10"/>
        <v>0</v>
      </c>
      <c r="K54" s="31">
        <f t="shared" si="10"/>
        <v>0</v>
      </c>
      <c r="L54" s="31">
        <f t="shared" si="10"/>
        <v>0</v>
      </c>
      <c r="M54" s="31">
        <f t="shared" si="10"/>
        <v>0</v>
      </c>
      <c r="N54" s="31">
        <f t="shared" ref="N54:N59" si="11">SUM(D54:M54)</f>
        <v>84544</v>
      </c>
      <c r="O54" s="44">
        <f t="shared" si="7"/>
        <v>4.8748198120279076</v>
      </c>
      <c r="P54" s="10"/>
    </row>
    <row r="55" spans="1:16">
      <c r="A55" s="13"/>
      <c r="B55" s="38">
        <v>351.1</v>
      </c>
      <c r="C55" s="20" t="s">
        <v>56</v>
      </c>
      <c r="D55" s="47">
        <v>17262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17262</v>
      </c>
      <c r="O55" s="48">
        <f t="shared" si="7"/>
        <v>0.9953295277633627</v>
      </c>
      <c r="P55" s="9"/>
    </row>
    <row r="56" spans="1:16">
      <c r="A56" s="13"/>
      <c r="B56" s="38">
        <v>352</v>
      </c>
      <c r="C56" s="20" t="s">
        <v>57</v>
      </c>
      <c r="D56" s="47">
        <v>21530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21530</v>
      </c>
      <c r="O56" s="48">
        <f t="shared" si="7"/>
        <v>1.2414230525283976</v>
      </c>
      <c r="P56" s="9"/>
    </row>
    <row r="57" spans="1:16">
      <c r="A57" s="13"/>
      <c r="B57" s="38">
        <v>354</v>
      </c>
      <c r="C57" s="20" t="s">
        <v>58</v>
      </c>
      <c r="D57" s="47">
        <v>45752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45752</v>
      </c>
      <c r="O57" s="48">
        <f t="shared" si="7"/>
        <v>2.6380672317361471</v>
      </c>
      <c r="P57" s="9"/>
    </row>
    <row r="58" spans="1:16" ht="15.75">
      <c r="A58" s="28" t="s">
        <v>4</v>
      </c>
      <c r="B58" s="29"/>
      <c r="C58" s="30"/>
      <c r="D58" s="31">
        <f t="shared" ref="D58:M58" si="12">SUM(D59:D66)</f>
        <v>1195251</v>
      </c>
      <c r="E58" s="31">
        <f t="shared" si="12"/>
        <v>120680</v>
      </c>
      <c r="F58" s="31">
        <f t="shared" si="12"/>
        <v>0</v>
      </c>
      <c r="G58" s="31">
        <f t="shared" si="12"/>
        <v>3456</v>
      </c>
      <c r="H58" s="31">
        <f t="shared" si="12"/>
        <v>0</v>
      </c>
      <c r="I58" s="31">
        <f t="shared" si="12"/>
        <v>881007</v>
      </c>
      <c r="J58" s="31">
        <f t="shared" si="12"/>
        <v>0</v>
      </c>
      <c r="K58" s="31">
        <f t="shared" si="12"/>
        <v>1420337</v>
      </c>
      <c r="L58" s="31">
        <f t="shared" si="12"/>
        <v>0</v>
      </c>
      <c r="M58" s="31">
        <f t="shared" si="12"/>
        <v>0</v>
      </c>
      <c r="N58" s="31">
        <f t="shared" si="11"/>
        <v>3620731</v>
      </c>
      <c r="O58" s="44">
        <f t="shared" si="7"/>
        <v>208.77189644236867</v>
      </c>
      <c r="P58" s="10"/>
    </row>
    <row r="59" spans="1:16">
      <c r="A59" s="12"/>
      <c r="B59" s="24">
        <v>361.1</v>
      </c>
      <c r="C59" s="19" t="s">
        <v>59</v>
      </c>
      <c r="D59" s="47">
        <v>158290</v>
      </c>
      <c r="E59" s="47">
        <v>41183</v>
      </c>
      <c r="F59" s="47">
        <v>0</v>
      </c>
      <c r="G59" s="47">
        <v>10756</v>
      </c>
      <c r="H59" s="47">
        <v>0</v>
      </c>
      <c r="I59" s="47">
        <v>306889</v>
      </c>
      <c r="J59" s="47">
        <v>0</v>
      </c>
      <c r="K59" s="47">
        <v>1022976</v>
      </c>
      <c r="L59" s="47">
        <v>0</v>
      </c>
      <c r="M59" s="47">
        <v>0</v>
      </c>
      <c r="N59" s="47">
        <f t="shared" si="11"/>
        <v>1540094</v>
      </c>
      <c r="O59" s="48">
        <f t="shared" si="7"/>
        <v>88.802052701378074</v>
      </c>
      <c r="P59" s="9"/>
    </row>
    <row r="60" spans="1:16">
      <c r="A60" s="12"/>
      <c r="B60" s="24">
        <v>361.3</v>
      </c>
      <c r="C60" s="19" t="s">
        <v>60</v>
      </c>
      <c r="D60" s="47">
        <v>-126361</v>
      </c>
      <c r="E60" s="47">
        <v>-33768</v>
      </c>
      <c r="F60" s="47">
        <v>0</v>
      </c>
      <c r="G60" s="47">
        <v>-7300</v>
      </c>
      <c r="H60" s="47">
        <v>0</v>
      </c>
      <c r="I60" s="47">
        <v>-243899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66" si="13">SUM(D60:M60)</f>
        <v>-411328</v>
      </c>
      <c r="O60" s="48">
        <f t="shared" si="7"/>
        <v>-23.717234619154702</v>
      </c>
      <c r="P60" s="9"/>
    </row>
    <row r="61" spans="1:16">
      <c r="A61" s="12"/>
      <c r="B61" s="24">
        <v>362</v>
      </c>
      <c r="C61" s="19" t="s">
        <v>61</v>
      </c>
      <c r="D61" s="47">
        <v>20540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3"/>
        <v>20540</v>
      </c>
      <c r="O61" s="48">
        <f t="shared" si="7"/>
        <v>1.1843395029694979</v>
      </c>
      <c r="P61" s="9"/>
    </row>
    <row r="62" spans="1:16">
      <c r="A62" s="12"/>
      <c r="B62" s="24">
        <v>364</v>
      </c>
      <c r="C62" s="19" t="s">
        <v>111</v>
      </c>
      <c r="D62" s="47">
        <v>6886</v>
      </c>
      <c r="E62" s="47">
        <v>0</v>
      </c>
      <c r="F62" s="47">
        <v>0</v>
      </c>
      <c r="G62" s="47">
        <v>0</v>
      </c>
      <c r="H62" s="47">
        <v>0</v>
      </c>
      <c r="I62" s="47">
        <v>67405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3"/>
        <v>74291</v>
      </c>
      <c r="O62" s="48">
        <f t="shared" si="7"/>
        <v>4.283630283111342</v>
      </c>
      <c r="P62" s="9"/>
    </row>
    <row r="63" spans="1:16">
      <c r="A63" s="12"/>
      <c r="B63" s="24">
        <v>365</v>
      </c>
      <c r="C63" s="19" t="s">
        <v>112</v>
      </c>
      <c r="D63" s="47">
        <v>2865</v>
      </c>
      <c r="E63" s="47">
        <v>0</v>
      </c>
      <c r="F63" s="47">
        <v>0</v>
      </c>
      <c r="G63" s="47">
        <v>0</v>
      </c>
      <c r="H63" s="47">
        <v>0</v>
      </c>
      <c r="I63" s="47">
        <v>15873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3"/>
        <v>18738</v>
      </c>
      <c r="O63" s="48">
        <f t="shared" si="7"/>
        <v>1.0804359107420862</v>
      </c>
      <c r="P63" s="9"/>
    </row>
    <row r="64" spans="1:16">
      <c r="A64" s="12"/>
      <c r="B64" s="24">
        <v>366</v>
      </c>
      <c r="C64" s="19" t="s">
        <v>92</v>
      </c>
      <c r="D64" s="47">
        <v>24000</v>
      </c>
      <c r="E64" s="47">
        <v>113265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3"/>
        <v>137265</v>
      </c>
      <c r="O64" s="48">
        <f t="shared" si="7"/>
        <v>7.9147206365680676</v>
      </c>
      <c r="P64" s="9"/>
    </row>
    <row r="65" spans="1:119">
      <c r="A65" s="12"/>
      <c r="B65" s="24">
        <v>368</v>
      </c>
      <c r="C65" s="19" t="s">
        <v>64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397361</v>
      </c>
      <c r="L65" s="47">
        <v>0</v>
      </c>
      <c r="M65" s="47">
        <v>0</v>
      </c>
      <c r="N65" s="47">
        <f t="shared" si="13"/>
        <v>397361</v>
      </c>
      <c r="O65" s="48">
        <f t="shared" si="7"/>
        <v>22.911895289165656</v>
      </c>
      <c r="P65" s="9"/>
    </row>
    <row r="66" spans="1:119">
      <c r="A66" s="12"/>
      <c r="B66" s="24">
        <v>369.9</v>
      </c>
      <c r="C66" s="19" t="s">
        <v>66</v>
      </c>
      <c r="D66" s="47">
        <v>1109031</v>
      </c>
      <c r="E66" s="47">
        <v>0</v>
      </c>
      <c r="F66" s="47">
        <v>0</v>
      </c>
      <c r="G66" s="47">
        <v>0</v>
      </c>
      <c r="H66" s="47">
        <v>0</v>
      </c>
      <c r="I66" s="47">
        <v>734739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3"/>
        <v>1843770</v>
      </c>
      <c r="O66" s="48">
        <f t="shared" si="7"/>
        <v>106.31205673758865</v>
      </c>
      <c r="P66" s="9"/>
    </row>
    <row r="67" spans="1:119" ht="15.75">
      <c r="A67" s="28" t="s">
        <v>45</v>
      </c>
      <c r="B67" s="29"/>
      <c r="C67" s="30"/>
      <c r="D67" s="31">
        <f t="shared" ref="D67:M67" si="14">SUM(D68:D68)</f>
        <v>257000</v>
      </c>
      <c r="E67" s="31">
        <f t="shared" si="14"/>
        <v>232876</v>
      </c>
      <c r="F67" s="31">
        <f t="shared" si="14"/>
        <v>903220</v>
      </c>
      <c r="G67" s="31">
        <f t="shared" si="14"/>
        <v>217000</v>
      </c>
      <c r="H67" s="31">
        <f t="shared" si="14"/>
        <v>0</v>
      </c>
      <c r="I67" s="31">
        <f t="shared" si="14"/>
        <v>0</v>
      </c>
      <c r="J67" s="31">
        <f t="shared" si="14"/>
        <v>0</v>
      </c>
      <c r="K67" s="31">
        <f t="shared" si="14"/>
        <v>0</v>
      </c>
      <c r="L67" s="31">
        <f t="shared" si="14"/>
        <v>0</v>
      </c>
      <c r="M67" s="31">
        <f t="shared" si="14"/>
        <v>0</v>
      </c>
      <c r="N67" s="31">
        <f>SUM(D67:M67)</f>
        <v>1610096</v>
      </c>
      <c r="O67" s="44">
        <f t="shared" si="7"/>
        <v>92.838378596551919</v>
      </c>
      <c r="P67" s="9"/>
    </row>
    <row r="68" spans="1:119" ht="15.75" thickBot="1">
      <c r="A68" s="12"/>
      <c r="B68" s="24">
        <v>381</v>
      </c>
      <c r="C68" s="19" t="s">
        <v>67</v>
      </c>
      <c r="D68" s="47">
        <v>257000</v>
      </c>
      <c r="E68" s="47">
        <v>232876</v>
      </c>
      <c r="F68" s="47">
        <v>903220</v>
      </c>
      <c r="G68" s="47">
        <v>217000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>SUM(D68:M68)</f>
        <v>1610096</v>
      </c>
      <c r="O68" s="48">
        <f t="shared" si="7"/>
        <v>92.838378596551919</v>
      </c>
      <c r="P68" s="9"/>
    </row>
    <row r="69" spans="1:119" ht="16.5" thickBot="1">
      <c r="A69" s="14" t="s">
        <v>54</v>
      </c>
      <c r="B69" s="22"/>
      <c r="C69" s="21"/>
      <c r="D69" s="15">
        <f t="shared" ref="D69:M69" si="15">SUM(D5,D14,D26,D41,D54,D58,D67)</f>
        <v>13824179</v>
      </c>
      <c r="E69" s="15">
        <f t="shared" si="15"/>
        <v>1681406</v>
      </c>
      <c r="F69" s="15">
        <f t="shared" si="15"/>
        <v>903220</v>
      </c>
      <c r="G69" s="15">
        <f t="shared" si="15"/>
        <v>2166957</v>
      </c>
      <c r="H69" s="15">
        <f t="shared" si="15"/>
        <v>0</v>
      </c>
      <c r="I69" s="15">
        <f t="shared" si="15"/>
        <v>13626096</v>
      </c>
      <c r="J69" s="15">
        <f t="shared" si="15"/>
        <v>0</v>
      </c>
      <c r="K69" s="15">
        <f t="shared" si="15"/>
        <v>1609551</v>
      </c>
      <c r="L69" s="15">
        <f t="shared" si="15"/>
        <v>0</v>
      </c>
      <c r="M69" s="15">
        <f t="shared" si="15"/>
        <v>0</v>
      </c>
      <c r="N69" s="15">
        <f>SUM(D69:M69)</f>
        <v>33811409</v>
      </c>
      <c r="O69" s="37">
        <f>(N69/O$71)</f>
        <v>1949.5709508158911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46"/>
    </row>
    <row r="71" spans="1:119">
      <c r="A71" s="39"/>
      <c r="B71" s="40"/>
      <c r="C71" s="40"/>
      <c r="D71" s="41"/>
      <c r="E71" s="41"/>
      <c r="F71" s="41"/>
      <c r="G71" s="41"/>
      <c r="H71" s="41"/>
      <c r="I71" s="41"/>
      <c r="J71" s="41"/>
      <c r="K71" s="41"/>
      <c r="L71" s="119" t="s">
        <v>135</v>
      </c>
      <c r="M71" s="119"/>
      <c r="N71" s="119"/>
      <c r="O71" s="42">
        <v>17343</v>
      </c>
    </row>
    <row r="72" spans="1:119">
      <c r="A72" s="120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8"/>
    </row>
    <row r="73" spans="1:119" ht="15.75" customHeight="1" thickBot="1">
      <c r="A73" s="121" t="s">
        <v>85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1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129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69</v>
      </c>
      <c r="B3" s="109"/>
      <c r="C3" s="110"/>
      <c r="D3" s="129" t="s">
        <v>39</v>
      </c>
      <c r="E3" s="130"/>
      <c r="F3" s="130"/>
      <c r="G3" s="130"/>
      <c r="H3" s="131"/>
      <c r="I3" s="129" t="s">
        <v>40</v>
      </c>
      <c r="J3" s="131"/>
      <c r="K3" s="129" t="s">
        <v>42</v>
      </c>
      <c r="L3" s="131"/>
      <c r="M3" s="35"/>
      <c r="N3" s="36"/>
      <c r="O3" s="132" t="s">
        <v>74</v>
      </c>
      <c r="P3" s="11"/>
      <c r="Q3"/>
    </row>
    <row r="4" spans="1:133" ht="32.25" customHeight="1" thickBot="1">
      <c r="A4" s="111"/>
      <c r="B4" s="112"/>
      <c r="C4" s="113"/>
      <c r="D4" s="33" t="s">
        <v>5</v>
      </c>
      <c r="E4" s="33" t="s">
        <v>70</v>
      </c>
      <c r="F4" s="33" t="s">
        <v>71</v>
      </c>
      <c r="G4" s="33" t="s">
        <v>72</v>
      </c>
      <c r="H4" s="33" t="s">
        <v>6</v>
      </c>
      <c r="I4" s="33" t="s">
        <v>7</v>
      </c>
      <c r="J4" s="34" t="s">
        <v>73</v>
      </c>
      <c r="K4" s="34" t="s">
        <v>8</v>
      </c>
      <c r="L4" s="34" t="s">
        <v>9</v>
      </c>
      <c r="M4" s="34" t="s">
        <v>10</v>
      </c>
      <c r="N4" s="34" t="s">
        <v>41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SUM(D6:D13)</f>
        <v>6582272</v>
      </c>
      <c r="E5" s="26">
        <f t="shared" si="0"/>
        <v>625485</v>
      </c>
      <c r="F5" s="26">
        <f t="shared" si="0"/>
        <v>0</v>
      </c>
      <c r="G5" s="26">
        <f t="shared" si="0"/>
        <v>1728746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128897</v>
      </c>
      <c r="L5" s="26">
        <f t="shared" si="0"/>
        <v>0</v>
      </c>
      <c r="M5" s="26">
        <f t="shared" si="0"/>
        <v>0</v>
      </c>
      <c r="N5" s="27">
        <f>SUM(D5:M5)</f>
        <v>9065400</v>
      </c>
      <c r="O5" s="32">
        <f t="shared" ref="O5:O36" si="1">(N5/O$65)</f>
        <v>524.95222653309395</v>
      </c>
      <c r="P5" s="6"/>
    </row>
    <row r="6" spans="1:133">
      <c r="A6" s="12"/>
      <c r="B6" s="24">
        <v>311</v>
      </c>
      <c r="C6" s="19" t="s">
        <v>3</v>
      </c>
      <c r="D6" s="47">
        <v>4012278</v>
      </c>
      <c r="E6" s="47">
        <v>378174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4390452</v>
      </c>
      <c r="O6" s="48">
        <f t="shared" si="1"/>
        <v>254.2389252417627</v>
      </c>
      <c r="P6" s="9"/>
    </row>
    <row r="7" spans="1:133">
      <c r="A7" s="12"/>
      <c r="B7" s="24">
        <v>312.10000000000002</v>
      </c>
      <c r="C7" s="19" t="s">
        <v>11</v>
      </c>
      <c r="D7" s="47">
        <v>106534</v>
      </c>
      <c r="E7" s="47">
        <v>247311</v>
      </c>
      <c r="F7" s="47">
        <v>0</v>
      </c>
      <c r="G7" s="47">
        <v>1728746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2082591</v>
      </c>
      <c r="O7" s="48">
        <f t="shared" si="1"/>
        <v>120.59708147547629</v>
      </c>
      <c r="P7" s="9"/>
    </row>
    <row r="8" spans="1:133">
      <c r="A8" s="12"/>
      <c r="B8" s="24">
        <v>312.51</v>
      </c>
      <c r="C8" s="19" t="s">
        <v>76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128897</v>
      </c>
      <c r="L8" s="47">
        <v>0</v>
      </c>
      <c r="M8" s="47">
        <v>0</v>
      </c>
      <c r="N8" s="47">
        <f>SUM(D8:M8)</f>
        <v>128897</v>
      </c>
      <c r="O8" s="48">
        <f t="shared" si="1"/>
        <v>7.4640685621634146</v>
      </c>
      <c r="P8" s="9"/>
    </row>
    <row r="9" spans="1:133">
      <c r="A9" s="12"/>
      <c r="B9" s="24">
        <v>314.10000000000002</v>
      </c>
      <c r="C9" s="19" t="s">
        <v>12</v>
      </c>
      <c r="D9" s="47">
        <v>1426285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1426285</v>
      </c>
      <c r="O9" s="48">
        <f t="shared" si="1"/>
        <v>82.592217267936761</v>
      </c>
      <c r="P9" s="9"/>
    </row>
    <row r="10" spans="1:133">
      <c r="A10" s="12"/>
      <c r="B10" s="24">
        <v>314.39999999999998</v>
      </c>
      <c r="C10" s="19" t="s">
        <v>14</v>
      </c>
      <c r="D10" s="47">
        <v>71410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71410</v>
      </c>
      <c r="O10" s="48">
        <f t="shared" si="1"/>
        <v>4.1351554809195665</v>
      </c>
      <c r="P10" s="9"/>
    </row>
    <row r="11" spans="1:133">
      <c r="A11" s="12"/>
      <c r="B11" s="24">
        <v>314.8</v>
      </c>
      <c r="C11" s="19" t="s">
        <v>15</v>
      </c>
      <c r="D11" s="47">
        <v>15252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15252</v>
      </c>
      <c r="O11" s="48">
        <f t="shared" si="1"/>
        <v>0.88320111181886618</v>
      </c>
      <c r="P11" s="9"/>
    </row>
    <row r="12" spans="1:133">
      <c r="A12" s="12"/>
      <c r="B12" s="24">
        <v>315</v>
      </c>
      <c r="C12" s="19" t="s">
        <v>102</v>
      </c>
      <c r="D12" s="47">
        <v>809124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809124</v>
      </c>
      <c r="O12" s="48">
        <f t="shared" si="1"/>
        <v>46.854131681046965</v>
      </c>
      <c r="P12" s="9"/>
    </row>
    <row r="13" spans="1:133">
      <c r="A13" s="12"/>
      <c r="B13" s="24">
        <v>316</v>
      </c>
      <c r="C13" s="19" t="s">
        <v>103</v>
      </c>
      <c r="D13" s="47">
        <v>141389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141389</v>
      </c>
      <c r="O13" s="48">
        <f t="shared" si="1"/>
        <v>8.1874457119694242</v>
      </c>
      <c r="P13" s="9"/>
    </row>
    <row r="14" spans="1:133" ht="15.75">
      <c r="A14" s="28" t="s">
        <v>16</v>
      </c>
      <c r="B14" s="29"/>
      <c r="C14" s="30"/>
      <c r="D14" s="31">
        <f t="shared" ref="D14:M14" si="3">SUM(D15:D24)</f>
        <v>1592170</v>
      </c>
      <c r="E14" s="31">
        <f t="shared" si="3"/>
        <v>313455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48435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3">
        <f>SUM(D14:M14)</f>
        <v>1954060</v>
      </c>
      <c r="O14" s="44">
        <f t="shared" si="1"/>
        <v>113.15420696044936</v>
      </c>
      <c r="P14" s="10"/>
    </row>
    <row r="15" spans="1:133">
      <c r="A15" s="12"/>
      <c r="B15" s="24">
        <v>322</v>
      </c>
      <c r="C15" s="19" t="s">
        <v>0</v>
      </c>
      <c r="D15" s="47">
        <v>244417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244417</v>
      </c>
      <c r="O15" s="48">
        <f t="shared" si="1"/>
        <v>14.153512073658</v>
      </c>
      <c r="P15" s="9"/>
    </row>
    <row r="16" spans="1:133">
      <c r="A16" s="12"/>
      <c r="B16" s="24">
        <v>323.10000000000002</v>
      </c>
      <c r="C16" s="19" t="s">
        <v>17</v>
      </c>
      <c r="D16" s="47">
        <v>1283273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4" si="4">SUM(D16:M16)</f>
        <v>1283273</v>
      </c>
      <c r="O16" s="48">
        <f t="shared" si="1"/>
        <v>74.310788117435862</v>
      </c>
      <c r="P16" s="9"/>
    </row>
    <row r="17" spans="1:16">
      <c r="A17" s="12"/>
      <c r="B17" s="24">
        <v>323.39999999999998</v>
      </c>
      <c r="C17" s="19" t="s">
        <v>18</v>
      </c>
      <c r="D17" s="47">
        <v>64480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64480</v>
      </c>
      <c r="O17" s="48">
        <f t="shared" si="1"/>
        <v>3.733858358909028</v>
      </c>
      <c r="P17" s="9"/>
    </row>
    <row r="18" spans="1:16">
      <c r="A18" s="12"/>
      <c r="B18" s="24">
        <v>323.7</v>
      </c>
      <c r="C18" s="19" t="s">
        <v>20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48435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48435</v>
      </c>
      <c r="O18" s="48">
        <f t="shared" si="1"/>
        <v>2.8047368116277722</v>
      </c>
      <c r="P18" s="9"/>
    </row>
    <row r="19" spans="1:16">
      <c r="A19" s="12"/>
      <c r="B19" s="24">
        <v>324.11</v>
      </c>
      <c r="C19" s="19" t="s">
        <v>21</v>
      </c>
      <c r="D19" s="47">
        <v>0</v>
      </c>
      <c r="E19" s="47">
        <v>10150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10150</v>
      </c>
      <c r="O19" s="48">
        <f t="shared" si="1"/>
        <v>0.58775841102553705</v>
      </c>
      <c r="P19" s="9"/>
    </row>
    <row r="20" spans="1:16">
      <c r="A20" s="12"/>
      <c r="B20" s="24">
        <v>324.12</v>
      </c>
      <c r="C20" s="19" t="s">
        <v>96</v>
      </c>
      <c r="D20" s="47">
        <v>0</v>
      </c>
      <c r="E20" s="47">
        <v>667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667</v>
      </c>
      <c r="O20" s="48">
        <f t="shared" si="1"/>
        <v>3.8624124153106724E-2</v>
      </c>
      <c r="P20" s="9"/>
    </row>
    <row r="21" spans="1:16">
      <c r="A21" s="12"/>
      <c r="B21" s="24">
        <v>324.31</v>
      </c>
      <c r="C21" s="19" t="s">
        <v>23</v>
      </c>
      <c r="D21" s="47">
        <v>0</v>
      </c>
      <c r="E21" s="47">
        <v>29200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29200</v>
      </c>
      <c r="O21" s="48">
        <f t="shared" si="1"/>
        <v>1.6908911923099195</v>
      </c>
      <c r="P21" s="9"/>
    </row>
    <row r="22" spans="1:16">
      <c r="A22" s="12"/>
      <c r="B22" s="24">
        <v>324.32</v>
      </c>
      <c r="C22" s="19" t="s">
        <v>24</v>
      </c>
      <c r="D22" s="47">
        <v>0</v>
      </c>
      <c r="E22" s="47">
        <v>6673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6673</v>
      </c>
      <c r="O22" s="48">
        <f t="shared" si="1"/>
        <v>0.38641496322890728</v>
      </c>
      <c r="P22" s="9"/>
    </row>
    <row r="23" spans="1:16">
      <c r="A23" s="12"/>
      <c r="B23" s="24">
        <v>324.61</v>
      </c>
      <c r="C23" s="19" t="s">
        <v>25</v>
      </c>
      <c r="D23" s="47">
        <v>0</v>
      </c>
      <c r="E23" s="47">
        <v>20242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20242</v>
      </c>
      <c r="O23" s="48">
        <f t="shared" si="1"/>
        <v>1.1721582025594997</v>
      </c>
      <c r="P23" s="9"/>
    </row>
    <row r="24" spans="1:16">
      <c r="A24" s="12"/>
      <c r="B24" s="24">
        <v>325.2</v>
      </c>
      <c r="C24" s="19" t="s">
        <v>104</v>
      </c>
      <c r="D24" s="47">
        <v>0</v>
      </c>
      <c r="E24" s="47">
        <v>246523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246523</v>
      </c>
      <c r="O24" s="48">
        <f t="shared" si="1"/>
        <v>14.275464705541722</v>
      </c>
      <c r="P24" s="9"/>
    </row>
    <row r="25" spans="1:16" ht="15.75">
      <c r="A25" s="28" t="s">
        <v>27</v>
      </c>
      <c r="B25" s="29"/>
      <c r="C25" s="30"/>
      <c r="D25" s="31">
        <f t="shared" ref="D25:M25" si="5">SUM(D26:D36)</f>
        <v>2987011</v>
      </c>
      <c r="E25" s="31">
        <f t="shared" si="5"/>
        <v>0</v>
      </c>
      <c r="F25" s="31">
        <f t="shared" si="5"/>
        <v>0</v>
      </c>
      <c r="G25" s="31">
        <f t="shared" si="5"/>
        <v>106715</v>
      </c>
      <c r="H25" s="31">
        <f t="shared" si="5"/>
        <v>0</v>
      </c>
      <c r="I25" s="31">
        <f t="shared" si="5"/>
        <v>32934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43">
        <f>SUM(D25:M25)</f>
        <v>3126660</v>
      </c>
      <c r="O25" s="44">
        <f t="shared" si="1"/>
        <v>181.05622792286758</v>
      </c>
      <c r="P25" s="10"/>
    </row>
    <row r="26" spans="1:16">
      <c r="A26" s="12"/>
      <c r="B26" s="24">
        <v>331.2</v>
      </c>
      <c r="C26" s="19" t="s">
        <v>105</v>
      </c>
      <c r="D26" s="47">
        <v>7577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7577</v>
      </c>
      <c r="O26" s="48">
        <f t="shared" si="1"/>
        <v>0.43876310151137876</v>
      </c>
      <c r="P26" s="9"/>
    </row>
    <row r="27" spans="1:16">
      <c r="A27" s="12"/>
      <c r="B27" s="24">
        <v>331.7</v>
      </c>
      <c r="C27" s="19" t="s">
        <v>130</v>
      </c>
      <c r="D27" s="47">
        <v>0</v>
      </c>
      <c r="E27" s="47">
        <v>0</v>
      </c>
      <c r="F27" s="47">
        <v>0</v>
      </c>
      <c r="G27" s="47">
        <v>58328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58328</v>
      </c>
      <c r="O27" s="48">
        <f t="shared" si="1"/>
        <v>3.3776130638716775</v>
      </c>
      <c r="P27" s="9"/>
    </row>
    <row r="28" spans="1:16">
      <c r="A28" s="12"/>
      <c r="B28" s="24">
        <v>331.9</v>
      </c>
      <c r="C28" s="19" t="s">
        <v>81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7132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7132</v>
      </c>
      <c r="O28" s="48">
        <f t="shared" si="1"/>
        <v>0.41299438299843649</v>
      </c>
      <c r="P28" s="9"/>
    </row>
    <row r="29" spans="1:16">
      <c r="A29" s="12"/>
      <c r="B29" s="24">
        <v>334.39</v>
      </c>
      <c r="C29" s="19" t="s">
        <v>126</v>
      </c>
      <c r="D29" s="47">
        <v>7699</v>
      </c>
      <c r="E29" s="47">
        <v>0</v>
      </c>
      <c r="F29" s="47">
        <v>0</v>
      </c>
      <c r="G29" s="47">
        <v>0</v>
      </c>
      <c r="H29" s="47">
        <v>0</v>
      </c>
      <c r="I29" s="47">
        <v>25802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4" si="6">SUM(D29:M29)</f>
        <v>33501</v>
      </c>
      <c r="O29" s="48">
        <f t="shared" si="1"/>
        <v>1.9399501997799524</v>
      </c>
      <c r="P29" s="9"/>
    </row>
    <row r="30" spans="1:16">
      <c r="A30" s="12"/>
      <c r="B30" s="24">
        <v>335.12</v>
      </c>
      <c r="C30" s="19" t="s">
        <v>106</v>
      </c>
      <c r="D30" s="47">
        <v>538324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538324</v>
      </c>
      <c r="O30" s="48">
        <f t="shared" si="1"/>
        <v>31.172853089350859</v>
      </c>
      <c r="P30" s="9"/>
    </row>
    <row r="31" spans="1:16">
      <c r="A31" s="12"/>
      <c r="B31" s="24">
        <v>335.14</v>
      </c>
      <c r="C31" s="19" t="s">
        <v>107</v>
      </c>
      <c r="D31" s="47">
        <v>16209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16209</v>
      </c>
      <c r="O31" s="48">
        <f t="shared" si="1"/>
        <v>0.93861833342984535</v>
      </c>
      <c r="P31" s="9"/>
    </row>
    <row r="32" spans="1:16">
      <c r="A32" s="12"/>
      <c r="B32" s="24">
        <v>335.15</v>
      </c>
      <c r="C32" s="19" t="s">
        <v>108</v>
      </c>
      <c r="D32" s="47">
        <v>13554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13554</v>
      </c>
      <c r="O32" s="48">
        <f t="shared" si="1"/>
        <v>0.78487463084139208</v>
      </c>
      <c r="P32" s="9"/>
    </row>
    <row r="33" spans="1:16">
      <c r="A33" s="12"/>
      <c r="B33" s="24">
        <v>335.18</v>
      </c>
      <c r="C33" s="19" t="s">
        <v>109</v>
      </c>
      <c r="D33" s="47">
        <v>1151421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1151421</v>
      </c>
      <c r="O33" s="48">
        <f t="shared" si="1"/>
        <v>66.67560368289999</v>
      </c>
      <c r="P33" s="9"/>
    </row>
    <row r="34" spans="1:16">
      <c r="A34" s="12"/>
      <c r="B34" s="24">
        <v>335.21</v>
      </c>
      <c r="C34" s="19" t="s">
        <v>35</v>
      </c>
      <c r="D34" s="47">
        <v>8689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8689</v>
      </c>
      <c r="O34" s="48">
        <f t="shared" si="1"/>
        <v>0.50315594417742771</v>
      </c>
      <c r="P34" s="9"/>
    </row>
    <row r="35" spans="1:16">
      <c r="A35" s="12"/>
      <c r="B35" s="24">
        <v>337.7</v>
      </c>
      <c r="C35" s="19" t="s">
        <v>37</v>
      </c>
      <c r="D35" s="47">
        <v>191331</v>
      </c>
      <c r="E35" s="47">
        <v>0</v>
      </c>
      <c r="F35" s="47">
        <v>0</v>
      </c>
      <c r="G35" s="47">
        <v>45000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236331</v>
      </c>
      <c r="O35" s="48">
        <f t="shared" si="1"/>
        <v>13.685274190746425</v>
      </c>
      <c r="P35" s="9"/>
    </row>
    <row r="36" spans="1:16">
      <c r="A36" s="12"/>
      <c r="B36" s="24">
        <v>338</v>
      </c>
      <c r="C36" s="19" t="s">
        <v>38</v>
      </c>
      <c r="D36" s="47">
        <v>1052207</v>
      </c>
      <c r="E36" s="47">
        <v>0</v>
      </c>
      <c r="F36" s="47">
        <v>0</v>
      </c>
      <c r="G36" s="47">
        <v>3387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1055594</v>
      </c>
      <c r="O36" s="48">
        <f t="shared" si="1"/>
        <v>61.126527303260175</v>
      </c>
      <c r="P36" s="9"/>
    </row>
    <row r="37" spans="1:16" ht="15.75">
      <c r="A37" s="28" t="s">
        <v>43</v>
      </c>
      <c r="B37" s="29"/>
      <c r="C37" s="30"/>
      <c r="D37" s="31">
        <f t="shared" ref="D37:M37" si="7">SUM(D38:D47)</f>
        <v>902613</v>
      </c>
      <c r="E37" s="31">
        <f t="shared" si="7"/>
        <v>45275</v>
      </c>
      <c r="F37" s="31">
        <f t="shared" si="7"/>
        <v>0</v>
      </c>
      <c r="G37" s="31">
        <f t="shared" si="7"/>
        <v>0</v>
      </c>
      <c r="H37" s="31">
        <f t="shared" si="7"/>
        <v>0</v>
      </c>
      <c r="I37" s="31">
        <f t="shared" si="7"/>
        <v>11349081</v>
      </c>
      <c r="J37" s="31">
        <f t="shared" si="7"/>
        <v>0</v>
      </c>
      <c r="K37" s="31">
        <f t="shared" si="7"/>
        <v>0</v>
      </c>
      <c r="L37" s="31">
        <f t="shared" si="7"/>
        <v>0</v>
      </c>
      <c r="M37" s="31">
        <f t="shared" si="7"/>
        <v>0</v>
      </c>
      <c r="N37" s="31">
        <f>SUM(D37:M37)</f>
        <v>12296969</v>
      </c>
      <c r="O37" s="44">
        <f t="shared" ref="O37:O63" si="8">(N37/O$65)</f>
        <v>712.08344432219587</v>
      </c>
      <c r="P37" s="10"/>
    </row>
    <row r="38" spans="1:16">
      <c r="A38" s="12"/>
      <c r="B38" s="24">
        <v>341.9</v>
      </c>
      <c r="C38" s="19" t="s">
        <v>110</v>
      </c>
      <c r="D38" s="47">
        <v>11710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47" si="9">SUM(D38:M38)</f>
        <v>11710</v>
      </c>
      <c r="O38" s="48">
        <f t="shared" si="8"/>
        <v>0.6780936939023684</v>
      </c>
      <c r="P38" s="9"/>
    </row>
    <row r="39" spans="1:16">
      <c r="A39" s="12"/>
      <c r="B39" s="24">
        <v>342.5</v>
      </c>
      <c r="C39" s="19" t="s">
        <v>46</v>
      </c>
      <c r="D39" s="47">
        <v>85206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9"/>
        <v>85206</v>
      </c>
      <c r="O39" s="48">
        <f t="shared" si="8"/>
        <v>4.9340436620533907</v>
      </c>
      <c r="P39" s="9"/>
    </row>
    <row r="40" spans="1:16">
      <c r="A40" s="12"/>
      <c r="B40" s="24">
        <v>342.9</v>
      </c>
      <c r="C40" s="19" t="s">
        <v>127</v>
      </c>
      <c r="D40" s="47">
        <v>0</v>
      </c>
      <c r="E40" s="47">
        <v>5840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9"/>
        <v>5840</v>
      </c>
      <c r="O40" s="48">
        <f t="shared" si="8"/>
        <v>0.33817823846198392</v>
      </c>
      <c r="P40" s="9"/>
    </row>
    <row r="41" spans="1:16">
      <c r="A41" s="12"/>
      <c r="B41" s="24">
        <v>343.4</v>
      </c>
      <c r="C41" s="19" t="s">
        <v>47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2874875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2874875</v>
      </c>
      <c r="O41" s="48">
        <f t="shared" si="8"/>
        <v>166.47605535931439</v>
      </c>
      <c r="P41" s="9"/>
    </row>
    <row r="42" spans="1:16">
      <c r="A42" s="12"/>
      <c r="B42" s="24">
        <v>343.6</v>
      </c>
      <c r="C42" s="19" t="s">
        <v>48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7461978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7461978</v>
      </c>
      <c r="O42" s="48">
        <f t="shared" si="8"/>
        <v>432.10249580172564</v>
      </c>
      <c r="P42" s="9"/>
    </row>
    <row r="43" spans="1:16">
      <c r="A43" s="12"/>
      <c r="B43" s="24">
        <v>347.1</v>
      </c>
      <c r="C43" s="19" t="s">
        <v>50</v>
      </c>
      <c r="D43" s="47">
        <v>15903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15903</v>
      </c>
      <c r="O43" s="48">
        <f t="shared" si="8"/>
        <v>0.92089872025015929</v>
      </c>
      <c r="P43" s="9"/>
    </row>
    <row r="44" spans="1:16">
      <c r="A44" s="12"/>
      <c r="B44" s="24">
        <v>347.2</v>
      </c>
      <c r="C44" s="19" t="s">
        <v>51</v>
      </c>
      <c r="D44" s="47">
        <v>639974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639974</v>
      </c>
      <c r="O44" s="48">
        <f t="shared" si="8"/>
        <v>37.059123284498234</v>
      </c>
      <c r="P44" s="9"/>
    </row>
    <row r="45" spans="1:16">
      <c r="A45" s="12"/>
      <c r="B45" s="24">
        <v>347.4</v>
      </c>
      <c r="C45" s="19" t="s">
        <v>52</v>
      </c>
      <c r="D45" s="47">
        <v>93115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93115</v>
      </c>
      <c r="O45" s="48">
        <f t="shared" si="8"/>
        <v>5.3920319647924027</v>
      </c>
      <c r="P45" s="9"/>
    </row>
    <row r="46" spans="1:16">
      <c r="A46" s="12"/>
      <c r="B46" s="24">
        <v>347.5</v>
      </c>
      <c r="C46" s="19" t="s">
        <v>53</v>
      </c>
      <c r="D46" s="47">
        <v>56705</v>
      </c>
      <c r="E46" s="47">
        <v>39435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96140</v>
      </c>
      <c r="O46" s="48">
        <f t="shared" si="8"/>
        <v>5.5672013434477963</v>
      </c>
      <c r="P46" s="9"/>
    </row>
    <row r="47" spans="1:16">
      <c r="A47" s="12"/>
      <c r="B47" s="24">
        <v>349</v>
      </c>
      <c r="C47" s="19" t="s">
        <v>1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1012228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1012228</v>
      </c>
      <c r="O47" s="48">
        <f t="shared" si="8"/>
        <v>58.61532225374949</v>
      </c>
      <c r="P47" s="9"/>
    </row>
    <row r="48" spans="1:16" ht="15.75">
      <c r="A48" s="28" t="s">
        <v>44</v>
      </c>
      <c r="B48" s="29"/>
      <c r="C48" s="30"/>
      <c r="D48" s="31">
        <f t="shared" ref="D48:M48" si="10">SUM(D49:D51)</f>
        <v>40328</v>
      </c>
      <c r="E48" s="31">
        <f t="shared" si="10"/>
        <v>0</v>
      </c>
      <c r="F48" s="31">
        <f t="shared" si="10"/>
        <v>0</v>
      </c>
      <c r="G48" s="31">
        <f t="shared" si="10"/>
        <v>0</v>
      </c>
      <c r="H48" s="31">
        <f t="shared" si="10"/>
        <v>0</v>
      </c>
      <c r="I48" s="31">
        <f t="shared" si="10"/>
        <v>0</v>
      </c>
      <c r="J48" s="31">
        <f t="shared" si="10"/>
        <v>0</v>
      </c>
      <c r="K48" s="31">
        <f t="shared" si="10"/>
        <v>0</v>
      </c>
      <c r="L48" s="31">
        <f t="shared" si="10"/>
        <v>0</v>
      </c>
      <c r="M48" s="31">
        <f t="shared" si="10"/>
        <v>0</v>
      </c>
      <c r="N48" s="31">
        <f t="shared" ref="N48:N53" si="11">SUM(D48:M48)</f>
        <v>40328</v>
      </c>
      <c r="O48" s="44">
        <f t="shared" si="8"/>
        <v>2.3352828768313163</v>
      </c>
      <c r="P48" s="10"/>
    </row>
    <row r="49" spans="1:119">
      <c r="A49" s="13"/>
      <c r="B49" s="38">
        <v>351.1</v>
      </c>
      <c r="C49" s="20" t="s">
        <v>56</v>
      </c>
      <c r="D49" s="47">
        <v>13442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1"/>
        <v>13442</v>
      </c>
      <c r="O49" s="48">
        <f t="shared" si="8"/>
        <v>0.77838902078869654</v>
      </c>
      <c r="P49" s="9"/>
    </row>
    <row r="50" spans="1:119">
      <c r="A50" s="13"/>
      <c r="B50" s="38">
        <v>352</v>
      </c>
      <c r="C50" s="20" t="s">
        <v>57</v>
      </c>
      <c r="D50" s="47">
        <v>24450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1"/>
        <v>24450</v>
      </c>
      <c r="O50" s="48">
        <f t="shared" si="8"/>
        <v>1.4158318373964909</v>
      </c>
      <c r="P50" s="9"/>
    </row>
    <row r="51" spans="1:119">
      <c r="A51" s="13"/>
      <c r="B51" s="38">
        <v>354</v>
      </c>
      <c r="C51" s="20" t="s">
        <v>58</v>
      </c>
      <c r="D51" s="47">
        <v>2436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2436</v>
      </c>
      <c r="O51" s="48">
        <f t="shared" si="8"/>
        <v>0.14106201864612891</v>
      </c>
      <c r="P51" s="9"/>
    </row>
    <row r="52" spans="1:119" ht="15.75">
      <c r="A52" s="28" t="s">
        <v>4</v>
      </c>
      <c r="B52" s="29"/>
      <c r="C52" s="30"/>
      <c r="D52" s="31">
        <f t="shared" ref="D52:M52" si="12">SUM(D53:D60)</f>
        <v>1233649</v>
      </c>
      <c r="E52" s="31">
        <f t="shared" si="12"/>
        <v>50921</v>
      </c>
      <c r="F52" s="31">
        <f t="shared" si="12"/>
        <v>0</v>
      </c>
      <c r="G52" s="31">
        <f t="shared" si="12"/>
        <v>28981</v>
      </c>
      <c r="H52" s="31">
        <f t="shared" si="12"/>
        <v>0</v>
      </c>
      <c r="I52" s="31">
        <f t="shared" si="12"/>
        <v>983923</v>
      </c>
      <c r="J52" s="31">
        <f t="shared" si="12"/>
        <v>0</v>
      </c>
      <c r="K52" s="31">
        <f t="shared" si="12"/>
        <v>811584</v>
      </c>
      <c r="L52" s="31">
        <f t="shared" si="12"/>
        <v>0</v>
      </c>
      <c r="M52" s="31">
        <f t="shared" si="12"/>
        <v>0</v>
      </c>
      <c r="N52" s="31">
        <f t="shared" si="11"/>
        <v>3109058</v>
      </c>
      <c r="O52" s="44">
        <f t="shared" si="8"/>
        <v>180.03694481440732</v>
      </c>
      <c r="P52" s="10"/>
    </row>
    <row r="53" spans="1:119">
      <c r="A53" s="12"/>
      <c r="B53" s="24">
        <v>361.1</v>
      </c>
      <c r="C53" s="19" t="s">
        <v>59</v>
      </c>
      <c r="D53" s="47">
        <v>149850</v>
      </c>
      <c r="E53" s="47">
        <v>42966</v>
      </c>
      <c r="F53" s="47">
        <v>0</v>
      </c>
      <c r="G53" s="47">
        <v>21291</v>
      </c>
      <c r="H53" s="47">
        <v>0</v>
      </c>
      <c r="I53" s="47">
        <v>270886</v>
      </c>
      <c r="J53" s="47">
        <v>0</v>
      </c>
      <c r="K53" s="47">
        <v>540135</v>
      </c>
      <c r="L53" s="47">
        <v>0</v>
      </c>
      <c r="M53" s="47">
        <v>0</v>
      </c>
      <c r="N53" s="47">
        <f t="shared" si="11"/>
        <v>1025128</v>
      </c>
      <c r="O53" s="48">
        <f t="shared" si="8"/>
        <v>59.362325554461755</v>
      </c>
      <c r="P53" s="9"/>
    </row>
    <row r="54" spans="1:119">
      <c r="A54" s="12"/>
      <c r="B54" s="24">
        <v>361.3</v>
      </c>
      <c r="C54" s="19" t="s">
        <v>60</v>
      </c>
      <c r="D54" s="47">
        <v>9615</v>
      </c>
      <c r="E54" s="47">
        <v>2955</v>
      </c>
      <c r="F54" s="47">
        <v>0</v>
      </c>
      <c r="G54" s="47">
        <v>1690</v>
      </c>
      <c r="H54" s="47">
        <v>0</v>
      </c>
      <c r="I54" s="47">
        <v>18613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60" si="13">SUM(D54:M54)</f>
        <v>32873</v>
      </c>
      <c r="O54" s="48">
        <f t="shared" si="8"/>
        <v>1.9035844576987666</v>
      </c>
      <c r="P54" s="9"/>
    </row>
    <row r="55" spans="1:119">
      <c r="A55" s="12"/>
      <c r="B55" s="24">
        <v>362</v>
      </c>
      <c r="C55" s="19" t="s">
        <v>61</v>
      </c>
      <c r="D55" s="47">
        <v>20540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3"/>
        <v>20540</v>
      </c>
      <c r="O55" s="48">
        <f t="shared" si="8"/>
        <v>1.1894145578782791</v>
      </c>
      <c r="P55" s="9"/>
    </row>
    <row r="56" spans="1:119">
      <c r="A56" s="12"/>
      <c r="B56" s="24">
        <v>364</v>
      </c>
      <c r="C56" s="19" t="s">
        <v>111</v>
      </c>
      <c r="D56" s="47">
        <v>12790</v>
      </c>
      <c r="E56" s="47">
        <v>0</v>
      </c>
      <c r="F56" s="47">
        <v>0</v>
      </c>
      <c r="G56" s="47">
        <v>0</v>
      </c>
      <c r="H56" s="47">
        <v>0</v>
      </c>
      <c r="I56" s="47">
        <v>38059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3"/>
        <v>50849</v>
      </c>
      <c r="O56" s="48">
        <f t="shared" si="8"/>
        <v>2.9445248711564074</v>
      </c>
      <c r="P56" s="9"/>
    </row>
    <row r="57" spans="1:119">
      <c r="A57" s="12"/>
      <c r="B57" s="24">
        <v>365</v>
      </c>
      <c r="C57" s="19" t="s">
        <v>112</v>
      </c>
      <c r="D57" s="47">
        <v>9151</v>
      </c>
      <c r="E57" s="47">
        <v>0</v>
      </c>
      <c r="F57" s="47">
        <v>0</v>
      </c>
      <c r="G57" s="47">
        <v>0</v>
      </c>
      <c r="H57" s="47">
        <v>0</v>
      </c>
      <c r="I57" s="47">
        <v>10352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3"/>
        <v>19503</v>
      </c>
      <c r="O57" s="48">
        <f t="shared" si="8"/>
        <v>1.1293647576582315</v>
      </c>
      <c r="P57" s="9"/>
    </row>
    <row r="58" spans="1:119">
      <c r="A58" s="12"/>
      <c r="B58" s="24">
        <v>366</v>
      </c>
      <c r="C58" s="19" t="s">
        <v>92</v>
      </c>
      <c r="D58" s="47">
        <v>15000</v>
      </c>
      <c r="E58" s="47">
        <v>0</v>
      </c>
      <c r="F58" s="47">
        <v>0</v>
      </c>
      <c r="G58" s="47">
        <v>6000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3"/>
        <v>21000</v>
      </c>
      <c r="O58" s="48">
        <f t="shared" si="8"/>
        <v>1.2160518848804216</v>
      </c>
      <c r="P58" s="9"/>
    </row>
    <row r="59" spans="1:119">
      <c r="A59" s="12"/>
      <c r="B59" s="24">
        <v>368</v>
      </c>
      <c r="C59" s="19" t="s">
        <v>64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271449</v>
      </c>
      <c r="L59" s="47">
        <v>0</v>
      </c>
      <c r="M59" s="47">
        <v>0</v>
      </c>
      <c r="N59" s="47">
        <f t="shared" si="13"/>
        <v>271449</v>
      </c>
      <c r="O59" s="48">
        <f t="shared" si="8"/>
        <v>15.71886038566217</v>
      </c>
      <c r="P59" s="9"/>
    </row>
    <row r="60" spans="1:119">
      <c r="A60" s="12"/>
      <c r="B60" s="24">
        <v>369.9</v>
      </c>
      <c r="C60" s="19" t="s">
        <v>66</v>
      </c>
      <c r="D60" s="47">
        <v>1016703</v>
      </c>
      <c r="E60" s="47">
        <v>5000</v>
      </c>
      <c r="F60" s="47">
        <v>0</v>
      </c>
      <c r="G60" s="47">
        <v>0</v>
      </c>
      <c r="H60" s="47">
        <v>0</v>
      </c>
      <c r="I60" s="47">
        <v>646013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3"/>
        <v>1667716</v>
      </c>
      <c r="O60" s="48">
        <f t="shared" si="8"/>
        <v>96.572818345011285</v>
      </c>
      <c r="P60" s="9"/>
    </row>
    <row r="61" spans="1:119" ht="15.75">
      <c r="A61" s="28" t="s">
        <v>45</v>
      </c>
      <c r="B61" s="29"/>
      <c r="C61" s="30"/>
      <c r="D61" s="31">
        <f t="shared" ref="D61:M61" si="14">SUM(D62:D62)</f>
        <v>257000</v>
      </c>
      <c r="E61" s="31">
        <f t="shared" si="14"/>
        <v>7650</v>
      </c>
      <c r="F61" s="31">
        <f t="shared" si="14"/>
        <v>894130</v>
      </c>
      <c r="G61" s="31">
        <f t="shared" si="14"/>
        <v>0</v>
      </c>
      <c r="H61" s="31">
        <f t="shared" si="14"/>
        <v>0</v>
      </c>
      <c r="I61" s="31">
        <f t="shared" si="14"/>
        <v>0</v>
      </c>
      <c r="J61" s="31">
        <f t="shared" si="14"/>
        <v>0</v>
      </c>
      <c r="K61" s="31">
        <f t="shared" si="14"/>
        <v>0</v>
      </c>
      <c r="L61" s="31">
        <f t="shared" si="14"/>
        <v>0</v>
      </c>
      <c r="M61" s="31">
        <f t="shared" si="14"/>
        <v>0</v>
      </c>
      <c r="N61" s="31">
        <f>SUM(D61:M61)</f>
        <v>1158780</v>
      </c>
      <c r="O61" s="44">
        <f t="shared" si="8"/>
        <v>67.101743007701657</v>
      </c>
      <c r="P61" s="9"/>
    </row>
    <row r="62" spans="1:119" ht="15.75" thickBot="1">
      <c r="A62" s="12"/>
      <c r="B62" s="24">
        <v>381</v>
      </c>
      <c r="C62" s="19" t="s">
        <v>67</v>
      </c>
      <c r="D62" s="47">
        <v>257000</v>
      </c>
      <c r="E62" s="47">
        <v>7650</v>
      </c>
      <c r="F62" s="47">
        <v>894130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1158780</v>
      </c>
      <c r="O62" s="48">
        <f t="shared" si="8"/>
        <v>67.101743007701657</v>
      </c>
      <c r="P62" s="9"/>
    </row>
    <row r="63" spans="1:119" ht="16.5" thickBot="1">
      <c r="A63" s="14" t="s">
        <v>54</v>
      </c>
      <c r="B63" s="22"/>
      <c r="C63" s="21"/>
      <c r="D63" s="15">
        <f t="shared" ref="D63:M63" si="15">SUM(D5,D14,D25,D37,D48,D52,D61)</f>
        <v>13595043</v>
      </c>
      <c r="E63" s="15">
        <f t="shared" si="15"/>
        <v>1042786</v>
      </c>
      <c r="F63" s="15">
        <f t="shared" si="15"/>
        <v>894130</v>
      </c>
      <c r="G63" s="15">
        <f t="shared" si="15"/>
        <v>1864442</v>
      </c>
      <c r="H63" s="15">
        <f t="shared" si="15"/>
        <v>0</v>
      </c>
      <c r="I63" s="15">
        <f t="shared" si="15"/>
        <v>12414373</v>
      </c>
      <c r="J63" s="15">
        <f t="shared" si="15"/>
        <v>0</v>
      </c>
      <c r="K63" s="15">
        <f t="shared" si="15"/>
        <v>940481</v>
      </c>
      <c r="L63" s="15">
        <f t="shared" si="15"/>
        <v>0</v>
      </c>
      <c r="M63" s="15">
        <f t="shared" si="15"/>
        <v>0</v>
      </c>
      <c r="N63" s="15">
        <f>SUM(D63:M63)</f>
        <v>30751255</v>
      </c>
      <c r="O63" s="37">
        <f t="shared" si="8"/>
        <v>1780.720076437547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46"/>
    </row>
    <row r="65" spans="1:15">
      <c r="A65" s="39"/>
      <c r="B65" s="40"/>
      <c r="C65" s="40"/>
      <c r="D65" s="41"/>
      <c r="E65" s="41"/>
      <c r="F65" s="41"/>
      <c r="G65" s="41"/>
      <c r="H65" s="41"/>
      <c r="I65" s="41"/>
      <c r="J65" s="41"/>
      <c r="K65" s="41"/>
      <c r="L65" s="119" t="s">
        <v>131</v>
      </c>
      <c r="M65" s="119"/>
      <c r="N65" s="119"/>
      <c r="O65" s="42">
        <v>17269</v>
      </c>
    </row>
    <row r="66" spans="1:15">
      <c r="A66" s="120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8"/>
    </row>
    <row r="67" spans="1:15" ht="15.75" customHeight="1" thickBot="1">
      <c r="A67" s="121" t="s">
        <v>85</v>
      </c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1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125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69</v>
      </c>
      <c r="B3" s="109"/>
      <c r="C3" s="110"/>
      <c r="D3" s="129" t="s">
        <v>39</v>
      </c>
      <c r="E3" s="130"/>
      <c r="F3" s="130"/>
      <c r="G3" s="130"/>
      <c r="H3" s="131"/>
      <c r="I3" s="129" t="s">
        <v>40</v>
      </c>
      <c r="J3" s="131"/>
      <c r="K3" s="129" t="s">
        <v>42</v>
      </c>
      <c r="L3" s="131"/>
      <c r="M3" s="35"/>
      <c r="N3" s="36"/>
      <c r="O3" s="132" t="s">
        <v>74</v>
      </c>
      <c r="P3" s="11"/>
      <c r="Q3"/>
    </row>
    <row r="4" spans="1:133" ht="32.25" customHeight="1" thickBot="1">
      <c r="A4" s="111"/>
      <c r="B4" s="112"/>
      <c r="C4" s="113"/>
      <c r="D4" s="33" t="s">
        <v>5</v>
      </c>
      <c r="E4" s="33" t="s">
        <v>70</v>
      </c>
      <c r="F4" s="33" t="s">
        <v>71</v>
      </c>
      <c r="G4" s="33" t="s">
        <v>72</v>
      </c>
      <c r="H4" s="33" t="s">
        <v>6</v>
      </c>
      <c r="I4" s="33" t="s">
        <v>7</v>
      </c>
      <c r="J4" s="34" t="s">
        <v>73</v>
      </c>
      <c r="K4" s="34" t="s">
        <v>8</v>
      </c>
      <c r="L4" s="34" t="s">
        <v>9</v>
      </c>
      <c r="M4" s="34" t="s">
        <v>10</v>
      </c>
      <c r="N4" s="34" t="s">
        <v>41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SUM(D6:D13)</f>
        <v>6571410</v>
      </c>
      <c r="E5" s="26">
        <f t="shared" si="0"/>
        <v>577544</v>
      </c>
      <c r="F5" s="26">
        <f t="shared" si="0"/>
        <v>0</v>
      </c>
      <c r="G5" s="26">
        <f t="shared" si="0"/>
        <v>1670495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52625</v>
      </c>
      <c r="L5" s="26">
        <f t="shared" si="0"/>
        <v>0</v>
      </c>
      <c r="M5" s="26">
        <f t="shared" si="0"/>
        <v>0</v>
      </c>
      <c r="N5" s="27">
        <f>SUM(D5:M5)</f>
        <v>8872074</v>
      </c>
      <c r="O5" s="32">
        <f t="shared" ref="O5:O36" si="1">(N5/O$63)</f>
        <v>518.74372917032099</v>
      </c>
      <c r="P5" s="6"/>
    </row>
    <row r="6" spans="1:133">
      <c r="A6" s="12"/>
      <c r="B6" s="24">
        <v>311</v>
      </c>
      <c r="C6" s="19" t="s">
        <v>3</v>
      </c>
      <c r="D6" s="47">
        <v>3856154</v>
      </c>
      <c r="E6" s="47">
        <v>337244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4193398</v>
      </c>
      <c r="O6" s="48">
        <f t="shared" si="1"/>
        <v>245.18493831491551</v>
      </c>
      <c r="P6" s="9"/>
    </row>
    <row r="7" spans="1:133">
      <c r="A7" s="12"/>
      <c r="B7" s="24">
        <v>312.10000000000002</v>
      </c>
      <c r="C7" s="19" t="s">
        <v>11</v>
      </c>
      <c r="D7" s="47">
        <v>128897</v>
      </c>
      <c r="E7" s="47">
        <v>240300</v>
      </c>
      <c r="F7" s="47">
        <v>0</v>
      </c>
      <c r="G7" s="47">
        <v>1670495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2039692</v>
      </c>
      <c r="O7" s="48">
        <f t="shared" si="1"/>
        <v>119.25931123194761</v>
      </c>
      <c r="P7" s="9"/>
    </row>
    <row r="8" spans="1:133">
      <c r="A8" s="12"/>
      <c r="B8" s="24">
        <v>312.51</v>
      </c>
      <c r="C8" s="19" t="s">
        <v>76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52625</v>
      </c>
      <c r="L8" s="47">
        <v>0</v>
      </c>
      <c r="M8" s="47">
        <v>0</v>
      </c>
      <c r="N8" s="47">
        <f>SUM(D8:M8)</f>
        <v>52625</v>
      </c>
      <c r="O8" s="48">
        <f t="shared" si="1"/>
        <v>3.0769455651055369</v>
      </c>
      <c r="P8" s="9"/>
    </row>
    <row r="9" spans="1:133">
      <c r="A9" s="12"/>
      <c r="B9" s="24">
        <v>314.10000000000002</v>
      </c>
      <c r="C9" s="19" t="s">
        <v>12</v>
      </c>
      <c r="D9" s="47">
        <v>1403757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1403757</v>
      </c>
      <c r="O9" s="48">
        <f t="shared" si="1"/>
        <v>82.076653218733554</v>
      </c>
      <c r="P9" s="9"/>
    </row>
    <row r="10" spans="1:133">
      <c r="A10" s="12"/>
      <c r="B10" s="24">
        <v>314.39999999999998</v>
      </c>
      <c r="C10" s="19" t="s">
        <v>14</v>
      </c>
      <c r="D10" s="47">
        <v>82034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82034</v>
      </c>
      <c r="O10" s="48">
        <f t="shared" si="1"/>
        <v>4.7964684558264628</v>
      </c>
      <c r="P10" s="9"/>
    </row>
    <row r="11" spans="1:133">
      <c r="A11" s="12"/>
      <c r="B11" s="24">
        <v>314.8</v>
      </c>
      <c r="C11" s="19" t="s">
        <v>15</v>
      </c>
      <c r="D11" s="47">
        <v>10346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10346</v>
      </c>
      <c r="O11" s="48">
        <f t="shared" si="1"/>
        <v>0.60492311290416889</v>
      </c>
      <c r="P11" s="9"/>
    </row>
    <row r="12" spans="1:133">
      <c r="A12" s="12"/>
      <c r="B12" s="24">
        <v>315</v>
      </c>
      <c r="C12" s="19" t="s">
        <v>102</v>
      </c>
      <c r="D12" s="47">
        <v>927776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927776</v>
      </c>
      <c r="O12" s="48">
        <f t="shared" si="1"/>
        <v>54.246389522306025</v>
      </c>
      <c r="P12" s="9"/>
    </row>
    <row r="13" spans="1:133">
      <c r="A13" s="12"/>
      <c r="B13" s="24">
        <v>316</v>
      </c>
      <c r="C13" s="19" t="s">
        <v>103</v>
      </c>
      <c r="D13" s="47">
        <v>162446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162446</v>
      </c>
      <c r="O13" s="48">
        <f t="shared" si="1"/>
        <v>9.4980997485821206</v>
      </c>
      <c r="P13" s="9"/>
    </row>
    <row r="14" spans="1:133" ht="15.75">
      <c r="A14" s="28" t="s">
        <v>16</v>
      </c>
      <c r="B14" s="29"/>
      <c r="C14" s="30"/>
      <c r="D14" s="31">
        <f t="shared" ref="D14:M14" si="3">SUM(D15:D24)</f>
        <v>1682315</v>
      </c>
      <c r="E14" s="31">
        <f t="shared" si="3"/>
        <v>289546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52363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3">
        <f>SUM(D14:M14)</f>
        <v>2024224</v>
      </c>
      <c r="O14" s="44">
        <f t="shared" si="1"/>
        <v>118.35490849558558</v>
      </c>
      <c r="P14" s="10"/>
    </row>
    <row r="15" spans="1:133">
      <c r="A15" s="12"/>
      <c r="B15" s="24">
        <v>322</v>
      </c>
      <c r="C15" s="19" t="s">
        <v>0</v>
      </c>
      <c r="D15" s="47">
        <v>219997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219997</v>
      </c>
      <c r="O15" s="48">
        <f t="shared" si="1"/>
        <v>12.863064959363854</v>
      </c>
      <c r="P15" s="9"/>
    </row>
    <row r="16" spans="1:133">
      <c r="A16" s="12"/>
      <c r="B16" s="24">
        <v>323.10000000000002</v>
      </c>
      <c r="C16" s="19" t="s">
        <v>17</v>
      </c>
      <c r="D16" s="47">
        <v>1392654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4" si="4">SUM(D16:M16)</f>
        <v>1392654</v>
      </c>
      <c r="O16" s="48">
        <f t="shared" si="1"/>
        <v>81.427468865111379</v>
      </c>
      <c r="P16" s="9"/>
    </row>
    <row r="17" spans="1:16">
      <c r="A17" s="12"/>
      <c r="B17" s="24">
        <v>323.39999999999998</v>
      </c>
      <c r="C17" s="19" t="s">
        <v>18</v>
      </c>
      <c r="D17" s="47">
        <v>69664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69664</v>
      </c>
      <c r="O17" s="48">
        <f t="shared" si="1"/>
        <v>4.0732035315441735</v>
      </c>
      <c r="P17" s="9"/>
    </row>
    <row r="18" spans="1:16">
      <c r="A18" s="12"/>
      <c r="B18" s="24">
        <v>323.7</v>
      </c>
      <c r="C18" s="19" t="s">
        <v>20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52363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52363</v>
      </c>
      <c r="O18" s="48">
        <f t="shared" si="1"/>
        <v>3.0616266152137053</v>
      </c>
      <c r="P18" s="9"/>
    </row>
    <row r="19" spans="1:16">
      <c r="A19" s="12"/>
      <c r="B19" s="24">
        <v>324.11</v>
      </c>
      <c r="C19" s="19" t="s">
        <v>21</v>
      </c>
      <c r="D19" s="47">
        <v>0</v>
      </c>
      <c r="E19" s="47">
        <v>4200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4200</v>
      </c>
      <c r="O19" s="48">
        <f t="shared" si="1"/>
        <v>0.24557095246447991</v>
      </c>
      <c r="P19" s="9"/>
    </row>
    <row r="20" spans="1:16">
      <c r="A20" s="12"/>
      <c r="B20" s="24">
        <v>324.12</v>
      </c>
      <c r="C20" s="19" t="s">
        <v>96</v>
      </c>
      <c r="D20" s="47">
        <v>0</v>
      </c>
      <c r="E20" s="47">
        <v>475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475</v>
      </c>
      <c r="O20" s="48">
        <f t="shared" si="1"/>
        <v>2.7772905338244752E-2</v>
      </c>
      <c r="P20" s="9"/>
    </row>
    <row r="21" spans="1:16">
      <c r="A21" s="12"/>
      <c r="B21" s="24">
        <v>324.31</v>
      </c>
      <c r="C21" s="19" t="s">
        <v>23</v>
      </c>
      <c r="D21" s="47">
        <v>0</v>
      </c>
      <c r="E21" s="47">
        <v>13966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13966</v>
      </c>
      <c r="O21" s="48">
        <f t="shared" si="1"/>
        <v>0.81658188621879202</v>
      </c>
      <c r="P21" s="9"/>
    </row>
    <row r="22" spans="1:16">
      <c r="A22" s="12"/>
      <c r="B22" s="24">
        <v>324.32</v>
      </c>
      <c r="C22" s="19" t="s">
        <v>24</v>
      </c>
      <c r="D22" s="47">
        <v>0</v>
      </c>
      <c r="E22" s="47">
        <v>14315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14315</v>
      </c>
      <c r="O22" s="48">
        <f t="shared" si="1"/>
        <v>0.83698766298310234</v>
      </c>
      <c r="P22" s="9"/>
    </row>
    <row r="23" spans="1:16">
      <c r="A23" s="12"/>
      <c r="B23" s="24">
        <v>324.61</v>
      </c>
      <c r="C23" s="19" t="s">
        <v>25</v>
      </c>
      <c r="D23" s="47">
        <v>0</v>
      </c>
      <c r="E23" s="47">
        <v>9074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9074</v>
      </c>
      <c r="O23" s="48">
        <f t="shared" si="1"/>
        <v>0.5305501958720692</v>
      </c>
      <c r="P23" s="9"/>
    </row>
    <row r="24" spans="1:16">
      <c r="A24" s="12"/>
      <c r="B24" s="24">
        <v>325.2</v>
      </c>
      <c r="C24" s="19" t="s">
        <v>104</v>
      </c>
      <c r="D24" s="47">
        <v>0</v>
      </c>
      <c r="E24" s="47">
        <v>247516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247516</v>
      </c>
      <c r="O24" s="48">
        <f t="shared" si="1"/>
        <v>14.472080921475765</v>
      </c>
      <c r="P24" s="9"/>
    </row>
    <row r="25" spans="1:16" ht="15.75">
      <c r="A25" s="28" t="s">
        <v>27</v>
      </c>
      <c r="B25" s="29"/>
      <c r="C25" s="30"/>
      <c r="D25" s="31">
        <f t="shared" ref="D25:M25" si="5">SUM(D26:D33)</f>
        <v>2804354</v>
      </c>
      <c r="E25" s="31">
        <f t="shared" si="5"/>
        <v>0</v>
      </c>
      <c r="F25" s="31">
        <f t="shared" si="5"/>
        <v>0</v>
      </c>
      <c r="G25" s="31">
        <f t="shared" si="5"/>
        <v>49243</v>
      </c>
      <c r="H25" s="31">
        <f t="shared" si="5"/>
        <v>0</v>
      </c>
      <c r="I25" s="31">
        <f t="shared" si="5"/>
        <v>0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43">
        <f>SUM(D25:M25)</f>
        <v>2853597</v>
      </c>
      <c r="O25" s="44">
        <f t="shared" si="1"/>
        <v>166.84774600947202</v>
      </c>
      <c r="P25" s="10"/>
    </row>
    <row r="26" spans="1:16">
      <c r="A26" s="12"/>
      <c r="B26" s="24">
        <v>334.39</v>
      </c>
      <c r="C26" s="19" t="s">
        <v>126</v>
      </c>
      <c r="D26" s="47">
        <v>5498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1" si="6">SUM(D26:M26)</f>
        <v>5498</v>
      </c>
      <c r="O26" s="48">
        <f t="shared" si="1"/>
        <v>0.32146407063088345</v>
      </c>
      <c r="P26" s="9"/>
    </row>
    <row r="27" spans="1:16">
      <c r="A27" s="12"/>
      <c r="B27" s="24">
        <v>335.12</v>
      </c>
      <c r="C27" s="19" t="s">
        <v>106</v>
      </c>
      <c r="D27" s="47">
        <v>526461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526461</v>
      </c>
      <c r="O27" s="48">
        <f t="shared" si="1"/>
        <v>30.781792667952992</v>
      </c>
      <c r="P27" s="9"/>
    </row>
    <row r="28" spans="1:16">
      <c r="A28" s="12"/>
      <c r="B28" s="24">
        <v>335.14</v>
      </c>
      <c r="C28" s="19" t="s">
        <v>107</v>
      </c>
      <c r="D28" s="47">
        <v>16071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16071</v>
      </c>
      <c r="O28" s="48">
        <f t="shared" si="1"/>
        <v>0.93965970882301353</v>
      </c>
      <c r="P28" s="9"/>
    </row>
    <row r="29" spans="1:16">
      <c r="A29" s="12"/>
      <c r="B29" s="24">
        <v>335.15</v>
      </c>
      <c r="C29" s="19" t="s">
        <v>108</v>
      </c>
      <c r="D29" s="47">
        <v>11811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11811</v>
      </c>
      <c r="O29" s="48">
        <f t="shared" si="1"/>
        <v>0.69058059989475529</v>
      </c>
      <c r="P29" s="9"/>
    </row>
    <row r="30" spans="1:16">
      <c r="A30" s="12"/>
      <c r="B30" s="24">
        <v>335.18</v>
      </c>
      <c r="C30" s="19" t="s">
        <v>109</v>
      </c>
      <c r="D30" s="47">
        <v>1018441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1018441</v>
      </c>
      <c r="O30" s="48">
        <f t="shared" si="1"/>
        <v>59.547506285447</v>
      </c>
      <c r="P30" s="9"/>
    </row>
    <row r="31" spans="1:16">
      <c r="A31" s="12"/>
      <c r="B31" s="24">
        <v>335.21</v>
      </c>
      <c r="C31" s="19" t="s">
        <v>35</v>
      </c>
      <c r="D31" s="47">
        <v>8073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8073</v>
      </c>
      <c r="O31" s="48">
        <f t="shared" si="1"/>
        <v>0.47202245220136818</v>
      </c>
      <c r="P31" s="9"/>
    </row>
    <row r="32" spans="1:16">
      <c r="A32" s="12"/>
      <c r="B32" s="24">
        <v>337.7</v>
      </c>
      <c r="C32" s="19" t="s">
        <v>37</v>
      </c>
      <c r="D32" s="47">
        <v>186156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186156</v>
      </c>
      <c r="O32" s="48">
        <f t="shared" si="1"/>
        <v>10.884406244518505</v>
      </c>
      <c r="P32" s="9"/>
    </row>
    <row r="33" spans="1:16">
      <c r="A33" s="12"/>
      <c r="B33" s="24">
        <v>338</v>
      </c>
      <c r="C33" s="19" t="s">
        <v>38</v>
      </c>
      <c r="D33" s="47">
        <v>1031843</v>
      </c>
      <c r="E33" s="47">
        <v>0</v>
      </c>
      <c r="F33" s="47">
        <v>0</v>
      </c>
      <c r="G33" s="47">
        <v>49243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1081086</v>
      </c>
      <c r="O33" s="48">
        <f t="shared" si="1"/>
        <v>63.210313980003505</v>
      </c>
      <c r="P33" s="9"/>
    </row>
    <row r="34" spans="1:16" ht="15.75">
      <c r="A34" s="28" t="s">
        <v>43</v>
      </c>
      <c r="B34" s="29"/>
      <c r="C34" s="30"/>
      <c r="D34" s="31">
        <f t="shared" ref="D34:M34" si="7">SUM(D35:D45)</f>
        <v>973114</v>
      </c>
      <c r="E34" s="31">
        <f t="shared" si="7"/>
        <v>48506</v>
      </c>
      <c r="F34" s="31">
        <f t="shared" si="7"/>
        <v>0</v>
      </c>
      <c r="G34" s="31">
        <f t="shared" si="7"/>
        <v>0</v>
      </c>
      <c r="H34" s="31">
        <f t="shared" si="7"/>
        <v>0</v>
      </c>
      <c r="I34" s="31">
        <f t="shared" si="7"/>
        <v>10991689</v>
      </c>
      <c r="J34" s="31">
        <f t="shared" si="7"/>
        <v>0</v>
      </c>
      <c r="K34" s="31">
        <f t="shared" si="7"/>
        <v>0</v>
      </c>
      <c r="L34" s="31">
        <f t="shared" si="7"/>
        <v>0</v>
      </c>
      <c r="M34" s="31">
        <f t="shared" si="7"/>
        <v>0</v>
      </c>
      <c r="N34" s="31">
        <f>SUM(D34:M34)</f>
        <v>12013309</v>
      </c>
      <c r="O34" s="44">
        <f t="shared" si="1"/>
        <v>702.40946032859733</v>
      </c>
      <c r="P34" s="10"/>
    </row>
    <row r="35" spans="1:16">
      <c r="A35" s="12"/>
      <c r="B35" s="24">
        <v>341.9</v>
      </c>
      <c r="C35" s="19" t="s">
        <v>110</v>
      </c>
      <c r="D35" s="47">
        <v>11487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45" si="8">SUM(D35:M35)</f>
        <v>11487</v>
      </c>
      <c r="O35" s="48">
        <f t="shared" si="1"/>
        <v>0.67163655499035257</v>
      </c>
      <c r="P35" s="9"/>
    </row>
    <row r="36" spans="1:16">
      <c r="A36" s="12"/>
      <c r="B36" s="24">
        <v>342.5</v>
      </c>
      <c r="C36" s="19" t="s">
        <v>46</v>
      </c>
      <c r="D36" s="47">
        <v>56715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8"/>
        <v>56715</v>
      </c>
      <c r="O36" s="48">
        <f t="shared" si="1"/>
        <v>3.3160848973864234</v>
      </c>
      <c r="P36" s="9"/>
    </row>
    <row r="37" spans="1:16">
      <c r="A37" s="12"/>
      <c r="B37" s="24">
        <v>342.9</v>
      </c>
      <c r="C37" s="19" t="s">
        <v>127</v>
      </c>
      <c r="D37" s="47">
        <v>0</v>
      </c>
      <c r="E37" s="47">
        <v>2340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8"/>
        <v>2340</v>
      </c>
      <c r="O37" s="48">
        <f t="shared" ref="O37:O61" si="9">(N37/O$63)</f>
        <v>0.13681810208735309</v>
      </c>
      <c r="P37" s="9"/>
    </row>
    <row r="38" spans="1:16">
      <c r="A38" s="12"/>
      <c r="B38" s="24">
        <v>343.4</v>
      </c>
      <c r="C38" s="19" t="s">
        <v>47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2842594</v>
      </c>
      <c r="J38" s="47">
        <v>0</v>
      </c>
      <c r="K38" s="47">
        <v>0</v>
      </c>
      <c r="L38" s="47">
        <v>0</v>
      </c>
      <c r="M38" s="47">
        <v>0</v>
      </c>
      <c r="N38" s="47">
        <f t="shared" si="8"/>
        <v>2842594</v>
      </c>
      <c r="O38" s="48">
        <f t="shared" si="9"/>
        <v>166.20440858328948</v>
      </c>
      <c r="P38" s="9"/>
    </row>
    <row r="39" spans="1:16">
      <c r="A39" s="12"/>
      <c r="B39" s="24">
        <v>343.6</v>
      </c>
      <c r="C39" s="19" t="s">
        <v>48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7149079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7149079</v>
      </c>
      <c r="O39" s="48">
        <f t="shared" si="9"/>
        <v>418.00146173185993</v>
      </c>
      <c r="P39" s="9"/>
    </row>
    <row r="40" spans="1:16">
      <c r="A40" s="12"/>
      <c r="B40" s="24">
        <v>343.9</v>
      </c>
      <c r="C40" s="19" t="s">
        <v>49</v>
      </c>
      <c r="D40" s="47">
        <v>278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278</v>
      </c>
      <c r="O40" s="48">
        <f t="shared" si="9"/>
        <v>1.6254458282172719E-2</v>
      </c>
      <c r="P40" s="9"/>
    </row>
    <row r="41" spans="1:16">
      <c r="A41" s="12"/>
      <c r="B41" s="24">
        <v>347.1</v>
      </c>
      <c r="C41" s="19" t="s">
        <v>50</v>
      </c>
      <c r="D41" s="47">
        <v>13252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13252</v>
      </c>
      <c r="O41" s="48">
        <f t="shared" si="9"/>
        <v>0.77483482429983042</v>
      </c>
      <c r="P41" s="9"/>
    </row>
    <row r="42" spans="1:16">
      <c r="A42" s="12"/>
      <c r="B42" s="24">
        <v>347.2</v>
      </c>
      <c r="C42" s="19" t="s">
        <v>51</v>
      </c>
      <c r="D42" s="47">
        <v>724632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724632</v>
      </c>
      <c r="O42" s="48">
        <f t="shared" si="9"/>
        <v>42.368707244343099</v>
      </c>
      <c r="P42" s="9"/>
    </row>
    <row r="43" spans="1:16">
      <c r="A43" s="12"/>
      <c r="B43" s="24">
        <v>347.4</v>
      </c>
      <c r="C43" s="19" t="s">
        <v>52</v>
      </c>
      <c r="D43" s="47">
        <v>96656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96656</v>
      </c>
      <c r="O43" s="48">
        <f t="shared" si="9"/>
        <v>5.6514061860492308</v>
      </c>
      <c r="P43" s="9"/>
    </row>
    <row r="44" spans="1:16">
      <c r="A44" s="12"/>
      <c r="B44" s="24">
        <v>347.5</v>
      </c>
      <c r="C44" s="19" t="s">
        <v>53</v>
      </c>
      <c r="D44" s="47">
        <v>70094</v>
      </c>
      <c r="E44" s="47">
        <v>46166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116260</v>
      </c>
      <c r="O44" s="48">
        <f t="shared" si="9"/>
        <v>6.7976378413143896</v>
      </c>
      <c r="P44" s="9"/>
    </row>
    <row r="45" spans="1:16">
      <c r="A45" s="12"/>
      <c r="B45" s="24">
        <v>349</v>
      </c>
      <c r="C45" s="19" t="s">
        <v>1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1000016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1000016</v>
      </c>
      <c r="O45" s="48">
        <f t="shared" si="9"/>
        <v>58.470209904695082</v>
      </c>
      <c r="P45" s="9"/>
    </row>
    <row r="46" spans="1:16" ht="15.75">
      <c r="A46" s="28" t="s">
        <v>44</v>
      </c>
      <c r="B46" s="29"/>
      <c r="C46" s="30"/>
      <c r="D46" s="31">
        <f t="shared" ref="D46:M46" si="10">SUM(D47:D49)</f>
        <v>49232</v>
      </c>
      <c r="E46" s="31">
        <f t="shared" si="10"/>
        <v>0</v>
      </c>
      <c r="F46" s="31">
        <f t="shared" si="10"/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1">
        <f t="shared" si="10"/>
        <v>0</v>
      </c>
      <c r="L46" s="31">
        <f t="shared" si="10"/>
        <v>0</v>
      </c>
      <c r="M46" s="31">
        <f t="shared" si="10"/>
        <v>0</v>
      </c>
      <c r="N46" s="31">
        <f t="shared" ref="N46:N51" si="11">SUM(D46:M46)</f>
        <v>49232</v>
      </c>
      <c r="O46" s="44">
        <f t="shared" si="9"/>
        <v>2.8785593170788752</v>
      </c>
      <c r="P46" s="10"/>
    </row>
    <row r="47" spans="1:16">
      <c r="A47" s="13"/>
      <c r="B47" s="38">
        <v>351.1</v>
      </c>
      <c r="C47" s="20" t="s">
        <v>56</v>
      </c>
      <c r="D47" s="47">
        <v>11412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1"/>
        <v>11412</v>
      </c>
      <c r="O47" s="48">
        <f t="shared" si="9"/>
        <v>0.66725135941062974</v>
      </c>
      <c r="P47" s="9"/>
    </row>
    <row r="48" spans="1:16">
      <c r="A48" s="13"/>
      <c r="B48" s="38">
        <v>352</v>
      </c>
      <c r="C48" s="20" t="s">
        <v>57</v>
      </c>
      <c r="D48" s="47">
        <v>24432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1"/>
        <v>24432</v>
      </c>
      <c r="O48" s="48">
        <f t="shared" si="9"/>
        <v>1.4285213120505174</v>
      </c>
      <c r="P48" s="9"/>
    </row>
    <row r="49" spans="1:119">
      <c r="A49" s="13"/>
      <c r="B49" s="38">
        <v>354</v>
      </c>
      <c r="C49" s="20" t="s">
        <v>58</v>
      </c>
      <c r="D49" s="47">
        <v>13388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1"/>
        <v>13388</v>
      </c>
      <c r="O49" s="48">
        <f t="shared" si="9"/>
        <v>0.78278664561772793</v>
      </c>
      <c r="P49" s="9"/>
    </row>
    <row r="50" spans="1:119" ht="15.75">
      <c r="A50" s="28" t="s">
        <v>4</v>
      </c>
      <c r="B50" s="29"/>
      <c r="C50" s="30"/>
      <c r="D50" s="31">
        <f t="shared" ref="D50:M50" si="12">SUM(D51:D58)</f>
        <v>1161350</v>
      </c>
      <c r="E50" s="31">
        <f t="shared" si="12"/>
        <v>697432</v>
      </c>
      <c r="F50" s="31">
        <f t="shared" si="12"/>
        <v>0</v>
      </c>
      <c r="G50" s="31">
        <f t="shared" si="12"/>
        <v>37802</v>
      </c>
      <c r="H50" s="31">
        <f t="shared" si="12"/>
        <v>0</v>
      </c>
      <c r="I50" s="31">
        <f t="shared" si="12"/>
        <v>1052796</v>
      </c>
      <c r="J50" s="31">
        <f t="shared" si="12"/>
        <v>0</v>
      </c>
      <c r="K50" s="31">
        <f t="shared" si="12"/>
        <v>261623</v>
      </c>
      <c r="L50" s="31">
        <f t="shared" si="12"/>
        <v>0</v>
      </c>
      <c r="M50" s="31">
        <f t="shared" si="12"/>
        <v>0</v>
      </c>
      <c r="N50" s="31">
        <f t="shared" si="11"/>
        <v>3211003</v>
      </c>
      <c r="O50" s="44">
        <f t="shared" si="9"/>
        <v>187.74501549435772</v>
      </c>
      <c r="P50" s="10"/>
    </row>
    <row r="51" spans="1:119">
      <c r="A51" s="12"/>
      <c r="B51" s="24">
        <v>361.1</v>
      </c>
      <c r="C51" s="19" t="s">
        <v>59</v>
      </c>
      <c r="D51" s="47">
        <v>143727</v>
      </c>
      <c r="E51" s="47">
        <v>42455</v>
      </c>
      <c r="F51" s="47">
        <v>0</v>
      </c>
      <c r="G51" s="47">
        <v>22905</v>
      </c>
      <c r="H51" s="47">
        <v>0</v>
      </c>
      <c r="I51" s="47">
        <v>259183</v>
      </c>
      <c r="J51" s="47">
        <v>0</v>
      </c>
      <c r="K51" s="47">
        <v>-12034</v>
      </c>
      <c r="L51" s="47">
        <v>0</v>
      </c>
      <c r="M51" s="47">
        <v>0</v>
      </c>
      <c r="N51" s="47">
        <f t="shared" si="11"/>
        <v>456236</v>
      </c>
      <c r="O51" s="48">
        <f t="shared" si="9"/>
        <v>26.67578787347249</v>
      </c>
      <c r="P51" s="9"/>
    </row>
    <row r="52" spans="1:119">
      <c r="A52" s="12"/>
      <c r="B52" s="24">
        <v>361.3</v>
      </c>
      <c r="C52" s="19" t="s">
        <v>60</v>
      </c>
      <c r="D52" s="47">
        <v>35665</v>
      </c>
      <c r="E52" s="47">
        <v>10523</v>
      </c>
      <c r="F52" s="47">
        <v>0</v>
      </c>
      <c r="G52" s="47">
        <v>5331</v>
      </c>
      <c r="H52" s="47">
        <v>0</v>
      </c>
      <c r="I52" s="47">
        <v>63510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58" si="13">SUM(D52:M52)</f>
        <v>115029</v>
      </c>
      <c r="O52" s="48">
        <f t="shared" si="9"/>
        <v>6.7256621645325385</v>
      </c>
      <c r="P52" s="9"/>
    </row>
    <row r="53" spans="1:119">
      <c r="A53" s="12"/>
      <c r="B53" s="24">
        <v>362</v>
      </c>
      <c r="C53" s="19" t="s">
        <v>61</v>
      </c>
      <c r="D53" s="47">
        <v>20540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3"/>
        <v>20540</v>
      </c>
      <c r="O53" s="48">
        <f t="shared" si="9"/>
        <v>1.2009588961000994</v>
      </c>
      <c r="P53" s="9"/>
    </row>
    <row r="54" spans="1:119">
      <c r="A54" s="12"/>
      <c r="B54" s="24">
        <v>364</v>
      </c>
      <c r="C54" s="19" t="s">
        <v>111</v>
      </c>
      <c r="D54" s="47">
        <v>30293</v>
      </c>
      <c r="E54" s="47">
        <v>0</v>
      </c>
      <c r="F54" s="47">
        <v>0</v>
      </c>
      <c r="G54" s="47">
        <v>0</v>
      </c>
      <c r="H54" s="47">
        <v>0</v>
      </c>
      <c r="I54" s="47">
        <v>23794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3"/>
        <v>54087</v>
      </c>
      <c r="O54" s="48">
        <f t="shared" si="9"/>
        <v>3.1624276442729347</v>
      </c>
      <c r="P54" s="9"/>
    </row>
    <row r="55" spans="1:119">
      <c r="A55" s="12"/>
      <c r="B55" s="24">
        <v>365</v>
      </c>
      <c r="C55" s="19" t="s">
        <v>112</v>
      </c>
      <c r="D55" s="47">
        <v>327</v>
      </c>
      <c r="E55" s="47">
        <v>0</v>
      </c>
      <c r="F55" s="47">
        <v>0</v>
      </c>
      <c r="G55" s="47">
        <v>0</v>
      </c>
      <c r="H55" s="47">
        <v>0</v>
      </c>
      <c r="I55" s="47">
        <v>10787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3"/>
        <v>11114</v>
      </c>
      <c r="O55" s="48">
        <f t="shared" si="9"/>
        <v>0.64982751564053087</v>
      </c>
      <c r="P55" s="9"/>
    </row>
    <row r="56" spans="1:119">
      <c r="A56" s="12"/>
      <c r="B56" s="24">
        <v>366</v>
      </c>
      <c r="C56" s="19" t="s">
        <v>92</v>
      </c>
      <c r="D56" s="47">
        <v>13775</v>
      </c>
      <c r="E56" s="47">
        <v>634454</v>
      </c>
      <c r="F56" s="47">
        <v>0</v>
      </c>
      <c r="G56" s="47">
        <v>9566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3"/>
        <v>657795</v>
      </c>
      <c r="O56" s="48">
        <f t="shared" si="9"/>
        <v>38.460796351517274</v>
      </c>
      <c r="P56" s="9"/>
    </row>
    <row r="57" spans="1:119">
      <c r="A57" s="12"/>
      <c r="B57" s="24">
        <v>368</v>
      </c>
      <c r="C57" s="19" t="s">
        <v>64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273657</v>
      </c>
      <c r="L57" s="47">
        <v>0</v>
      </c>
      <c r="M57" s="47">
        <v>0</v>
      </c>
      <c r="N57" s="47">
        <f t="shared" si="13"/>
        <v>273657</v>
      </c>
      <c r="O57" s="48">
        <f t="shared" si="9"/>
        <v>16.000526223469567</v>
      </c>
      <c r="P57" s="9"/>
    </row>
    <row r="58" spans="1:119">
      <c r="A58" s="12"/>
      <c r="B58" s="24">
        <v>369.9</v>
      </c>
      <c r="C58" s="19" t="s">
        <v>66</v>
      </c>
      <c r="D58" s="47">
        <v>917023</v>
      </c>
      <c r="E58" s="47">
        <v>10000</v>
      </c>
      <c r="F58" s="47">
        <v>0</v>
      </c>
      <c r="G58" s="47">
        <v>0</v>
      </c>
      <c r="H58" s="47">
        <v>0</v>
      </c>
      <c r="I58" s="47">
        <v>695522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3"/>
        <v>1622545</v>
      </c>
      <c r="O58" s="48">
        <f t="shared" si="9"/>
        <v>94.869028825352274</v>
      </c>
      <c r="P58" s="9"/>
    </row>
    <row r="59" spans="1:119" ht="15.75">
      <c r="A59" s="28" t="s">
        <v>45</v>
      </c>
      <c r="B59" s="29"/>
      <c r="C59" s="30"/>
      <c r="D59" s="31">
        <f t="shared" ref="D59:M59" si="14">SUM(D60:D60)</f>
        <v>0</v>
      </c>
      <c r="E59" s="31">
        <f t="shared" si="14"/>
        <v>128450</v>
      </c>
      <c r="F59" s="31">
        <f t="shared" si="14"/>
        <v>888710</v>
      </c>
      <c r="G59" s="31">
        <f t="shared" si="14"/>
        <v>1644860</v>
      </c>
      <c r="H59" s="31">
        <f t="shared" si="14"/>
        <v>0</v>
      </c>
      <c r="I59" s="31">
        <f t="shared" si="14"/>
        <v>0</v>
      </c>
      <c r="J59" s="31">
        <f t="shared" si="14"/>
        <v>0</v>
      </c>
      <c r="K59" s="31">
        <f t="shared" si="14"/>
        <v>0</v>
      </c>
      <c r="L59" s="31">
        <f t="shared" si="14"/>
        <v>0</v>
      </c>
      <c r="M59" s="31">
        <f t="shared" si="14"/>
        <v>0</v>
      </c>
      <c r="N59" s="31">
        <f>SUM(D59:M59)</f>
        <v>2662020</v>
      </c>
      <c r="O59" s="44">
        <f t="shared" si="9"/>
        <v>155.64637782845114</v>
      </c>
      <c r="P59" s="9"/>
    </row>
    <row r="60" spans="1:119" ht="15.75" thickBot="1">
      <c r="A60" s="12"/>
      <c r="B60" s="24">
        <v>381</v>
      </c>
      <c r="C60" s="19" t="s">
        <v>67</v>
      </c>
      <c r="D60" s="47">
        <v>0</v>
      </c>
      <c r="E60" s="47">
        <v>128450</v>
      </c>
      <c r="F60" s="47">
        <v>888710</v>
      </c>
      <c r="G60" s="47">
        <v>1644860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2662020</v>
      </c>
      <c r="O60" s="48">
        <f t="shared" si="9"/>
        <v>155.64637782845114</v>
      </c>
      <c r="P60" s="9"/>
    </row>
    <row r="61" spans="1:119" ht="16.5" thickBot="1">
      <c r="A61" s="14" t="s">
        <v>54</v>
      </c>
      <c r="B61" s="22"/>
      <c r="C61" s="21"/>
      <c r="D61" s="15">
        <f t="shared" ref="D61:M61" si="15">SUM(D5,D14,D25,D34,D46,D50,D59)</f>
        <v>13241775</v>
      </c>
      <c r="E61" s="15">
        <f t="shared" si="15"/>
        <v>1741478</v>
      </c>
      <c r="F61" s="15">
        <f t="shared" si="15"/>
        <v>888710</v>
      </c>
      <c r="G61" s="15">
        <f t="shared" si="15"/>
        <v>3402400</v>
      </c>
      <c r="H61" s="15">
        <f t="shared" si="15"/>
        <v>0</v>
      </c>
      <c r="I61" s="15">
        <f t="shared" si="15"/>
        <v>12096848</v>
      </c>
      <c r="J61" s="15">
        <f t="shared" si="15"/>
        <v>0</v>
      </c>
      <c r="K61" s="15">
        <f t="shared" si="15"/>
        <v>314248</v>
      </c>
      <c r="L61" s="15">
        <f t="shared" si="15"/>
        <v>0</v>
      </c>
      <c r="M61" s="15">
        <f t="shared" si="15"/>
        <v>0</v>
      </c>
      <c r="N61" s="15">
        <f>SUM(D61:M61)</f>
        <v>31685459</v>
      </c>
      <c r="O61" s="37">
        <f t="shared" si="9"/>
        <v>1852.6257966438636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46"/>
    </row>
    <row r="63" spans="1:119">
      <c r="A63" s="39"/>
      <c r="B63" s="40"/>
      <c r="C63" s="40"/>
      <c r="D63" s="41"/>
      <c r="E63" s="41"/>
      <c r="F63" s="41"/>
      <c r="G63" s="41"/>
      <c r="H63" s="41"/>
      <c r="I63" s="41"/>
      <c r="J63" s="41"/>
      <c r="K63" s="41"/>
      <c r="L63" s="119" t="s">
        <v>128</v>
      </c>
      <c r="M63" s="119"/>
      <c r="N63" s="119"/>
      <c r="O63" s="42">
        <v>17103</v>
      </c>
    </row>
    <row r="64" spans="1:119">
      <c r="A64" s="120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8"/>
    </row>
    <row r="65" spans="1:15" ht="15.75" customHeight="1" thickBot="1">
      <c r="A65" s="121" t="s">
        <v>85</v>
      </c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1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2025-04-25T20:05:59Z</cp:lastPrinted>
  <dcterms:created xsi:type="dcterms:W3CDTF">2000-08-31T21:26:31Z</dcterms:created>
  <dcterms:modified xsi:type="dcterms:W3CDTF">2025-04-25T20:06:03Z</dcterms:modified>
</cp:coreProperties>
</file>