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'2008'!$A$1:$O$57</definedName>
    <definedName name="_xlnm.Print_Area" localSheetId="14">'2009'!$A$1:$O$63</definedName>
    <definedName name="_xlnm.Print_Area" localSheetId="13">'2010'!$A$1:$O$64</definedName>
    <definedName name="_xlnm.Print_Area" localSheetId="12">'2011'!$A$1:$O$64</definedName>
    <definedName name="_xlnm.Print_Area" localSheetId="11">'2012'!$A$1:$O$66</definedName>
    <definedName name="_xlnm.Print_Area" localSheetId="10">'2013'!$A$1:$O$64</definedName>
    <definedName name="_xlnm.Print_Area" localSheetId="9">'2014'!$A$1:$O$61</definedName>
    <definedName name="_xlnm.Print_Area" localSheetId="8">'2015'!$A$1:$O$59</definedName>
    <definedName name="_xlnm.Print_Area" localSheetId="7">'2016'!$A$1:$O$63</definedName>
    <definedName name="_xlnm.Print_Area" localSheetId="6">'2017'!$A$1:$O$62</definedName>
    <definedName name="_xlnm.Print_Area" localSheetId="5">'2018'!$A$1:$O$61</definedName>
    <definedName name="_xlnm.Print_Area" localSheetId="4">'2019'!$A$1:$O$60</definedName>
    <definedName name="_xlnm.Print_Area" localSheetId="3">'2020'!$A$1:$O$60</definedName>
    <definedName name="_xlnm.Print_Area" localSheetId="2">'2021'!$A$1:$P$61</definedName>
    <definedName name="_xlnm.Print_Area" localSheetId="1">'2022'!$A$1:$P$60</definedName>
    <definedName name="_xlnm.Print_Area" localSheetId="0">'2023'!$A$1:$P$64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9" i="49" l="1"/>
  <c r="P59" i="49" s="1"/>
  <c r="O58" i="49"/>
  <c r="P58" i="49" s="1"/>
  <c r="N57" i="49"/>
  <c r="M57" i="49"/>
  <c r="L57" i="49"/>
  <c r="K57" i="49"/>
  <c r="J57" i="49"/>
  <c r="I57" i="49"/>
  <c r="H57" i="49"/>
  <c r="G57" i="49"/>
  <c r="F57" i="49"/>
  <c r="E57" i="49"/>
  <c r="D57" i="49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N47" i="49"/>
  <c r="M47" i="49"/>
  <c r="L47" i="49"/>
  <c r="K47" i="49"/>
  <c r="J47" i="49"/>
  <c r="I47" i="49"/>
  <c r="H47" i="49"/>
  <c r="G47" i="49"/>
  <c r="F47" i="49"/>
  <c r="E47" i="49"/>
  <c r="D47" i="49"/>
  <c r="O46" i="49"/>
  <c r="P46" i="49" s="1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 s="1"/>
  <c r="O42" i="49"/>
  <c r="P42" i="49" s="1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7" i="49" l="1"/>
  <c r="P57" i="49" s="1"/>
  <c r="O47" i="49"/>
  <c r="P47" i="49" s="1"/>
  <c r="O44" i="49"/>
  <c r="P44" i="49" s="1"/>
  <c r="O39" i="49"/>
  <c r="P39" i="49" s="1"/>
  <c r="O29" i="49"/>
  <c r="P29" i="49" s="1"/>
  <c r="N60" i="49"/>
  <c r="I60" i="49"/>
  <c r="L60" i="49"/>
  <c r="D60" i="49"/>
  <c r="E60" i="49"/>
  <c r="F60" i="49"/>
  <c r="J60" i="49"/>
  <c r="K60" i="49"/>
  <c r="O17" i="49"/>
  <c r="P17" i="49" s="1"/>
  <c r="M60" i="49"/>
  <c r="H60" i="49"/>
  <c r="G60" i="49"/>
  <c r="O5" i="49"/>
  <c r="P5" i="49" s="1"/>
  <c r="O55" i="48"/>
  <c r="P55" i="48"/>
  <c r="N54" i="48"/>
  <c r="M54" i="48"/>
  <c r="L54" i="48"/>
  <c r="K54" i="48"/>
  <c r="J54" i="48"/>
  <c r="I54" i="48"/>
  <c r="H54" i="48"/>
  <c r="G54" i="48"/>
  <c r="G56" i="48" s="1"/>
  <c r="F54" i="48"/>
  <c r="O54" i="48" s="1"/>
  <c r="P54" i="48" s="1"/>
  <c r="E54" i="48"/>
  <c r="D54" i="48"/>
  <c r="O53" i="48"/>
  <c r="P53" i="48" s="1"/>
  <c r="O52" i="48"/>
  <c r="P52" i="48" s="1"/>
  <c r="O51" i="48"/>
  <c r="P51" i="48" s="1"/>
  <c r="O50" i="48"/>
  <c r="P50" i="48"/>
  <c r="O49" i="48"/>
  <c r="P49" i="48" s="1"/>
  <c r="O48" i="48"/>
  <c r="P48" i="48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/>
  <c r="O36" i="48"/>
  <c r="P36" i="48" s="1"/>
  <c r="O35" i="48"/>
  <c r="P35" i="48"/>
  <c r="O34" i="48"/>
  <c r="P34" i="48" s="1"/>
  <c r="O33" i="48"/>
  <c r="P33" i="48"/>
  <c r="O32" i="48"/>
  <c r="P32" i="48" s="1"/>
  <c r="O31" i="48"/>
  <c r="P31" i="48"/>
  <c r="O30" i="48"/>
  <c r="P30" i="48" s="1"/>
  <c r="N29" i="48"/>
  <c r="M29" i="48"/>
  <c r="L29" i="48"/>
  <c r="K29" i="48"/>
  <c r="J29" i="48"/>
  <c r="I29" i="48"/>
  <c r="I56" i="48" s="1"/>
  <c r="H29" i="48"/>
  <c r="O29" i="48" s="1"/>
  <c r="P29" i="48" s="1"/>
  <c r="G29" i="48"/>
  <c r="F29" i="48"/>
  <c r="E29" i="48"/>
  <c r="D29" i="48"/>
  <c r="O28" i="48"/>
  <c r="P28" i="48"/>
  <c r="O27" i="48"/>
  <c r="P27" i="48" s="1"/>
  <c r="O26" i="48"/>
  <c r="P26" i="48" s="1"/>
  <c r="O25" i="48"/>
  <c r="P25" i="48"/>
  <c r="O24" i="48"/>
  <c r="P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/>
  <c r="O13" i="48"/>
  <c r="P13" i="48" s="1"/>
  <c r="O12" i="48"/>
  <c r="P12" i="48"/>
  <c r="O11" i="48"/>
  <c r="P11" i="48" s="1"/>
  <c r="O10" i="48"/>
  <c r="P10" i="48"/>
  <c r="O9" i="48"/>
  <c r="P9" i="48" s="1"/>
  <c r="O8" i="48"/>
  <c r="P8" i="48"/>
  <c r="O7" i="48"/>
  <c r="P7" i="48" s="1"/>
  <c r="O6" i="48"/>
  <c r="P6" i="48"/>
  <c r="N5" i="48"/>
  <c r="N56" i="48" s="1"/>
  <c r="M5" i="48"/>
  <c r="L5" i="48"/>
  <c r="K5" i="48"/>
  <c r="J5" i="48"/>
  <c r="I5" i="48"/>
  <c r="H5" i="48"/>
  <c r="G5" i="48"/>
  <c r="F5" i="48"/>
  <c r="E5" i="48"/>
  <c r="D5" i="48"/>
  <c r="N26" i="45"/>
  <c r="O26" i="45"/>
  <c r="N25" i="45"/>
  <c r="O25" i="45"/>
  <c r="O56" i="47"/>
  <c r="P56" i="47" s="1"/>
  <c r="N55" i="47"/>
  <c r="M55" i="47"/>
  <c r="L55" i="47"/>
  <c r="K55" i="47"/>
  <c r="J55" i="47"/>
  <c r="I55" i="47"/>
  <c r="H55" i="47"/>
  <c r="G55" i="47"/>
  <c r="O55" i="47" s="1"/>
  <c r="P55" i="47" s="1"/>
  <c r="F55" i="47"/>
  <c r="E55" i="47"/>
  <c r="D55" i="47"/>
  <c r="O54" i="47"/>
  <c r="P54" i="47" s="1"/>
  <c r="O53" i="47"/>
  <c r="P53" i="47"/>
  <c r="O52" i="47"/>
  <c r="P52" i="47" s="1"/>
  <c r="O51" i="47"/>
  <c r="P51" i="47"/>
  <c r="O50" i="47"/>
  <c r="P50" i="47" s="1"/>
  <c r="O49" i="47"/>
  <c r="P49" i="47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/>
  <c r="O41" i="47"/>
  <c r="P41" i="47" s="1"/>
  <c r="O40" i="47"/>
  <c r="P40" i="47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/>
  <c r="O33" i="47"/>
  <c r="P33" i="47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 s="1"/>
  <c r="O25" i="47"/>
  <c r="P25" i="47"/>
  <c r="O24" i="47"/>
  <c r="P24" i="47" s="1"/>
  <c r="O23" i="47"/>
  <c r="P23" i="47"/>
  <c r="O22" i="47"/>
  <c r="P22" i="47"/>
  <c r="O21" i="47"/>
  <c r="P21" i="47"/>
  <c r="O20" i="47"/>
  <c r="P20" i="47" s="1"/>
  <c r="O19" i="47"/>
  <c r="P19" i="47"/>
  <c r="O18" i="47"/>
  <c r="P18" i="47" s="1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55" i="45"/>
  <c r="O55" i="45"/>
  <c r="M54" i="45"/>
  <c r="L54" i="45"/>
  <c r="K54" i="45"/>
  <c r="J54" i="45"/>
  <c r="I54" i="45"/>
  <c r="H54" i="45"/>
  <c r="G54" i="45"/>
  <c r="F54" i="45"/>
  <c r="E54" i="45"/>
  <c r="D54" i="45"/>
  <c r="N54" i="45" s="1"/>
  <c r="O54" i="45" s="1"/>
  <c r="N53" i="45"/>
  <c r="O53" i="45" s="1"/>
  <c r="N52" i="45"/>
  <c r="O52" i="45"/>
  <c r="N51" i="45"/>
  <c r="O51" i="45" s="1"/>
  <c r="N50" i="45"/>
  <c r="O50" i="45"/>
  <c r="N49" i="45"/>
  <c r="O49" i="45" s="1"/>
  <c r="N48" i="45"/>
  <c r="O48" i="45"/>
  <c r="N47" i="45"/>
  <c r="O47" i="45" s="1"/>
  <c r="M46" i="45"/>
  <c r="L46" i="45"/>
  <c r="K46" i="45"/>
  <c r="J46" i="45"/>
  <c r="I46" i="45"/>
  <c r="H46" i="45"/>
  <c r="G46" i="45"/>
  <c r="N46" i="45" s="1"/>
  <c r="O46" i="45" s="1"/>
  <c r="F46" i="45"/>
  <c r="E46" i="45"/>
  <c r="D46" i="45"/>
  <c r="N45" i="45"/>
  <c r="O45" i="45"/>
  <c r="N44" i="45"/>
  <c r="O44" i="45" s="1"/>
  <c r="M43" i="45"/>
  <c r="L43" i="45"/>
  <c r="K43" i="45"/>
  <c r="N43" i="45" s="1"/>
  <c r="O43" i="45" s="1"/>
  <c r="J43" i="45"/>
  <c r="I43" i="45"/>
  <c r="H43" i="45"/>
  <c r="G43" i="45"/>
  <c r="F43" i="45"/>
  <c r="E43" i="45"/>
  <c r="D43" i="45"/>
  <c r="N42" i="45"/>
  <c r="O42" i="45" s="1"/>
  <c r="N41" i="45"/>
  <c r="O41" i="45"/>
  <c r="N40" i="45"/>
  <c r="O40" i="45" s="1"/>
  <c r="N39" i="45"/>
  <c r="O39" i="45"/>
  <c r="M38" i="45"/>
  <c r="L38" i="45"/>
  <c r="K38" i="45"/>
  <c r="J38" i="45"/>
  <c r="I38" i="45"/>
  <c r="H38" i="45"/>
  <c r="G38" i="45"/>
  <c r="F38" i="45"/>
  <c r="E38" i="45"/>
  <c r="N38" i="45" s="1"/>
  <c r="O38" i="45" s="1"/>
  <c r="D38" i="45"/>
  <c r="N37" i="45"/>
  <c r="O37" i="45" s="1"/>
  <c r="N36" i="45"/>
  <c r="O36" i="45"/>
  <c r="N35" i="45"/>
  <c r="O35" i="45" s="1"/>
  <c r="N34" i="45"/>
  <c r="O34" i="45"/>
  <c r="N33" i="45"/>
  <c r="O33" i="45" s="1"/>
  <c r="N32" i="45"/>
  <c r="O32" i="45"/>
  <c r="N31" i="45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/>
  <c r="N24" i="45"/>
  <c r="O24" i="45" s="1"/>
  <c r="N23" i="45"/>
  <c r="O23" i="45"/>
  <c r="N22" i="45"/>
  <c r="O22" i="45" s="1"/>
  <c r="N21" i="45"/>
  <c r="O21" i="45"/>
  <c r="N20" i="45"/>
  <c r="O20" i="45" s="1"/>
  <c r="N19" i="45"/>
  <c r="O19" i="45"/>
  <c r="N18" i="45"/>
  <c r="O18" i="45" s="1"/>
  <c r="N17" i="45"/>
  <c r="O17" i="45"/>
  <c r="M16" i="45"/>
  <c r="L16" i="45"/>
  <c r="K16" i="45"/>
  <c r="J16" i="45"/>
  <c r="J56" i="45"/>
  <c r="I16" i="45"/>
  <c r="H16" i="45"/>
  <c r="G16" i="45"/>
  <c r="F16" i="45"/>
  <c r="E16" i="45"/>
  <c r="D16" i="45"/>
  <c r="D56" i="45"/>
  <c r="N15" i="45"/>
  <c r="O15" i="45"/>
  <c r="N14" i="45"/>
  <c r="O14" i="45"/>
  <c r="N13" i="45"/>
  <c r="O13" i="45" s="1"/>
  <c r="N12" i="45"/>
  <c r="O12" i="45"/>
  <c r="N11" i="45"/>
  <c r="O11" i="45" s="1"/>
  <c r="N10" i="45"/>
  <c r="O10" i="45"/>
  <c r="N9" i="45"/>
  <c r="O9" i="45"/>
  <c r="N8" i="45"/>
  <c r="O8" i="45"/>
  <c r="N7" i="45"/>
  <c r="O7" i="45" s="1"/>
  <c r="N6" i="45"/>
  <c r="O6" i="45"/>
  <c r="M5" i="45"/>
  <c r="M56" i="45" s="1"/>
  <c r="L5" i="45"/>
  <c r="K5" i="45"/>
  <c r="J5" i="45"/>
  <c r="I5" i="45"/>
  <c r="H5" i="45"/>
  <c r="G5" i="45"/>
  <c r="F5" i="45"/>
  <c r="E5" i="45"/>
  <c r="D5" i="45"/>
  <c r="N55" i="44"/>
  <c r="O55" i="44" s="1"/>
  <c r="M54" i="44"/>
  <c r="L54" i="44"/>
  <c r="K54" i="44"/>
  <c r="J54" i="44"/>
  <c r="I54" i="44"/>
  <c r="H54" i="44"/>
  <c r="H56" i="44" s="1"/>
  <c r="G54" i="44"/>
  <c r="N54" i="44" s="1"/>
  <c r="O54" i="44" s="1"/>
  <c r="F54" i="44"/>
  <c r="E54" i="44"/>
  <c r="D54" i="44"/>
  <c r="N53" i="44"/>
  <c r="O53" i="44" s="1"/>
  <c r="N52" i="44"/>
  <c r="O52" i="44"/>
  <c r="N51" i="44"/>
  <c r="O51" i="44"/>
  <c r="N50" i="44"/>
  <c r="O50" i="44"/>
  <c r="N49" i="44"/>
  <c r="O49" i="44" s="1"/>
  <c r="N48" i="44"/>
  <c r="O48" i="44"/>
  <c r="N47" i="44"/>
  <c r="O47" i="44" s="1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 s="1"/>
  <c r="N34" i="44"/>
  <c r="O34" i="44"/>
  <c r="N33" i="44"/>
  <c r="O33" i="44" s="1"/>
  <c r="N32" i="44"/>
  <c r="O32" i="44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N26" i="44"/>
  <c r="O26" i="44"/>
  <c r="N25" i="44"/>
  <c r="O25" i="44" s="1"/>
  <c r="N24" i="44"/>
  <c r="O24" i="44"/>
  <c r="N23" i="44"/>
  <c r="O23" i="44" s="1"/>
  <c r="N22" i="44"/>
  <c r="O22" i="44"/>
  <c r="N21" i="44"/>
  <c r="O21" i="44" s="1"/>
  <c r="N20" i="44"/>
  <c r="O20" i="44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N12" i="44"/>
  <c r="O12" i="44"/>
  <c r="N11" i="44"/>
  <c r="O11" i="44" s="1"/>
  <c r="N10" i="44"/>
  <c r="O10" i="44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56" i="43"/>
  <c r="O56" i="43"/>
  <c r="M55" i="43"/>
  <c r="L55" i="43"/>
  <c r="K55" i="43"/>
  <c r="J55" i="43"/>
  <c r="I55" i="43"/>
  <c r="H55" i="43"/>
  <c r="G55" i="43"/>
  <c r="F55" i="43"/>
  <c r="E55" i="43"/>
  <c r="D55" i="43"/>
  <c r="N54" i="43"/>
  <c r="O54" i="43"/>
  <c r="N53" i="43"/>
  <c r="O53" i="43" s="1"/>
  <c r="N52" i="43"/>
  <c r="O52" i="43"/>
  <c r="N51" i="43"/>
  <c r="O51" i="43" s="1"/>
  <c r="N50" i="43"/>
  <c r="O50" i="43"/>
  <c r="N49" i="43"/>
  <c r="O49" i="43" s="1"/>
  <c r="N48" i="43"/>
  <c r="O48" i="43"/>
  <c r="N47" i="43"/>
  <c r="O47" i="43" s="1"/>
  <c r="M46" i="43"/>
  <c r="L46" i="43"/>
  <c r="K46" i="43"/>
  <c r="K57" i="43" s="1"/>
  <c r="J46" i="43"/>
  <c r="I46" i="43"/>
  <c r="H46" i="43"/>
  <c r="G46" i="43"/>
  <c r="F46" i="43"/>
  <c r="E46" i="43"/>
  <c r="D46" i="43"/>
  <c r="N45" i="43"/>
  <c r="O45" i="43" s="1"/>
  <c r="N44" i="43"/>
  <c r="O44" i="43"/>
  <c r="M43" i="43"/>
  <c r="N43" i="43" s="1"/>
  <c r="O43" i="43" s="1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 s="1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/>
  <c r="N35" i="43"/>
  <c r="O35" i="43" s="1"/>
  <c r="N34" i="43"/>
  <c r="O34" i="43"/>
  <c r="N33" i="43"/>
  <c r="O33" i="43" s="1"/>
  <c r="N32" i="43"/>
  <c r="O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/>
  <c r="N25" i="43"/>
  <c r="O25" i="43" s="1"/>
  <c r="N24" i="43"/>
  <c r="O24" i="43"/>
  <c r="N23" i="43"/>
  <c r="O23" i="43" s="1"/>
  <c r="N22" i="43"/>
  <c r="O22" i="43"/>
  <c r="N21" i="43"/>
  <c r="O21" i="43" s="1"/>
  <c r="N20" i="43"/>
  <c r="O20" i="43"/>
  <c r="N19" i="43"/>
  <c r="O19" i="43" s="1"/>
  <c r="N18" i="43"/>
  <c r="O18" i="43"/>
  <c r="N17" i="43"/>
  <c r="O17" i="43" s="1"/>
  <c r="M16" i="43"/>
  <c r="L16" i="43"/>
  <c r="K16" i="43"/>
  <c r="J16" i="43"/>
  <c r="I16" i="43"/>
  <c r="H16" i="43"/>
  <c r="G16" i="43"/>
  <c r="G57" i="43" s="1"/>
  <c r="F16" i="43"/>
  <c r="E16" i="43"/>
  <c r="D16" i="43"/>
  <c r="N15" i="43"/>
  <c r="O15" i="43" s="1"/>
  <c r="N14" i="43"/>
  <c r="O14" i="43"/>
  <c r="N13" i="43"/>
  <c r="O13" i="43" s="1"/>
  <c r="N12" i="43"/>
  <c r="O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7" i="42"/>
  <c r="O57" i="42"/>
  <c r="M56" i="42"/>
  <c r="L56" i="42"/>
  <c r="K56" i="42"/>
  <c r="J56" i="42"/>
  <c r="I56" i="42"/>
  <c r="H56" i="42"/>
  <c r="G56" i="42"/>
  <c r="F56" i="42"/>
  <c r="E56" i="42"/>
  <c r="D56" i="42"/>
  <c r="N55" i="42"/>
  <c r="O55" i="42"/>
  <c r="N54" i="42"/>
  <c r="O54" i="42" s="1"/>
  <c r="N53" i="42"/>
  <c r="O53" i="42"/>
  <c r="N52" i="42"/>
  <c r="O52" i="42" s="1"/>
  <c r="N51" i="42"/>
  <c r="O51" i="42"/>
  <c r="N50" i="42"/>
  <c r="O50" i="42" s="1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F58" i="42" s="1"/>
  <c r="E44" i="42"/>
  <c r="E58" i="42" s="1"/>
  <c r="D44" i="42"/>
  <c r="N43" i="42"/>
  <c r="O43" i="42"/>
  <c r="N42" i="42"/>
  <c r="O42" i="42" s="1"/>
  <c r="N41" i="42"/>
  <c r="O41" i="42"/>
  <c r="N40" i="42"/>
  <c r="O40" i="42" s="1"/>
  <c r="M39" i="42"/>
  <c r="L39" i="42"/>
  <c r="K39" i="42"/>
  <c r="N39" i="42" s="1"/>
  <c r="O39" i="42" s="1"/>
  <c r="J39" i="42"/>
  <c r="I39" i="42"/>
  <c r="H39" i="42"/>
  <c r="G39" i="42"/>
  <c r="F39" i="42"/>
  <c r="E39" i="42"/>
  <c r="D39" i="42"/>
  <c r="N38" i="42"/>
  <c r="O38" i="42" s="1"/>
  <c r="N37" i="42"/>
  <c r="O37" i="42"/>
  <c r="N36" i="42"/>
  <c r="O36" i="42" s="1"/>
  <c r="N35" i="42"/>
  <c r="O35" i="42"/>
  <c r="N34" i="42"/>
  <c r="O34" i="42" s="1"/>
  <c r="N33" i="42"/>
  <c r="O33" i="42"/>
  <c r="N32" i="42"/>
  <c r="O32" i="42" s="1"/>
  <c r="N31" i="42"/>
  <c r="O31" i="42"/>
  <c r="M30" i="42"/>
  <c r="L30" i="42"/>
  <c r="K30" i="42"/>
  <c r="J30" i="42"/>
  <c r="I30" i="42"/>
  <c r="H30" i="42"/>
  <c r="G30" i="42"/>
  <c r="F30" i="42"/>
  <c r="E30" i="42"/>
  <c r="D30" i="42"/>
  <c r="N29" i="42"/>
  <c r="O29" i="42"/>
  <c r="N28" i="42"/>
  <c r="O28" i="42" s="1"/>
  <c r="N27" i="42"/>
  <c r="O27" i="42"/>
  <c r="N26" i="42"/>
  <c r="O26" i="42" s="1"/>
  <c r="N25" i="42"/>
  <c r="O25" i="42"/>
  <c r="N24" i="42"/>
  <c r="O24" i="42" s="1"/>
  <c r="N23" i="42"/>
  <c r="O23" i="42"/>
  <c r="N22" i="42"/>
  <c r="O22" i="42" s="1"/>
  <c r="N21" i="42"/>
  <c r="O21" i="42"/>
  <c r="N20" i="42"/>
  <c r="O20" i="42" s="1"/>
  <c r="N19" i="42"/>
  <c r="O19" i="42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/>
  <c r="N12" i="42"/>
  <c r="O12" i="42" s="1"/>
  <c r="N11" i="42"/>
  <c r="O11" i="42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58" i="41"/>
  <c r="O58" i="41" s="1"/>
  <c r="M57" i="41"/>
  <c r="L57" i="41"/>
  <c r="K57" i="41"/>
  <c r="J57" i="41"/>
  <c r="I57" i="41"/>
  <c r="H57" i="41"/>
  <c r="G57" i="41"/>
  <c r="F57" i="41"/>
  <c r="E57" i="41"/>
  <c r="D57" i="41"/>
  <c r="N56" i="41"/>
  <c r="O56" i="41" s="1"/>
  <c r="N55" i="41"/>
  <c r="O55" i="41"/>
  <c r="N54" i="41"/>
  <c r="O54" i="41" s="1"/>
  <c r="N53" i="41"/>
  <c r="O53" i="41"/>
  <c r="N52" i="41"/>
  <c r="O52" i="41" s="1"/>
  <c r="N51" i="41"/>
  <c r="O51" i="41"/>
  <c r="N50" i="41"/>
  <c r="O50" i="41" s="1"/>
  <c r="N49" i="41"/>
  <c r="O49" i="41"/>
  <c r="M48" i="41"/>
  <c r="L48" i="41"/>
  <c r="K48" i="41"/>
  <c r="J48" i="41"/>
  <c r="J59" i="41" s="1"/>
  <c r="I48" i="41"/>
  <c r="I59" i="41" s="1"/>
  <c r="H48" i="41"/>
  <c r="G48" i="41"/>
  <c r="F48" i="41"/>
  <c r="E48" i="41"/>
  <c r="D48" i="41"/>
  <c r="N47" i="41"/>
  <c r="O47" i="41"/>
  <c r="N46" i="41"/>
  <c r="O46" i="41" s="1"/>
  <c r="M45" i="41"/>
  <c r="L45" i="41"/>
  <c r="K45" i="41"/>
  <c r="N45" i="41" s="1"/>
  <c r="O45" i="41" s="1"/>
  <c r="J45" i="41"/>
  <c r="I45" i="41"/>
  <c r="H45" i="41"/>
  <c r="G45" i="41"/>
  <c r="F45" i="41"/>
  <c r="E45" i="41"/>
  <c r="D45" i="41"/>
  <c r="N44" i="41"/>
  <c r="O44" i="41" s="1"/>
  <c r="N43" i="41"/>
  <c r="O43" i="41"/>
  <c r="N42" i="41"/>
  <c r="O42" i="41" s="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 s="1"/>
  <c r="N37" i="41"/>
  <c r="O37" i="41"/>
  <c r="N36" i="41"/>
  <c r="O36" i="41" s="1"/>
  <c r="N35" i="41"/>
  <c r="O35" i="41"/>
  <c r="N34" i="41"/>
  <c r="O34" i="41" s="1"/>
  <c r="N33" i="41"/>
  <c r="O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 s="1"/>
  <c r="N27" i="41"/>
  <c r="O27" i="41"/>
  <c r="N26" i="41"/>
  <c r="O26" i="41" s="1"/>
  <c r="N25" i="41"/>
  <c r="O25" i="41"/>
  <c r="N24" i="41"/>
  <c r="O24" i="41" s="1"/>
  <c r="N23" i="41"/>
  <c r="O23" i="41"/>
  <c r="N22" i="41"/>
  <c r="O22" i="41" s="1"/>
  <c r="N21" i="41"/>
  <c r="O21" i="41"/>
  <c r="N20" i="41"/>
  <c r="O20" i="41" s="1"/>
  <c r="N19" i="41"/>
  <c r="O19" i="41"/>
  <c r="N18" i="41"/>
  <c r="O18" i="41" s="1"/>
  <c r="N17" i="41"/>
  <c r="O17" i="41"/>
  <c r="N16" i="41"/>
  <c r="O16" i="41" s="1"/>
  <c r="M15" i="41"/>
  <c r="L15" i="41"/>
  <c r="L59" i="41" s="1"/>
  <c r="K15" i="41"/>
  <c r="N15" i="41" s="1"/>
  <c r="O15" i="41" s="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 s="1"/>
  <c r="N11" i="41"/>
  <c r="O11" i="4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/>
  <c r="N50" i="40"/>
  <c r="O50" i="40" s="1"/>
  <c r="N49" i="40"/>
  <c r="O49" i="40"/>
  <c r="N48" i="40"/>
  <c r="O48" i="40" s="1"/>
  <c r="N47" i="40"/>
  <c r="O47" i="40"/>
  <c r="N46" i="40"/>
  <c r="O46" i="40" s="1"/>
  <c r="N45" i="40"/>
  <c r="O45" i="40"/>
  <c r="M44" i="40"/>
  <c r="L44" i="40"/>
  <c r="K44" i="40"/>
  <c r="J44" i="40"/>
  <c r="I44" i="40"/>
  <c r="H44" i="40"/>
  <c r="G44" i="40"/>
  <c r="F44" i="40"/>
  <c r="N44" i="40" s="1"/>
  <c r="O44" i="40" s="1"/>
  <c r="E44" i="40"/>
  <c r="D44" i="40"/>
  <c r="N43" i="40"/>
  <c r="O43" i="40"/>
  <c r="M42" i="40"/>
  <c r="L42" i="40"/>
  <c r="K42" i="40"/>
  <c r="J42" i="40"/>
  <c r="I42" i="40"/>
  <c r="H42" i="40"/>
  <c r="G42" i="40"/>
  <c r="F42" i="40"/>
  <c r="F55" i="40" s="1"/>
  <c r="E42" i="40"/>
  <c r="N42" i="40" s="1"/>
  <c r="O42" i="40" s="1"/>
  <c r="D42" i="40"/>
  <c r="N41" i="40"/>
  <c r="O41" i="40"/>
  <c r="N40" i="40"/>
  <c r="O40" i="40" s="1"/>
  <c r="N39" i="40"/>
  <c r="O39" i="40"/>
  <c r="N38" i="40"/>
  <c r="O38" i="40" s="1"/>
  <c r="M37" i="40"/>
  <c r="L37" i="40"/>
  <c r="K37" i="40"/>
  <c r="N37" i="40" s="1"/>
  <c r="O37" i="40" s="1"/>
  <c r="J37" i="40"/>
  <c r="I37" i="40"/>
  <c r="H37" i="40"/>
  <c r="G37" i="40"/>
  <c r="F37" i="40"/>
  <c r="E37" i="40"/>
  <c r="D37" i="40"/>
  <c r="N36" i="40"/>
  <c r="O36" i="40" s="1"/>
  <c r="N35" i="40"/>
  <c r="O35" i="40"/>
  <c r="N34" i="40"/>
  <c r="O34" i="40" s="1"/>
  <c r="N33" i="40"/>
  <c r="O33" i="40"/>
  <c r="N32" i="40"/>
  <c r="O32" i="40" s="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N26" i="40"/>
  <c r="O26" i="40" s="1"/>
  <c r="N25" i="40"/>
  <c r="O25" i="40"/>
  <c r="N24" i="40"/>
  <c r="O24" i="40" s="1"/>
  <c r="N23" i="40"/>
  <c r="O23" i="40"/>
  <c r="N22" i="40"/>
  <c r="O22" i="40" s="1"/>
  <c r="N21" i="40"/>
  <c r="O21" i="40"/>
  <c r="N20" i="40"/>
  <c r="O20" i="40" s="1"/>
  <c r="N19" i="40"/>
  <c r="O19" i="40"/>
  <c r="N18" i="40"/>
  <c r="O18" i="40" s="1"/>
  <c r="N17" i="40"/>
  <c r="O17" i="40"/>
  <c r="N16" i="40"/>
  <c r="O16" i="40" s="1"/>
  <c r="M15" i="40"/>
  <c r="L15" i="40"/>
  <c r="L55" i="40" s="1"/>
  <c r="K15" i="40"/>
  <c r="N15" i="40" s="1"/>
  <c r="O15" i="40" s="1"/>
  <c r="J15" i="40"/>
  <c r="I15" i="40"/>
  <c r="H15" i="40"/>
  <c r="G15" i="40"/>
  <c r="F15" i="40"/>
  <c r="E15" i="40"/>
  <c r="D15" i="40"/>
  <c r="N14" i="40"/>
  <c r="O14" i="40" s="1"/>
  <c r="N13" i="40"/>
  <c r="O13" i="40"/>
  <c r="N12" i="40"/>
  <c r="O12" i="40" s="1"/>
  <c r="N11" i="40"/>
  <c r="O11" i="40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5" i="39" s="1"/>
  <c r="N54" i="39"/>
  <c r="O54" i="39" s="1"/>
  <c r="N53" i="39"/>
  <c r="O53" i="39"/>
  <c r="N52" i="39"/>
  <c r="O52" i="39" s="1"/>
  <c r="N51" i="39"/>
  <c r="O51" i="39"/>
  <c r="N50" i="39"/>
  <c r="O50" i="39" s="1"/>
  <c r="N49" i="39"/>
  <c r="O49" i="39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D46" i="39"/>
  <c r="N45" i="39"/>
  <c r="O45" i="39"/>
  <c r="N44" i="39"/>
  <c r="O44" i="39" s="1"/>
  <c r="N43" i="39"/>
  <c r="O43" i="39"/>
  <c r="M42" i="39"/>
  <c r="L42" i="39"/>
  <c r="K42" i="39"/>
  <c r="J42" i="39"/>
  <c r="J57" i="39" s="1"/>
  <c r="I42" i="39"/>
  <c r="I57" i="39" s="1"/>
  <c r="H42" i="39"/>
  <c r="G42" i="39"/>
  <c r="F42" i="39"/>
  <c r="E42" i="39"/>
  <c r="D42" i="39"/>
  <c r="N41" i="39"/>
  <c r="O41" i="39"/>
  <c r="N40" i="39"/>
  <c r="O40" i="39" s="1"/>
  <c r="N39" i="39"/>
  <c r="O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7" i="39"/>
  <c r="O37" i="39" s="1"/>
  <c r="N36" i="39"/>
  <c r="O36" i="39"/>
  <c r="N35" i="39"/>
  <c r="O35" i="39" s="1"/>
  <c r="N34" i="39"/>
  <c r="O34" i="39"/>
  <c r="N33" i="39"/>
  <c r="O33" i="39" s="1"/>
  <c r="N32" i="39"/>
  <c r="O32" i="39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 s="1"/>
  <c r="N26" i="39"/>
  <c r="O26" i="39"/>
  <c r="N25" i="39"/>
  <c r="O25" i="39" s="1"/>
  <c r="N24" i="39"/>
  <c r="O24" i="39"/>
  <c r="N23" i="39"/>
  <c r="O23" i="39" s="1"/>
  <c r="N22" i="39"/>
  <c r="O22" i="39"/>
  <c r="N21" i="39"/>
  <c r="O21" i="39" s="1"/>
  <c r="N20" i="39"/>
  <c r="O20" i="39"/>
  <c r="N19" i="39"/>
  <c r="O19" i="39" s="1"/>
  <c r="N18" i="39"/>
  <c r="O18" i="39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F57" i="39" s="1"/>
  <c r="E15" i="39"/>
  <c r="N15" i="39" s="1"/>
  <c r="O15" i="39" s="1"/>
  <c r="D15" i="39"/>
  <c r="N14" i="39"/>
  <c r="O14" i="39"/>
  <c r="N13" i="39"/>
  <c r="O13" i="39" s="1"/>
  <c r="N12" i="39"/>
  <c r="O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H5" i="39"/>
  <c r="H57" i="39"/>
  <c r="G5" i="39"/>
  <c r="F5" i="39"/>
  <c r="E5" i="39"/>
  <c r="D5" i="39"/>
  <c r="N59" i="38"/>
  <c r="O59" i="38" s="1"/>
  <c r="M58" i="38"/>
  <c r="L58" i="38"/>
  <c r="N58" i="38" s="1"/>
  <c r="K58" i="38"/>
  <c r="J58" i="38"/>
  <c r="I58" i="38"/>
  <c r="H58" i="38"/>
  <c r="G58" i="38"/>
  <c r="F58" i="38"/>
  <c r="E58" i="38"/>
  <c r="D58" i="38"/>
  <c r="N57" i="38"/>
  <c r="O57" i="38" s="1"/>
  <c r="N56" i="38"/>
  <c r="O56" i="38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F60" i="38" s="1"/>
  <c r="E45" i="38"/>
  <c r="D45" i="38"/>
  <c r="N44" i="38"/>
  <c r="O44" i="38" s="1"/>
  <c r="N43" i="38"/>
  <c r="O43" i="38" s="1"/>
  <c r="N42" i="38"/>
  <c r="O42" i="38" s="1"/>
  <c r="N41" i="38"/>
  <c r="O41" i="38" s="1"/>
  <c r="M40" i="38"/>
  <c r="M60" i="38" s="1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 s="1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/>
  <c r="N20" i="38"/>
  <c r="O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K60" i="38" s="1"/>
  <c r="J15" i="38"/>
  <c r="J60" i="38" s="1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60" i="38" s="1"/>
  <c r="K5" i="38"/>
  <c r="J5" i="38"/>
  <c r="I5" i="38"/>
  <c r="H5" i="38"/>
  <c r="G5" i="38"/>
  <c r="F5" i="38"/>
  <c r="E5" i="38"/>
  <c r="D5" i="38"/>
  <c r="D60" i="38" s="1"/>
  <c r="N60" i="38" s="1"/>
  <c r="O60" i="38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/>
  <c r="N43" i="37"/>
  <c r="O43" i="37" s="1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/>
  <c r="M31" i="37"/>
  <c r="L31" i="37"/>
  <c r="K31" i="37"/>
  <c r="J31" i="37"/>
  <c r="I31" i="37"/>
  <c r="H31" i="37"/>
  <c r="H53" i="37" s="1"/>
  <c r="G31" i="37"/>
  <c r="F31" i="37"/>
  <c r="E31" i="37"/>
  <c r="D31" i="37"/>
  <c r="N30" i="37"/>
  <c r="O30" i="37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/>
  <c r="M20" i="37"/>
  <c r="M53" i="37" s="1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53" i="37" s="1"/>
  <c r="E5" i="37"/>
  <c r="D5" i="37"/>
  <c r="N61" i="36"/>
  <c r="O61" i="36" s="1"/>
  <c r="N60" i="36"/>
  <c r="O60" i="36"/>
  <c r="M59" i="36"/>
  <c r="L59" i="36"/>
  <c r="K59" i="36"/>
  <c r="J59" i="36"/>
  <c r="I59" i="36"/>
  <c r="H59" i="36"/>
  <c r="G59" i="36"/>
  <c r="F59" i="36"/>
  <c r="E59" i="36"/>
  <c r="D59" i="36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50" i="36" s="1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N46" i="36" s="1"/>
  <c r="O46" i="36" s="1"/>
  <c r="G46" i="36"/>
  <c r="F46" i="36"/>
  <c r="E46" i="36"/>
  <c r="D46" i="36"/>
  <c r="N45" i="36"/>
  <c r="O45" i="36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/>
  <c r="N38" i="36"/>
  <c r="O38" i="36" s="1"/>
  <c r="N37" i="36"/>
  <c r="O37" i="36"/>
  <c r="N36" i="36"/>
  <c r="O36" i="36"/>
  <c r="N35" i="36"/>
  <c r="O35" i="36"/>
  <c r="N34" i="36"/>
  <c r="O34" i="36"/>
  <c r="N33" i="36"/>
  <c r="O33" i="36"/>
  <c r="N32" i="36"/>
  <c r="O32" i="36" s="1"/>
  <c r="N31" i="36"/>
  <c r="O31" i="36"/>
  <c r="M30" i="36"/>
  <c r="L30" i="36"/>
  <c r="K30" i="36"/>
  <c r="K62" i="36" s="1"/>
  <c r="J30" i="36"/>
  <c r="J62" i="36" s="1"/>
  <c r="I30" i="36"/>
  <c r="H30" i="36"/>
  <c r="G30" i="36"/>
  <c r="F30" i="36"/>
  <c r="E30" i="36"/>
  <c r="D30" i="36"/>
  <c r="N30" i="36" s="1"/>
  <c r="O30" i="36" s="1"/>
  <c r="N29" i="36"/>
  <c r="O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L62" i="36" s="1"/>
  <c r="K5" i="36"/>
  <c r="J5" i="36"/>
  <c r="I5" i="36"/>
  <c r="I62" i="36" s="1"/>
  <c r="H5" i="36"/>
  <c r="H62" i="36" s="1"/>
  <c r="G5" i="36"/>
  <c r="G62" i="36"/>
  <c r="F5" i="36"/>
  <c r="E5" i="36"/>
  <c r="D5" i="36"/>
  <c r="N59" i="35"/>
  <c r="O59" i="35" s="1"/>
  <c r="N58" i="35"/>
  <c r="O58" i="35" s="1"/>
  <c r="M57" i="35"/>
  <c r="L57" i="35"/>
  <c r="K57" i="35"/>
  <c r="J57" i="35"/>
  <c r="I57" i="35"/>
  <c r="H57" i="35"/>
  <c r="G57" i="35"/>
  <c r="F57" i="35"/>
  <c r="E57" i="35"/>
  <c r="D57" i="35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 s="1"/>
  <c r="N45" i="35"/>
  <c r="O45" i="35" s="1"/>
  <c r="M44" i="35"/>
  <c r="L44" i="35"/>
  <c r="K44" i="35"/>
  <c r="K60" i="35" s="1"/>
  <c r="J44" i="35"/>
  <c r="I44" i="35"/>
  <c r="H44" i="35"/>
  <c r="G44" i="35"/>
  <c r="F44" i="35"/>
  <c r="E44" i="35"/>
  <c r="N44" i="35" s="1"/>
  <c r="O44" i="35" s="1"/>
  <c r="D44" i="35"/>
  <c r="N43" i="35"/>
  <c r="O43" i="35" s="1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F60" i="35" s="1"/>
  <c r="E39" i="35"/>
  <c r="D39" i="35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N29" i="35" s="1"/>
  <c r="O29" i="35" s="1"/>
  <c r="H29" i="35"/>
  <c r="G29" i="35"/>
  <c r="F29" i="35"/>
  <c r="E29" i="35"/>
  <c r="D29" i="35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J60" i="35"/>
  <c r="I5" i="35"/>
  <c r="I60" i="35"/>
  <c r="H5" i="35"/>
  <c r="H60" i="35" s="1"/>
  <c r="G5" i="35"/>
  <c r="F5" i="35"/>
  <c r="E5" i="35"/>
  <c r="D5" i="35"/>
  <c r="N5" i="35" s="1"/>
  <c r="O5" i="35" s="1"/>
  <c r="N59" i="34"/>
  <c r="O59" i="34" s="1"/>
  <c r="M58" i="34"/>
  <c r="L58" i="34"/>
  <c r="K58" i="34"/>
  <c r="J58" i="34"/>
  <c r="I58" i="34"/>
  <c r="H58" i="34"/>
  <c r="G58" i="34"/>
  <c r="F58" i="34"/>
  <c r="O58" i="34"/>
  <c r="E58" i="34"/>
  <c r="D58" i="34"/>
  <c r="N58" i="34" s="1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 s="1"/>
  <c r="M51" i="34"/>
  <c r="L51" i="34"/>
  <c r="K51" i="34"/>
  <c r="J51" i="34"/>
  <c r="I51" i="34"/>
  <c r="H51" i="34"/>
  <c r="G51" i="34"/>
  <c r="F51" i="34"/>
  <c r="E51" i="34"/>
  <c r="N51" i="34"/>
  <c r="O51" i="34"/>
  <c r="D51" i="34"/>
  <c r="N50" i="34"/>
  <c r="O50" i="34" s="1"/>
  <c r="N49" i="34"/>
  <c r="O49" i="34" s="1"/>
  <c r="N48" i="34"/>
  <c r="O48" i="34"/>
  <c r="M47" i="34"/>
  <c r="L47" i="34"/>
  <c r="K47" i="34"/>
  <c r="J47" i="34"/>
  <c r="J60" i="34" s="1"/>
  <c r="I47" i="34"/>
  <c r="H47" i="34"/>
  <c r="G47" i="34"/>
  <c r="F47" i="34"/>
  <c r="E47" i="34"/>
  <c r="D47" i="34"/>
  <c r="N47" i="34" s="1"/>
  <c r="O47" i="34" s="1"/>
  <c r="N46" i="34"/>
  <c r="O46" i="34" s="1"/>
  <c r="N45" i="34"/>
  <c r="O45" i="34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N42" i="34" s="1"/>
  <c r="O42" i="34" s="1"/>
  <c r="D42" i="34"/>
  <c r="N41" i="34"/>
  <c r="O41" i="34" s="1"/>
  <c r="N40" i="34"/>
  <c r="O40" i="34" s="1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 s="1"/>
  <c r="N30" i="34"/>
  <c r="O30" i="34" s="1"/>
  <c r="M29" i="34"/>
  <c r="L29" i="34"/>
  <c r="K29" i="34"/>
  <c r="J29" i="34"/>
  <c r="I29" i="34"/>
  <c r="H29" i="34"/>
  <c r="G29" i="34"/>
  <c r="G60" i="34" s="1"/>
  <c r="F29" i="34"/>
  <c r="F60" i="34" s="1"/>
  <c r="E29" i="34"/>
  <c r="D29" i="34"/>
  <c r="N28" i="34"/>
  <c r="O28" i="34"/>
  <c r="N27" i="34"/>
  <c r="O27" i="34" s="1"/>
  <c r="N26" i="34"/>
  <c r="O26" i="34"/>
  <c r="N25" i="34"/>
  <c r="O25" i="34"/>
  <c r="N24" i="34"/>
  <c r="O24" i="34"/>
  <c r="N23" i="34"/>
  <c r="O23" i="34"/>
  <c r="N22" i="34"/>
  <c r="O22" i="34"/>
  <c r="N21" i="34"/>
  <c r="O21" i="34" s="1"/>
  <c r="N20" i="34"/>
  <c r="O20" i="34"/>
  <c r="N19" i="34"/>
  <c r="O19" i="34"/>
  <c r="N18" i="34"/>
  <c r="O18" i="34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/>
  <c r="N11" i="34"/>
  <c r="O11" i="34"/>
  <c r="N10" i="34"/>
  <c r="O10" i="34"/>
  <c r="N9" i="34"/>
  <c r="O9" i="34"/>
  <c r="N8" i="34"/>
  <c r="O8" i="34" s="1"/>
  <c r="N7" i="34"/>
  <c r="O7" i="34" s="1"/>
  <c r="N6" i="34"/>
  <c r="O6" i="34" s="1"/>
  <c r="M5" i="34"/>
  <c r="M60" i="34"/>
  <c r="L5" i="34"/>
  <c r="L60" i="34" s="1"/>
  <c r="K5" i="34"/>
  <c r="K60" i="34" s="1"/>
  <c r="J5" i="34"/>
  <c r="I5" i="34"/>
  <c r="I60" i="34" s="1"/>
  <c r="H5" i="34"/>
  <c r="H60" i="34"/>
  <c r="G5" i="34"/>
  <c r="F5" i="34"/>
  <c r="E5" i="34"/>
  <c r="D5" i="34"/>
  <c r="N39" i="33"/>
  <c r="O39" i="33" s="1"/>
  <c r="N40" i="33"/>
  <c r="O40" i="33" s="1"/>
  <c r="N29" i="33"/>
  <c r="O29" i="33"/>
  <c r="N30" i="33"/>
  <c r="O30" i="33"/>
  <c r="N31" i="33"/>
  <c r="O31" i="33"/>
  <c r="N32" i="33"/>
  <c r="O32" i="33"/>
  <c r="N33" i="33"/>
  <c r="O33" i="33" s="1"/>
  <c r="N34" i="33"/>
  <c r="O34" i="33" s="1"/>
  <c r="N35" i="33"/>
  <c r="O35" i="33" s="1"/>
  <c r="N36" i="33"/>
  <c r="O36" i="33"/>
  <c r="N37" i="33"/>
  <c r="O37" i="33"/>
  <c r="N8" i="33"/>
  <c r="O8" i="33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28" i="33"/>
  <c r="F28" i="33"/>
  <c r="G28" i="33"/>
  <c r="H28" i="33"/>
  <c r="I28" i="33"/>
  <c r="J28" i="33"/>
  <c r="K28" i="33"/>
  <c r="L28" i="33"/>
  <c r="M28" i="33"/>
  <c r="D28" i="33"/>
  <c r="E14" i="33"/>
  <c r="F14" i="33"/>
  <c r="G14" i="33"/>
  <c r="N14" i="33" s="1"/>
  <c r="O14" i="33" s="1"/>
  <c r="H14" i="33"/>
  <c r="H59" i="33" s="1"/>
  <c r="I14" i="33"/>
  <c r="J14" i="33"/>
  <c r="K14" i="33"/>
  <c r="L14" i="33"/>
  <c r="L59" i="33" s="1"/>
  <c r="M14" i="33"/>
  <c r="D14" i="33"/>
  <c r="E5" i="33"/>
  <c r="F5" i="33"/>
  <c r="G5" i="33"/>
  <c r="N5" i="33" s="1"/>
  <c r="O5" i="33" s="1"/>
  <c r="H5" i="33"/>
  <c r="I5" i="33"/>
  <c r="J5" i="33"/>
  <c r="J59" i="33" s="1"/>
  <c r="K5" i="33"/>
  <c r="L5" i="33"/>
  <c r="M5" i="33"/>
  <c r="M59" i="33" s="1"/>
  <c r="D5" i="33"/>
  <c r="E57" i="33"/>
  <c r="F57" i="33"/>
  <c r="G57" i="33"/>
  <c r="H57" i="33"/>
  <c r="I57" i="33"/>
  <c r="J57" i="33"/>
  <c r="K57" i="33"/>
  <c r="L57" i="33"/>
  <c r="M57" i="33"/>
  <c r="D57" i="33"/>
  <c r="D59" i="33" s="1"/>
  <c r="N57" i="33"/>
  <c r="O57" i="33" s="1"/>
  <c r="N58" i="33"/>
  <c r="O58" i="33" s="1"/>
  <c r="N50" i="33"/>
  <c r="O50" i="33" s="1"/>
  <c r="N51" i="33"/>
  <c r="O51" i="33" s="1"/>
  <c r="N52" i="33"/>
  <c r="O52" i="33" s="1"/>
  <c r="N53" i="33"/>
  <c r="O53" i="33"/>
  <c r="N54" i="33"/>
  <c r="N55" i="33"/>
  <c r="O55" i="33"/>
  <c r="N56" i="33"/>
  <c r="O56" i="33"/>
  <c r="N49" i="33"/>
  <c r="O49" i="33"/>
  <c r="E48" i="33"/>
  <c r="F48" i="33"/>
  <c r="G48" i="33"/>
  <c r="H48" i="33"/>
  <c r="N48" i="33" s="1"/>
  <c r="O48" i="33" s="1"/>
  <c r="I48" i="33"/>
  <c r="J48" i="33"/>
  <c r="K48" i="33"/>
  <c r="L48" i="33"/>
  <c r="M48" i="33"/>
  <c r="D48" i="33"/>
  <c r="E42" i="33"/>
  <c r="E59" i="33" s="1"/>
  <c r="F42" i="33"/>
  <c r="F59" i="33" s="1"/>
  <c r="G42" i="33"/>
  <c r="H42" i="33"/>
  <c r="N42" i="33"/>
  <c r="O42" i="33"/>
  <c r="I42" i="33"/>
  <c r="J42" i="33"/>
  <c r="K42" i="33"/>
  <c r="K59" i="33"/>
  <c r="L42" i="33"/>
  <c r="M42" i="33"/>
  <c r="D42" i="33"/>
  <c r="N44" i="33"/>
  <c r="O44" i="33" s="1"/>
  <c r="N45" i="33"/>
  <c r="O45" i="33"/>
  <c r="N46" i="33"/>
  <c r="O46" i="33" s="1"/>
  <c r="N47" i="33"/>
  <c r="O47" i="33" s="1"/>
  <c r="N43" i="33"/>
  <c r="O43" i="33" s="1"/>
  <c r="N20" i="33"/>
  <c r="O20" i="33" s="1"/>
  <c r="N21" i="33"/>
  <c r="O21" i="33" s="1"/>
  <c r="N22" i="33"/>
  <c r="O22" i="33"/>
  <c r="N23" i="33"/>
  <c r="O23" i="33" s="1"/>
  <c r="N24" i="33"/>
  <c r="O24" i="33" s="1"/>
  <c r="N25" i="33"/>
  <c r="O25" i="33" s="1"/>
  <c r="N26" i="33"/>
  <c r="O26" i="33" s="1"/>
  <c r="N19" i="33"/>
  <c r="O19" i="33" s="1"/>
  <c r="N41" i="33"/>
  <c r="O41" i="33"/>
  <c r="O54" i="33"/>
  <c r="N16" i="33"/>
  <c r="O16" i="33"/>
  <c r="N17" i="33"/>
  <c r="O17" i="33"/>
  <c r="N18" i="33"/>
  <c r="O18" i="33"/>
  <c r="N27" i="33"/>
  <c r="O27" i="33"/>
  <c r="N7" i="33"/>
  <c r="O7" i="33" s="1"/>
  <c r="N9" i="33"/>
  <c r="O9" i="33"/>
  <c r="N10" i="33"/>
  <c r="O10" i="33"/>
  <c r="N11" i="33"/>
  <c r="O11" i="33"/>
  <c r="N12" i="33"/>
  <c r="O12" i="33"/>
  <c r="N13" i="33"/>
  <c r="O13" i="33"/>
  <c r="N6" i="33"/>
  <c r="O6" i="33" s="1"/>
  <c r="N15" i="33"/>
  <c r="O15" i="33"/>
  <c r="F62" i="36"/>
  <c r="I53" i="37"/>
  <c r="N13" i="37"/>
  <c r="O13" i="37" s="1"/>
  <c r="E53" i="37"/>
  <c r="N51" i="37"/>
  <c r="O51" i="37" s="1"/>
  <c r="N20" i="37"/>
  <c r="O20" i="37"/>
  <c r="E60" i="38"/>
  <c r="H60" i="38"/>
  <c r="I60" i="38"/>
  <c r="O58" i="38"/>
  <c r="N49" i="38"/>
  <c r="O49" i="38" s="1"/>
  <c r="G60" i="38"/>
  <c r="N29" i="38"/>
  <c r="O29" i="38"/>
  <c r="N5" i="38"/>
  <c r="O5" i="38"/>
  <c r="G60" i="35"/>
  <c r="E60" i="34"/>
  <c r="O55" i="39"/>
  <c r="K57" i="39"/>
  <c r="L57" i="39"/>
  <c r="M57" i="39"/>
  <c r="N29" i="39"/>
  <c r="O29" i="39"/>
  <c r="N46" i="39"/>
  <c r="O46" i="39" s="1"/>
  <c r="G57" i="39"/>
  <c r="D57" i="39"/>
  <c r="N40" i="38"/>
  <c r="O40" i="38" s="1"/>
  <c r="D60" i="34"/>
  <c r="N60" i="34" s="1"/>
  <c r="O60" i="34" s="1"/>
  <c r="M55" i="40"/>
  <c r="H55" i="40"/>
  <c r="J55" i="40"/>
  <c r="I55" i="40"/>
  <c r="N29" i="40"/>
  <c r="O29" i="40"/>
  <c r="N53" i="40"/>
  <c r="O53" i="40" s="1"/>
  <c r="G55" i="40"/>
  <c r="D55" i="40"/>
  <c r="N5" i="40"/>
  <c r="O5" i="40" s="1"/>
  <c r="H59" i="41"/>
  <c r="M59" i="41"/>
  <c r="N5" i="41"/>
  <c r="O5" i="41"/>
  <c r="N40" i="41"/>
  <c r="O40" i="41" s="1"/>
  <c r="N57" i="41"/>
  <c r="O57" i="41"/>
  <c r="G59" i="41"/>
  <c r="F59" i="41"/>
  <c r="E59" i="41"/>
  <c r="N30" i="41"/>
  <c r="O30" i="41" s="1"/>
  <c r="D59" i="41"/>
  <c r="J58" i="42"/>
  <c r="L58" i="42"/>
  <c r="M58" i="42"/>
  <c r="N5" i="42"/>
  <c r="O5" i="42"/>
  <c r="N30" i="42"/>
  <c r="O30" i="42" s="1"/>
  <c r="N56" i="42"/>
  <c r="O56" i="42"/>
  <c r="H58" i="42"/>
  <c r="I58" i="42"/>
  <c r="K58" i="42"/>
  <c r="N47" i="42"/>
  <c r="O47" i="42" s="1"/>
  <c r="G58" i="42"/>
  <c r="I57" i="43"/>
  <c r="M57" i="43"/>
  <c r="N55" i="43"/>
  <c r="O55" i="43"/>
  <c r="L57" i="43"/>
  <c r="N38" i="43"/>
  <c r="O38" i="43"/>
  <c r="H57" i="43"/>
  <c r="J57" i="43"/>
  <c r="F57" i="43"/>
  <c r="E57" i="43"/>
  <c r="N57" i="43" s="1"/>
  <c r="O57" i="43" s="1"/>
  <c r="N29" i="43"/>
  <c r="O29" i="43" s="1"/>
  <c r="D57" i="43"/>
  <c r="N5" i="43"/>
  <c r="O5" i="43"/>
  <c r="L56" i="44"/>
  <c r="M56" i="44"/>
  <c r="K56" i="44"/>
  <c r="I56" i="44"/>
  <c r="N42" i="44"/>
  <c r="O42" i="44" s="1"/>
  <c r="J56" i="44"/>
  <c r="N37" i="44"/>
  <c r="O37" i="44"/>
  <c r="G56" i="44"/>
  <c r="N56" i="44" s="1"/>
  <c r="O56" i="44" s="1"/>
  <c r="N45" i="44"/>
  <c r="O45" i="44" s="1"/>
  <c r="F56" i="44"/>
  <c r="N29" i="44"/>
  <c r="O29" i="44" s="1"/>
  <c r="E56" i="44"/>
  <c r="N16" i="44"/>
  <c r="O16" i="44"/>
  <c r="N5" i="44"/>
  <c r="O5" i="44" s="1"/>
  <c r="D56" i="44"/>
  <c r="E56" i="45"/>
  <c r="F56" i="45"/>
  <c r="I56" i="45"/>
  <c r="G56" i="45"/>
  <c r="O47" i="47"/>
  <c r="P47" i="47"/>
  <c r="O43" i="47"/>
  <c r="P43" i="47"/>
  <c r="O38" i="47"/>
  <c r="P38" i="47" s="1"/>
  <c r="O28" i="47"/>
  <c r="P28" i="47" s="1"/>
  <c r="I57" i="47"/>
  <c r="K57" i="47"/>
  <c r="E57" i="47"/>
  <c r="F57" i="47"/>
  <c r="O57" i="47" s="1"/>
  <c r="P57" i="47" s="1"/>
  <c r="O16" i="47"/>
  <c r="P16" i="47"/>
  <c r="N57" i="47"/>
  <c r="G57" i="47"/>
  <c r="H57" i="47"/>
  <c r="L57" i="47"/>
  <c r="M57" i="47"/>
  <c r="D57" i="47"/>
  <c r="J57" i="47"/>
  <c r="O5" i="47"/>
  <c r="P5" i="47"/>
  <c r="N16" i="45"/>
  <c r="O16" i="45"/>
  <c r="O43" i="48"/>
  <c r="P43" i="48"/>
  <c r="O46" i="48"/>
  <c r="P46" i="48"/>
  <c r="O39" i="48"/>
  <c r="P39" i="48" s="1"/>
  <c r="E56" i="48"/>
  <c r="M56" i="48"/>
  <c r="K56" i="48"/>
  <c r="O16" i="48"/>
  <c r="P16" i="48"/>
  <c r="J56" i="48"/>
  <c r="L56" i="48"/>
  <c r="D56" i="48"/>
  <c r="F56" i="48"/>
  <c r="O60" i="49" l="1"/>
  <c r="P60" i="49" s="1"/>
  <c r="N59" i="41"/>
  <c r="O59" i="41" s="1"/>
  <c r="N57" i="39"/>
  <c r="O57" i="39" s="1"/>
  <c r="O5" i="48"/>
  <c r="P5" i="48" s="1"/>
  <c r="N45" i="38"/>
  <c r="O45" i="38" s="1"/>
  <c r="I59" i="33"/>
  <c r="N48" i="35"/>
  <c r="O48" i="35" s="1"/>
  <c r="K55" i="40"/>
  <c r="N28" i="33"/>
  <c r="O28" i="33" s="1"/>
  <c r="N41" i="36"/>
  <c r="O41" i="36" s="1"/>
  <c r="M62" i="36"/>
  <c r="N59" i="36"/>
  <c r="O59" i="36" s="1"/>
  <c r="L53" i="37"/>
  <c r="N5" i="39"/>
  <c r="O5" i="39" s="1"/>
  <c r="G59" i="33"/>
  <c r="N48" i="41"/>
  <c r="O48" i="41" s="1"/>
  <c r="N5" i="36"/>
  <c r="O5" i="36" s="1"/>
  <c r="N46" i="43"/>
  <c r="O46" i="43" s="1"/>
  <c r="K59" i="41"/>
  <c r="D62" i="36"/>
  <c r="N62" i="36" s="1"/>
  <c r="O62" i="36" s="1"/>
  <c r="N15" i="36"/>
  <c r="O15" i="36" s="1"/>
  <c r="J53" i="37"/>
  <c r="N39" i="37"/>
  <c r="O39" i="37" s="1"/>
  <c r="H56" i="48"/>
  <c r="O56" i="48" s="1"/>
  <c r="P56" i="48" s="1"/>
  <c r="D58" i="42"/>
  <c r="N58" i="42" s="1"/>
  <c r="O58" i="42" s="1"/>
  <c r="E55" i="40"/>
  <c r="N55" i="40" s="1"/>
  <c r="O55" i="40" s="1"/>
  <c r="E57" i="39"/>
  <c r="E62" i="36"/>
  <c r="H56" i="45"/>
  <c r="N56" i="45" s="1"/>
  <c r="O56" i="45" s="1"/>
  <c r="N15" i="38"/>
  <c r="O15" i="38" s="1"/>
  <c r="D60" i="35"/>
  <c r="L60" i="35"/>
  <c r="N39" i="35"/>
  <c r="O39" i="35" s="1"/>
  <c r="N44" i="42"/>
  <c r="O44" i="42" s="1"/>
  <c r="N16" i="43"/>
  <c r="O16" i="43" s="1"/>
  <c r="N5" i="34"/>
  <c r="O5" i="34" s="1"/>
  <c r="N29" i="34"/>
  <c r="O29" i="34" s="1"/>
  <c r="M60" i="35"/>
  <c r="N57" i="35"/>
  <c r="O57" i="35" s="1"/>
  <c r="N42" i="39"/>
  <c r="O42" i="39" s="1"/>
  <c r="D53" i="37"/>
  <c r="N35" i="37"/>
  <c r="O35" i="37" s="1"/>
  <c r="K56" i="45"/>
  <c r="N5" i="37"/>
  <c r="O5" i="37" s="1"/>
  <c r="K53" i="37"/>
  <c r="N15" i="34"/>
  <c r="O15" i="34" s="1"/>
  <c r="E60" i="35"/>
  <c r="N31" i="37"/>
  <c r="O31" i="37" s="1"/>
  <c r="G53" i="37"/>
  <c r="N5" i="45"/>
  <c r="O5" i="45" s="1"/>
  <c r="L56" i="45"/>
  <c r="N28" i="45"/>
  <c r="O28" i="45" s="1"/>
  <c r="N60" i="35" l="1"/>
  <c r="O60" i="35" s="1"/>
  <c r="N53" i="37"/>
  <c r="O53" i="37" s="1"/>
  <c r="N59" i="33"/>
  <c r="O59" i="33" s="1"/>
</calcChain>
</file>

<file path=xl/sharedStrings.xml><?xml version="1.0" encoding="utf-8"?>
<sst xmlns="http://schemas.openxmlformats.org/spreadsheetml/2006/main" count="1184" uniqueCount="158">
  <si>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</si>
  <si>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</si>
  <si>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</si>
  <si>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</si>
  <si>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</si>
  <si>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</si>
  <si>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</si>
  <si>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</si>
  <si>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</si>
  <si>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</si>
  <si>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</si>
  <si>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</si>
  <si>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</si>
  <si>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</si>
  <si>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</si>
  <si>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</si>
  <si>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</si>
  <si>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</si>
  <si>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</si>
  <si>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Water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</si>
  <si>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</si>
  <si>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</si>
  <si>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</si>
  <si>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</si>
  <si>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</si>
  <si>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</si>
  <si>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</si>
  <si>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</si>
  <si>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</si>
  <si>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Other Permits, Fees, and Special Assessments</t>
  </si>
  <si>
    <t>Intergovernmental Revenue</t>
  </si>
  <si>
    <t>Federal Grant - Other Federal Grants</t>
  </si>
  <si>
    <t>State Grant - Culture / Recreation</t>
  </si>
  <si>
    <t>State Grant - Other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</si>
  <si>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</si>
  <si>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</si>
  <si>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</si>
  <si>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</si>
  <si>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</si>
  <si>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</si>
  <si>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</si>
  <si>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</si>
  <si>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</si>
  <si>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</si>
  <si>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</si>
  <si>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</si>
  <si>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</si>
  <si>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</si>
  <si>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</si>
  <si>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</si>
  <si>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</si>
  <si>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</si>
  <si>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</si>
  <si>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</si>
  <si>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</si>
  <si>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</si>
  <si>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</si>
  <si>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</si>
  <si>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</si>
  <si>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</si>
  <si>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</si>
  <si>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</si>
  <si>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</si>
  <si>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</si>
  <si>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</si>
  <si>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</si>
  <si>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</si>
  <si>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</si>
  <si>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</si>
  <si>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</si>
  <si>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</si>
  <si>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</si>
  <si>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</si>
  <si>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Royal Palm Beach Revenues Reported by Account Code and Fund Type</t>
  </si>
  <si>
    <t>Local Fiscal Year Ended September 30, 2010</t>
  </si>
  <si>
    <t>Second Local Option Fuel Tax (1 to 5 Cents)</t>
  </si>
  <si>
    <t>Franchise Fee - Gas</t>
  </si>
  <si>
    <t>Federal Grant - General Government</t>
  </si>
  <si>
    <t>Federal Grant - Public Safety</t>
  </si>
  <si>
    <t>State Grant - Physical Environment - Gas Supply System</t>
  </si>
  <si>
    <t>General Gov't (Not Court-Related) - Administrative Service Fees</t>
  </si>
  <si>
    <t>General Gov't (Not Court-Related) - Other General Gov't Charges and Fees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</si>
  <si>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</si>
  <si>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</si>
  <si>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</si>
  <si>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Proceeds - Debt Proceeds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</si>
  <si>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</si>
  <si>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</si>
  <si>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</si>
  <si>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</si>
  <si>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</si>
  <si>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</si>
  <si>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State Shared Revenues - Public Safety - Other Public Safety</t>
  </si>
  <si>
    <t>Culture / Recreation - Cultural Services</t>
  </si>
  <si>
    <t>Impact Fees - Public Safety</t>
  </si>
  <si>
    <t>Impact Fees - Transportation</t>
  </si>
  <si>
    <t>Impact Fees - Culture / Recreation</t>
  </si>
  <si>
    <t>Impact Fees - Other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</si>
  <si>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</si>
  <si>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</si>
  <si>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</si>
  <si>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</si>
  <si>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</si>
  <si>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</si>
  <si>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</si>
  <si>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</si>
  <si>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</si>
  <si>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Administrative Service Fees</t>
  </si>
  <si>
    <t>General Government - Other General Government Charges and Fees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</si>
  <si>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</si>
  <si>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</si>
  <si>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</si>
  <si>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</si>
  <si>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</si>
  <si>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</si>
  <si>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</si>
  <si>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</si>
  <si>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Grants from Other Local Units - Culture / Recreation</t>
  </si>
  <si>
    <t>2016 Municipal Population:</t>
  </si>
  <si>
    <t>Local Fiscal Year Ended September 30, 2017</t>
  </si>
  <si>
    <t>2017 Municipal Population:</t>
  </si>
  <si>
    <t>Local Fiscal Year Ended September 30, 2018</t>
  </si>
  <si>
    <t>Discretionary Sales Surtaxes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</si>
  <si>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</si>
  <si>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</si>
  <si>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</si>
  <si>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</si>
  <si>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</si>
  <si>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</si>
  <si>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</si>
  <si>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</si>
  <si>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</si>
  <si>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</si>
  <si>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</si>
  <si>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</si>
  <si>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</si>
  <si>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</si>
  <si>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</si>
  <si>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</si>
  <si>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</si>
  <si>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</si>
  <si>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</si>
  <si>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</si>
  <si>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</si>
  <si>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Local Communications Services Taxes</t>
  </si>
  <si>
    <t>Stormwater Fee</t>
  </si>
  <si>
    <t>Federal Grant - Human Services - Public Assistance</t>
  </si>
  <si>
    <t>2022 Municipal Population:</t>
  </si>
  <si>
    <t>Local Fiscal Year Ended September 30, 2023</t>
  </si>
  <si>
    <t>Utility Service Tax - Propane</t>
  </si>
  <si>
    <t>Other Fees and Special Assessments</t>
  </si>
  <si>
    <t>Other Financial Assistance - Federal Source</t>
  </si>
  <si>
    <t>Physical Environment - Sewer / Wastewater Utility</t>
  </si>
  <si>
    <t>Court-Ordered Judgments and Fines - As Decided by Traffic Court</t>
  </si>
  <si>
    <t>Interest and Other Earnings - Dividends</t>
  </si>
  <si>
    <t>Other Miscellaneous Revenues - Settlements</t>
  </si>
  <si>
    <t>Proprietary Non-Operating Sources - Capital Contributions from Other Public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</si>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</sst>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8"/>
      <c r="M3" s="69"/>
      <c r="N3" s="36"/>
      <c r="O3" s="37"/>
      <c r="P3" s="70" t="s">
        <v>130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131</v>
      </c>
      <c r="N4" s="35" t="s">
        <v>10</v>
      </c>
      <c r="O4" s="35" t="s">
        <v>132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133</v>
      </c>
      <c r="B5" s="26"/>
      <c r="C5" s="26"/>
      <c r="D5" s="27">
        <f>SUM(D6:D16)</f>
        <v>14752703</v>
      </c>
      <c r="E5" s="27">
        <f>SUM(E6:E16)</f>
        <v>0</v>
      </c>
      <c r="F5" s="27">
        <f>SUM(F6:F16)</f>
        <v>0</v>
      </c>
      <c r="G5" s="27">
        <f>SUM(G6:G16)</f>
        <v>3840660</v>
      </c>
      <c r="H5" s="27">
        <f>SUM(H6:H16)</f>
        <v>0</v>
      </c>
      <c r="I5" s="27">
        <f>SUM(I6:I16)</f>
        <v>0</v>
      </c>
      <c r="J5" s="27">
        <f>SUM(J6:J16)</f>
        <v>0</v>
      </c>
      <c r="K5" s="27">
        <f>SUM(K6:K16)</f>
        <v>0</v>
      </c>
      <c r="L5" s="27">
        <f>SUM(L6:L16)</f>
        <v>0</v>
      </c>
      <c r="M5" s="27">
        <f>SUM(M6:M16)</f>
        <v>0</v>
      </c>
      <c r="N5" s="27">
        <f>SUM(N6:N16)</f>
        <v>0</v>
      </c>
      <c r="O5" s="28">
        <f>SUM(D5:N5)</f>
        <v>18593363</v>
      </c>
      <c r="P5" s="33">
        <f>(O5/P$62)</f>
        <v>461.38522047693493</v>
      </c>
      <c r="Q5" s="6"/>
    </row>
    <row r="6" spans="1:134">
      <c r="A6" s="12"/>
      <c r="B6" s="25">
        <v>311</v>
      </c>
      <c r="C6" s="20" t="s">
        <v>3</v>
      </c>
      <c r="D6" s="46">
        <v>7101851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7101851</v>
      </c>
      <c r="P6" s="47">
        <f>(O6/P$62)</f>
        <v>176.22896349785356</v>
      </c>
      <c r="Q6" s="9"/>
    </row>
    <row r="7" spans="1:134">
      <c r="A7" s="12"/>
      <c r="B7" s="25">
        <v>312.41000000000003</v>
      </c>
      <c r="C7" s="20" t="s">
        <v>134</v>
      </c>
      <c r="D7" s="46">
        <v>563801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0">SUM(D7:N7)</f>
        <v>563801</v>
      </c>
      <c r="P7" s="47">
        <f>(O7/P$62)</f>
        <v>13.990446413062358</v>
      </c>
      <c r="Q7" s="9"/>
    </row>
    <row r="8" spans="1:134">
      <c r="A8" s="12"/>
      <c r="B8" s="25">
        <v>312.43</v>
      </c>
      <c r="C8" s="20" t="s">
        <v>135</v>
      </c>
      <c r="D8" s="46">
        <v>256111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256111</v>
      </c>
      <c r="P8" s="47">
        <f>(O8/P$62)</f>
        <v>6.3552693615226188</v>
      </c>
      <c r="Q8" s="9"/>
    </row>
    <row r="9" spans="1:134">
      <c r="A9" s="12"/>
      <c r="B9" s="25">
        <v>312.52</v>
      </c>
      <c r="C9" s="20" t="s">
        <v>100</v>
      </c>
      <c r="D9" s="46">
        <v>471790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471790</v>
      </c>
      <c r="P9" s="47">
        <f>(O9/P$62)</f>
        <v>11.707238393012233</v>
      </c>
      <c r="Q9" s="9"/>
    </row>
    <row r="10" spans="1:134">
      <c r="A10" s="12"/>
      <c r="B10" s="25">
        <v>312.63</v>
      </c>
      <c r="C10" s="20" t="s">
        <v>136</v>
      </c>
      <c r="D10" s="46">
        <v>0</v>
      </c>
      <c r="E10" s="46">
        <v>0</v>
      </c>
      <c r="F10" s="46">
        <v>0</v>
      </c>
      <c r="G10" s="46">
        <v>3840660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3840660</v>
      </c>
      <c r="P10" s="47">
        <f>(O10/P$62)</f>
        <v>95.304101838755301</v>
      </c>
      <c r="Q10" s="9"/>
    </row>
    <row r="11" spans="1:134">
      <c r="A11" s="12"/>
      <c r="B11" s="25">
        <v>314.10000000000002</v>
      </c>
      <c r="C11" s="20" t="s">
        <v>12</v>
      </c>
      <c r="D11" s="46">
        <v>3653344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3653344</v>
      </c>
      <c r="P11" s="47">
        <f>(O11/P$62)</f>
        <v>90.655946797687292</v>
      </c>
      <c r="Q11" s="9"/>
    </row>
    <row r="12" spans="1:134">
      <c r="A12" s="12"/>
      <c r="B12" s="25">
        <v>314.3</v>
      </c>
      <c r="C12" s="20" t="s">
        <v>13</v>
      </c>
      <c r="D12" s="46">
        <v>719077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719077</v>
      </c>
      <c r="P12" s="47">
        <f>(O12/P$62)</f>
        <v>17.843544504826422</v>
      </c>
      <c r="Q12" s="9"/>
    </row>
    <row r="13" spans="1:134">
      <c r="A13" s="12"/>
      <c r="B13" s="25">
        <v>314.39999999999998</v>
      </c>
      <c r="C13" s="20" t="s">
        <v>14</v>
      </c>
      <c r="D13" s="46">
        <v>59205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59205</v>
      </c>
      <c r="P13" s="47">
        <f>(O13/P$62)</f>
        <v>1.4691431549169955</v>
      </c>
      <c r="Q13" s="9"/>
    </row>
    <row r="14" spans="1:134">
      <c r="A14" s="12"/>
      <c r="B14" s="25">
        <v>314.8</v>
      </c>
      <c r="C14" s="20" t="s">
        <v>149</v>
      </c>
      <c r="D14" s="46">
        <v>66430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66430</v>
      </c>
      <c r="P14" s="47">
        <f>(O14/P$62)</f>
        <v>1.6484280006948062</v>
      </c>
      <c r="Q14" s="9"/>
    </row>
    <row r="15" spans="1:134">
      <c r="A15" s="12"/>
      <c r="B15" s="25">
        <v>315.2</v>
      </c>
      <c r="C15" s="20" t="s">
        <v>144</v>
      </c>
      <c r="D15" s="46">
        <v>1076958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1076958</v>
      </c>
      <c r="P15" s="47">
        <f>(O15/P$62)</f>
        <v>26.724186704384724</v>
      </c>
      <c r="Q15" s="9"/>
    </row>
    <row r="16" spans="1:134">
      <c r="A16" s="12"/>
      <c r="B16" s="25">
        <v>316</v>
      </c>
      <c r="C16" s="20" t="s">
        <v>102</v>
      </c>
      <c r="D16" s="46">
        <v>784136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0"/>
        <v>784136</v>
      </c>
      <c r="P16" s="47">
        <f>(O16/P$62)</f>
        <v>19.457951810218617</v>
      </c>
      <c r="Q16" s="9"/>
    </row>
    <row r="17" spans="1:17" ht="15.75">
      <c r="A17" s="29" t="s">
        <v>17</v>
      </c>
      <c r="B17" s="30"/>
      <c r="C17" s="31"/>
      <c r="D17" s="32">
        <f>SUM(D18:D28)</f>
        <v>5958389</v>
      </c>
      <c r="E17" s="32">
        <f>SUM(E18:E28)</f>
        <v>0</v>
      </c>
      <c r="F17" s="32">
        <f>SUM(F18:F28)</f>
        <v>0</v>
      </c>
      <c r="G17" s="32">
        <f>SUM(G18:G28)</f>
        <v>1253760</v>
      </c>
      <c r="H17" s="32">
        <f>SUM(H18:H28)</f>
        <v>0</v>
      </c>
      <c r="I17" s="32">
        <f>SUM(I18:I28)</f>
        <v>0</v>
      </c>
      <c r="J17" s="32">
        <f>SUM(J18:J28)</f>
        <v>0</v>
      </c>
      <c r="K17" s="32">
        <f>SUM(K18:K28)</f>
        <v>0</v>
      </c>
      <c r="L17" s="32">
        <f>SUM(L18:L28)</f>
        <v>0</v>
      </c>
      <c r="M17" s="32">
        <f>SUM(M18:M28)</f>
        <v>0</v>
      </c>
      <c r="N17" s="32">
        <f>SUM(N18:N28)</f>
        <v>0</v>
      </c>
      <c r="O17" s="44">
        <f>SUM(D17:N17)</f>
        <v>7212149</v>
      </c>
      <c r="P17" s="45">
        <f>(O17/P$62)</f>
        <v>178.96595449018585</v>
      </c>
      <c r="Q17" s="10"/>
    </row>
    <row r="18" spans="1:17">
      <c r="A18" s="12"/>
      <c r="B18" s="25">
        <v>322</v>
      </c>
      <c r="C18" s="20" t="s">
        <v>138</v>
      </c>
      <c r="D18" s="46">
        <v>1297585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1297585</v>
      </c>
      <c r="P18" s="47">
        <f>(O18/P$62)</f>
        <v>32.198937938906674</v>
      </c>
      <c r="Q18" s="9"/>
    </row>
    <row r="19" spans="1:17">
      <c r="A19" s="12"/>
      <c r="B19" s="25">
        <v>323.10000000000002</v>
      </c>
      <c r="C19" s="20" t="s">
        <v>18</v>
      </c>
      <c r="D19" s="46">
        <v>2844991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1">SUM(D19:N19)</f>
        <v>2844991</v>
      </c>
      <c r="P19" s="47">
        <f>(O19/P$62)</f>
        <v>70.59706196183528</v>
      </c>
      <c r="Q19" s="9"/>
    </row>
    <row r="20" spans="1:17">
      <c r="A20" s="12"/>
      <c r="B20" s="25">
        <v>323.3</v>
      </c>
      <c r="C20" s="20" t="s">
        <v>19</v>
      </c>
      <c r="D20" s="46">
        <v>1075861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1075861</v>
      </c>
      <c r="P20" s="47">
        <f>(O20/P$62)</f>
        <v>26.69696518524033</v>
      </c>
      <c r="Q20" s="9"/>
    </row>
    <row r="21" spans="1:17">
      <c r="A21" s="12"/>
      <c r="B21" s="25">
        <v>323.39999999999998</v>
      </c>
      <c r="C21" s="20" t="s">
        <v>76</v>
      </c>
      <c r="D21" s="46">
        <v>39768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39768</v>
      </c>
      <c r="P21" s="47">
        <f>(O21/P$62)</f>
        <v>0.98682349437951311</v>
      </c>
      <c r="Q21" s="9"/>
    </row>
    <row r="22" spans="1:17">
      <c r="A22" s="12"/>
      <c r="B22" s="25">
        <v>323.7</v>
      </c>
      <c r="C22" s="20" t="s">
        <v>20</v>
      </c>
      <c r="D22" s="46">
        <v>287735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287735</v>
      </c>
      <c r="P22" s="47">
        <f>(O22/P$62)</f>
        <v>7.1400034740316141</v>
      </c>
      <c r="Q22" s="9"/>
    </row>
    <row r="23" spans="1:17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234286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234286</v>
      </c>
      <c r="P23" s="47">
        <f>(O23/P$62)</f>
        <v>5.8136926474602344</v>
      </c>
      <c r="Q23" s="9"/>
    </row>
    <row r="24" spans="1:17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120786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120786</v>
      </c>
      <c r="P24" s="47">
        <f>(O24/P$62)</f>
        <v>2.9972455892205763</v>
      </c>
      <c r="Q24" s="9"/>
    </row>
    <row r="25" spans="1:17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520984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520984</v>
      </c>
      <c r="P25" s="47">
        <f>(O25/P$62)</f>
        <v>12.927963473039034</v>
      </c>
      <c r="Q25" s="9"/>
    </row>
    <row r="26" spans="1:17">
      <c r="A26" s="12"/>
      <c r="B26" s="25">
        <v>324.91000000000003</v>
      </c>
      <c r="C26" s="20" t="s">
        <v>27</v>
      </c>
      <c r="D26" s="46">
        <v>0</v>
      </c>
      <c r="E26" s="46">
        <v>0</v>
      </c>
      <c r="F26" s="46">
        <v>0</v>
      </c>
      <c r="G26" s="46">
        <v>271335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271335</v>
      </c>
      <c r="P26" s="47">
        <f>(O26/P$62)</f>
        <v>6.7330454849996277</v>
      </c>
      <c r="Q26" s="9"/>
    </row>
    <row r="27" spans="1:17">
      <c r="A27" s="12"/>
      <c r="B27" s="25">
        <v>324.92</v>
      </c>
      <c r="C27" s="20" t="s">
        <v>28</v>
      </c>
      <c r="D27" s="46">
        <v>0</v>
      </c>
      <c r="E27" s="46">
        <v>0</v>
      </c>
      <c r="F27" s="46">
        <v>0</v>
      </c>
      <c r="G27" s="46">
        <v>106369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106369</v>
      </c>
      <c r="P27" s="47">
        <f>(O27/P$62)</f>
        <v>2.6394947765453236</v>
      </c>
      <c r="Q27" s="9"/>
    </row>
    <row r="28" spans="1:17">
      <c r="A28" s="12"/>
      <c r="B28" s="25">
        <v>329.5</v>
      </c>
      <c r="C28" s="20" t="s">
        <v>150</v>
      </c>
      <c r="D28" s="46">
        <v>412449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412449</v>
      </c>
      <c r="P28" s="47">
        <f>(O28/P$62)</f>
        <v>10.234720464527657</v>
      </c>
      <c r="Q28" s="9"/>
    </row>
    <row r="29" spans="1:17" ht="15.75">
      <c r="A29" s="29" t="s">
        <v>140</v>
      </c>
      <c r="B29" s="30"/>
      <c r="C29" s="31"/>
      <c r="D29" s="32">
        <f>SUM(D30:D38)</f>
        <v>6880397</v>
      </c>
      <c r="E29" s="32">
        <f>SUM(E30:E38)</f>
        <v>4632011</v>
      </c>
      <c r="F29" s="32">
        <f>SUM(F30:F38)</f>
        <v>0</v>
      </c>
      <c r="G29" s="32">
        <f>SUM(G30:G38)</f>
        <v>0</v>
      </c>
      <c r="H29" s="32">
        <f>SUM(H30:H38)</f>
        <v>0</v>
      </c>
      <c r="I29" s="32">
        <f>SUM(I30:I38)</f>
        <v>568432</v>
      </c>
      <c r="J29" s="32">
        <f>SUM(J30:J38)</f>
        <v>0</v>
      </c>
      <c r="K29" s="32">
        <f>SUM(K30:K38)</f>
        <v>0</v>
      </c>
      <c r="L29" s="32">
        <f>SUM(L30:L38)</f>
        <v>0</v>
      </c>
      <c r="M29" s="32">
        <f>SUM(M30:M38)</f>
        <v>0</v>
      </c>
      <c r="N29" s="32">
        <f>SUM(N30:N38)</f>
        <v>0</v>
      </c>
      <c r="O29" s="44">
        <f>SUM(D29:N29)</f>
        <v>12080840</v>
      </c>
      <c r="P29" s="45">
        <f>(O29/P$62)</f>
        <v>299.78014342787662</v>
      </c>
      <c r="Q29" s="10"/>
    </row>
    <row r="30" spans="1:17">
      <c r="A30" s="12"/>
      <c r="B30" s="25">
        <v>331.62</v>
      </c>
      <c r="C30" s="20" t="s">
        <v>146</v>
      </c>
      <c r="D30" s="46">
        <v>50447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2">SUM(D30:N30)</f>
        <v>50447</v>
      </c>
      <c r="P30" s="47">
        <f>(O30/P$62)</f>
        <v>1.2518176629693045</v>
      </c>
      <c r="Q30" s="9"/>
    </row>
    <row r="31" spans="1:17">
      <c r="A31" s="12"/>
      <c r="B31" s="25">
        <v>332</v>
      </c>
      <c r="C31" s="20" t="s">
        <v>151</v>
      </c>
      <c r="D31" s="46">
        <v>0</v>
      </c>
      <c r="E31" s="46">
        <v>4632011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4632011</v>
      </c>
      <c r="P31" s="47">
        <f>(O31/P$62)</f>
        <v>114.94109034963647</v>
      </c>
      <c r="Q31" s="9"/>
    </row>
    <row r="32" spans="1:17">
      <c r="A32" s="12"/>
      <c r="B32" s="25">
        <v>334.9</v>
      </c>
      <c r="C32" s="20" t="s">
        <v>33</v>
      </c>
      <c r="D32" s="46">
        <v>108298</v>
      </c>
      <c r="E32" s="46">
        <v>0</v>
      </c>
      <c r="F32" s="46">
        <v>0</v>
      </c>
      <c r="G32" s="46">
        <v>0</v>
      </c>
      <c r="H32" s="46">
        <v>0</v>
      </c>
      <c r="I32" s="46">
        <v>568432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676730</v>
      </c>
      <c r="P32" s="47">
        <f>(O32/P$62)</f>
        <v>16.792724385220478</v>
      </c>
      <c r="Q32" s="9"/>
    </row>
    <row r="33" spans="1:17">
      <c r="A33" s="12"/>
      <c r="B33" s="25">
        <v>335.125</v>
      </c>
      <c r="C33" s="20" t="s">
        <v>141</v>
      </c>
      <c r="D33" s="46">
        <v>2037742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2037742</v>
      </c>
      <c r="P33" s="47">
        <f>(O33/P$62)</f>
        <v>50.565572346708358</v>
      </c>
      <c r="Q33" s="9"/>
    </row>
    <row r="34" spans="1:17">
      <c r="A34" s="12"/>
      <c r="B34" s="25">
        <v>335.15</v>
      </c>
      <c r="C34" s="20" t="s">
        <v>104</v>
      </c>
      <c r="D34" s="46">
        <v>18039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18039</v>
      </c>
      <c r="P34" s="47">
        <f>(O34/P$62)</f>
        <v>0.44762897342365815</v>
      </c>
      <c r="Q34" s="9"/>
    </row>
    <row r="35" spans="1:17">
      <c r="A35" s="12"/>
      <c r="B35" s="25">
        <v>335.18</v>
      </c>
      <c r="C35" s="20" t="s">
        <v>142</v>
      </c>
      <c r="D35" s="46">
        <v>4359351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4359351</v>
      </c>
      <c r="P35" s="47">
        <f>(O35/P$62)</f>
        <v>108.17516563686443</v>
      </c>
      <c r="Q35" s="9"/>
    </row>
    <row r="36" spans="1:17">
      <c r="A36" s="12"/>
      <c r="B36" s="25">
        <v>335.19</v>
      </c>
      <c r="C36" s="20" t="s">
        <v>106</v>
      </c>
      <c r="D36" s="46">
        <v>5660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5660</v>
      </c>
      <c r="P36" s="47">
        <f>(O36/P$62)</f>
        <v>0.14045013523908781</v>
      </c>
      <c r="Q36" s="9"/>
    </row>
    <row r="37" spans="1:17">
      <c r="A37" s="12"/>
      <c r="B37" s="25">
        <v>337.9</v>
      </c>
      <c r="C37" s="20" t="s">
        <v>37</v>
      </c>
      <c r="D37" s="46">
        <v>198981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3">SUM(D37:N37)</f>
        <v>198981</v>
      </c>
      <c r="P37" s="47">
        <f>(O37/P$62)</f>
        <v>4.9376163180227799</v>
      </c>
      <c r="Q37" s="9"/>
    </row>
    <row r="38" spans="1:17">
      <c r="A38" s="12"/>
      <c r="B38" s="25">
        <v>338</v>
      </c>
      <c r="C38" s="20" t="s">
        <v>38</v>
      </c>
      <c r="D38" s="46">
        <v>101879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101879</v>
      </c>
      <c r="P38" s="47">
        <f>(O38/P$62)</f>
        <v>2.5280776197920543</v>
      </c>
      <c r="Q38" s="9"/>
    </row>
    <row r="39" spans="1:17" ht="15.75">
      <c r="A39" s="29" t="s">
        <v>43</v>
      </c>
      <c r="B39" s="30"/>
      <c r="C39" s="31"/>
      <c r="D39" s="32">
        <f>SUM(D40:D43)</f>
        <v>489977</v>
      </c>
      <c r="E39" s="32">
        <f>SUM(E40:E43)</f>
        <v>0</v>
      </c>
      <c r="F39" s="32">
        <f>SUM(F40:F43)</f>
        <v>0</v>
      </c>
      <c r="G39" s="32">
        <f>SUM(G40:G43)</f>
        <v>0</v>
      </c>
      <c r="H39" s="32">
        <f>SUM(H40:H43)</f>
        <v>0</v>
      </c>
      <c r="I39" s="32">
        <f>SUM(I40:I43)</f>
        <v>1096636</v>
      </c>
      <c r="J39" s="32">
        <f>SUM(J40:J43)</f>
        <v>0</v>
      </c>
      <c r="K39" s="32">
        <f>SUM(K40:K43)</f>
        <v>0</v>
      </c>
      <c r="L39" s="32">
        <f>SUM(L40:L43)</f>
        <v>0</v>
      </c>
      <c r="M39" s="32">
        <f>SUM(M40:M43)</f>
        <v>0</v>
      </c>
      <c r="N39" s="32">
        <f>SUM(N40:N43)</f>
        <v>0</v>
      </c>
      <c r="O39" s="32">
        <f>SUM(D39:N39)</f>
        <v>1586613</v>
      </c>
      <c r="P39" s="45">
        <f>(O39/P$62)</f>
        <v>39.371026576341848</v>
      </c>
      <c r="Q39" s="10"/>
    </row>
    <row r="40" spans="1:17">
      <c r="A40" s="12"/>
      <c r="B40" s="25">
        <v>341.9</v>
      </c>
      <c r="C40" s="20" t="s">
        <v>108</v>
      </c>
      <c r="D40" s="46">
        <v>70928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3" si="4">SUM(D40:N40)</f>
        <v>70928</v>
      </c>
      <c r="P40" s="47">
        <f>(O40/P$62)</f>
        <v>1.7600436735402865</v>
      </c>
      <c r="Q40" s="9"/>
    </row>
    <row r="41" spans="1:17">
      <c r="A41" s="12"/>
      <c r="B41" s="25">
        <v>343.5</v>
      </c>
      <c r="C41" s="20" t="s">
        <v>152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1096636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1096636</v>
      </c>
      <c r="P41" s="47">
        <f>(O41/P$62)</f>
        <v>27.212486662200053</v>
      </c>
      <c r="Q41" s="9"/>
    </row>
    <row r="42" spans="1:17">
      <c r="A42" s="12"/>
      <c r="B42" s="25">
        <v>343.9</v>
      </c>
      <c r="C42" s="20" t="s">
        <v>47</v>
      </c>
      <c r="D42" s="46">
        <v>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80</v>
      </c>
      <c r="P42" s="47">
        <f>(O42/P$62)</f>
        <v>1.9851609221072483E-3</v>
      </c>
      <c r="Q42" s="9"/>
    </row>
    <row r="43" spans="1:17">
      <c r="A43" s="12"/>
      <c r="B43" s="25">
        <v>347.2</v>
      </c>
      <c r="C43" s="20" t="s">
        <v>48</v>
      </c>
      <c r="D43" s="46">
        <v>418969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418969</v>
      </c>
      <c r="P43" s="47">
        <f>(O43/P$62)</f>
        <v>10.396511079679396</v>
      </c>
      <c r="Q43" s="9"/>
    </row>
    <row r="44" spans="1:17" ht="15.75">
      <c r="A44" s="29" t="s">
        <v>44</v>
      </c>
      <c r="B44" s="30"/>
      <c r="C44" s="31"/>
      <c r="D44" s="32">
        <f>SUM(D45:D46)</f>
        <v>367845</v>
      </c>
      <c r="E44" s="32">
        <f>SUM(E45:E46)</f>
        <v>0</v>
      </c>
      <c r="F44" s="32">
        <f>SUM(F45:F46)</f>
        <v>0</v>
      </c>
      <c r="G44" s="32">
        <f>SUM(G45:G46)</f>
        <v>0</v>
      </c>
      <c r="H44" s="32">
        <f>SUM(H45:H46)</f>
        <v>0</v>
      </c>
      <c r="I44" s="32">
        <f>SUM(I45:I46)</f>
        <v>0</v>
      </c>
      <c r="J44" s="32">
        <f>SUM(J45:J46)</f>
        <v>0</v>
      </c>
      <c r="K44" s="32">
        <f>SUM(K45:K46)</f>
        <v>0</v>
      </c>
      <c r="L44" s="32">
        <f>SUM(L45:L46)</f>
        <v>0</v>
      </c>
      <c r="M44" s="32">
        <f>SUM(M45:M46)</f>
        <v>0</v>
      </c>
      <c r="N44" s="32">
        <f>SUM(N45:N46)</f>
        <v>0</v>
      </c>
      <c r="O44" s="32">
        <f>SUM(D44:N44)</f>
        <v>367845</v>
      </c>
      <c r="P44" s="45">
        <f>(O44/P$62)</f>
        <v>9.1278939924067597</v>
      </c>
      <c r="Q44" s="10"/>
    </row>
    <row r="45" spans="1:17">
      <c r="A45" s="13"/>
      <c r="B45" s="39">
        <v>351.5</v>
      </c>
      <c r="C45" s="21" t="s">
        <v>153</v>
      </c>
      <c r="D45" s="46">
        <v>63354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6" si="5">SUM(D45:N45)</f>
        <v>63354</v>
      </c>
      <c r="P45" s="47">
        <f>(O45/P$62)</f>
        <v>1.5720985632397826</v>
      </c>
      <c r="Q45" s="9"/>
    </row>
    <row r="46" spans="1:17">
      <c r="A46" s="13"/>
      <c r="B46" s="39">
        <v>354</v>
      </c>
      <c r="C46" s="21" t="s">
        <v>54</v>
      </c>
      <c r="D46" s="46">
        <v>304491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5"/>
        <v>304491</v>
      </c>
      <c r="P46" s="47">
        <f>(O46/P$62)</f>
        <v>7.5557954291669764</v>
      </c>
      <c r="Q46" s="9"/>
    </row>
    <row r="47" spans="1:17" ht="15.75">
      <c r="A47" s="29" t="s">
        <v>4</v>
      </c>
      <c r="B47" s="30"/>
      <c r="C47" s="31"/>
      <c r="D47" s="32">
        <f>SUM(D48:D56)</f>
        <v>4291998</v>
      </c>
      <c r="E47" s="32">
        <f>SUM(E48:E56)</f>
        <v>772523</v>
      </c>
      <c r="F47" s="32">
        <f>SUM(F48:F56)</f>
        <v>0</v>
      </c>
      <c r="G47" s="32">
        <f>SUM(G48:G56)</f>
        <v>81660</v>
      </c>
      <c r="H47" s="32">
        <f>SUM(H48:H56)</f>
        <v>0</v>
      </c>
      <c r="I47" s="32">
        <f>SUM(I48:I56)</f>
        <v>42208</v>
      </c>
      <c r="J47" s="32">
        <f>SUM(J48:J56)</f>
        <v>0</v>
      </c>
      <c r="K47" s="32">
        <f>SUM(K48:K56)</f>
        <v>881097</v>
      </c>
      <c r="L47" s="32">
        <f>SUM(L48:L56)</f>
        <v>0</v>
      </c>
      <c r="M47" s="32">
        <f>SUM(M48:M56)</f>
        <v>0</v>
      </c>
      <c r="N47" s="32">
        <f>SUM(N48:N56)</f>
        <v>0</v>
      </c>
      <c r="O47" s="32">
        <f>SUM(D47:N47)</f>
        <v>6069486</v>
      </c>
      <c r="P47" s="45">
        <f>(O47/P$62)</f>
        <v>150.61133030596292</v>
      </c>
      <c r="Q47" s="10"/>
    </row>
    <row r="48" spans="1:17">
      <c r="A48" s="12"/>
      <c r="B48" s="25">
        <v>361.1</v>
      </c>
      <c r="C48" s="20" t="s">
        <v>56</v>
      </c>
      <c r="D48" s="46">
        <v>47178</v>
      </c>
      <c r="E48" s="46">
        <v>131691</v>
      </c>
      <c r="F48" s="46">
        <v>0</v>
      </c>
      <c r="G48" s="46">
        <v>76660</v>
      </c>
      <c r="H48" s="46">
        <v>0</v>
      </c>
      <c r="I48" s="46">
        <v>10108</v>
      </c>
      <c r="J48" s="46">
        <v>0</v>
      </c>
      <c r="K48" s="46">
        <v>30569</v>
      </c>
      <c r="L48" s="46">
        <v>0</v>
      </c>
      <c r="M48" s="46">
        <v>0</v>
      </c>
      <c r="N48" s="46">
        <v>0</v>
      </c>
      <c r="O48" s="46">
        <f>SUM(D48:N48)</f>
        <v>296206</v>
      </c>
      <c r="P48" s="47">
        <f>(O48/P$62)</f>
        <v>7.3502072011712452</v>
      </c>
      <c r="Q48" s="9"/>
    </row>
    <row r="49" spans="1:120">
      <c r="A49" s="12"/>
      <c r="B49" s="25">
        <v>361.2</v>
      </c>
      <c r="C49" s="20" t="s">
        <v>154</v>
      </c>
      <c r="D49" s="46">
        <v>1690914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9" si="6">SUM(D49:N49)</f>
        <v>1690914</v>
      </c>
      <c r="P49" s="47">
        <f>(O49/P$62)</f>
        <v>41.959204943050693</v>
      </c>
      <c r="Q49" s="9"/>
    </row>
    <row r="50" spans="1:120">
      <c r="A50" s="12"/>
      <c r="B50" s="25">
        <v>361.3</v>
      </c>
      <c r="C50" s="20" t="s">
        <v>57</v>
      </c>
      <c r="D50" s="46">
        <v>561202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347745</v>
      </c>
      <c r="L50" s="46">
        <v>0</v>
      </c>
      <c r="M50" s="46">
        <v>0</v>
      </c>
      <c r="N50" s="46">
        <v>0</v>
      </c>
      <c r="O50" s="46">
        <f t="shared" si="6"/>
        <v>908947</v>
      </c>
      <c r="P50" s="47">
        <f>(O50/P$62)</f>
        <v>22.555075808332713</v>
      </c>
      <c r="Q50" s="9"/>
    </row>
    <row r="51" spans="1:120">
      <c r="A51" s="12"/>
      <c r="B51" s="25">
        <v>362</v>
      </c>
      <c r="C51" s="20" t="s">
        <v>58</v>
      </c>
      <c r="D51" s="46">
        <v>1222867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1222867</v>
      </c>
      <c r="P51" s="47">
        <f>(O51/P$62)</f>
        <v>30.344847266681555</v>
      </c>
      <c r="Q51" s="9"/>
    </row>
    <row r="52" spans="1:120">
      <c r="A52" s="12"/>
      <c r="B52" s="25">
        <v>364</v>
      </c>
      <c r="C52" s="20" t="s">
        <v>109</v>
      </c>
      <c r="D52" s="46">
        <v>430256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430256</v>
      </c>
      <c r="P52" s="47">
        <f>(O52/P$62)</f>
        <v>10.676592471277203</v>
      </c>
      <c r="Q52" s="9"/>
    </row>
    <row r="53" spans="1:120">
      <c r="A53" s="12"/>
      <c r="B53" s="25">
        <v>365</v>
      </c>
      <c r="C53" s="20" t="s">
        <v>110</v>
      </c>
      <c r="D53" s="46">
        <v>4551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4551</v>
      </c>
      <c r="P53" s="47">
        <f>(O53/P$62)</f>
        <v>0.11293084195637609</v>
      </c>
      <c r="Q53" s="9"/>
    </row>
    <row r="54" spans="1:120">
      <c r="A54" s="12"/>
      <c r="B54" s="25">
        <v>368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502783</v>
      </c>
      <c r="L54" s="46">
        <v>0</v>
      </c>
      <c r="M54" s="46">
        <v>0</v>
      </c>
      <c r="N54" s="46">
        <v>0</v>
      </c>
      <c r="O54" s="46">
        <f t="shared" si="6"/>
        <v>502783</v>
      </c>
      <c r="P54" s="47">
        <f>(O54/P$62)</f>
        <v>12.476314548748109</v>
      </c>
      <c r="Q54" s="9"/>
    </row>
    <row r="55" spans="1:120">
      <c r="A55" s="12"/>
      <c r="B55" s="25">
        <v>369.3</v>
      </c>
      <c r="C55" s="20" t="s">
        <v>155</v>
      </c>
      <c r="D55" s="46">
        <v>10521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10521</v>
      </c>
      <c r="P55" s="47">
        <f>(O55/P$62)</f>
        <v>0.26107347576862949</v>
      </c>
      <c r="Q55" s="9"/>
    </row>
    <row r="56" spans="1:120">
      <c r="A56" s="12"/>
      <c r="B56" s="25">
        <v>369.9</v>
      </c>
      <c r="C56" s="20" t="s">
        <v>63</v>
      </c>
      <c r="D56" s="46">
        <v>324509</v>
      </c>
      <c r="E56" s="46">
        <v>640832</v>
      </c>
      <c r="F56" s="46">
        <v>0</v>
      </c>
      <c r="G56" s="46">
        <v>5000</v>
      </c>
      <c r="H56" s="46">
        <v>0</v>
      </c>
      <c r="I56" s="46">
        <v>32100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6"/>
        <v>1002441</v>
      </c>
      <c r="P56" s="47">
        <f>(O56/P$62)</f>
        <v>24.875083748976401</v>
      </c>
      <c r="Q56" s="9"/>
    </row>
    <row r="57" spans="1:120" ht="15.75">
      <c r="A57" s="29" t="s">
        <v>45</v>
      </c>
      <c r="B57" s="30"/>
      <c r="C57" s="31"/>
      <c r="D57" s="32">
        <f>SUM(D58:D59)</f>
        <v>2500000</v>
      </c>
      <c r="E57" s="32">
        <f>SUM(E58:E59)</f>
        <v>0</v>
      </c>
      <c r="F57" s="32">
        <f>SUM(F58:F59)</f>
        <v>0</v>
      </c>
      <c r="G57" s="32">
        <f>SUM(G58:G59)</f>
        <v>6200000</v>
      </c>
      <c r="H57" s="32">
        <f>SUM(H58:H59)</f>
        <v>0</v>
      </c>
      <c r="I57" s="32">
        <f>SUM(I58:I59)</f>
        <v>75820</v>
      </c>
      <c r="J57" s="32">
        <f>SUM(J58:J59)</f>
        <v>0</v>
      </c>
      <c r="K57" s="32">
        <f>SUM(K58:K59)</f>
        <v>0</v>
      </c>
      <c r="L57" s="32">
        <f>SUM(L58:L59)</f>
        <v>0</v>
      </c>
      <c r="M57" s="32">
        <f>SUM(M58:M59)</f>
        <v>0</v>
      </c>
      <c r="N57" s="32">
        <f>SUM(N58:N59)</f>
        <v>0</v>
      </c>
      <c r="O57" s="32">
        <f t="shared" si="6"/>
        <v>8775820</v>
      </c>
      <c r="P57" s="45">
        <f>(O57/P$62)</f>
        <v>217.76768654309041</v>
      </c>
      <c r="Q57" s="9"/>
    </row>
    <row r="58" spans="1:120">
      <c r="A58" s="12"/>
      <c r="B58" s="25">
        <v>381</v>
      </c>
      <c r="C58" s="20" t="s">
        <v>64</v>
      </c>
      <c r="D58" s="46">
        <v>2500000</v>
      </c>
      <c r="E58" s="46">
        <v>0</v>
      </c>
      <c r="F58" s="46">
        <v>0</v>
      </c>
      <c r="G58" s="46">
        <v>6200000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8700000</v>
      </c>
      <c r="P58" s="47">
        <f>(O58/P$62)</f>
        <v>215.88625027916325</v>
      </c>
      <c r="Q58" s="9"/>
    </row>
    <row r="59" spans="1:120" ht="15.75" thickBot="1">
      <c r="A59" s="12"/>
      <c r="B59" s="25">
        <v>389.7</v>
      </c>
      <c r="C59" s="20" t="s">
        <v>156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75820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75820</v>
      </c>
      <c r="P59" s="47">
        <f>(O59/P$62)</f>
        <v>1.8814362639271447</v>
      </c>
      <c r="Q59" s="9"/>
    </row>
    <row r="60" spans="1:120" ht="16.5" thickBot="1">
      <c r="A60" s="14" t="s">
        <v>49</v>
      </c>
      <c r="B60" s="23"/>
      <c r="C60" s="22"/>
      <c r="D60" s="15">
        <f>SUM(D5,D17,D29,D39,D44,D47,D57)</f>
        <v>35241309</v>
      </c>
      <c r="E60" s="15">
        <f>SUM(E5,E17,E29,E39,E44,E47,E57)</f>
        <v>5404534</v>
      </c>
      <c r="F60" s="15">
        <f>SUM(F5,F17,F29,F39,F44,F47,F57)</f>
        <v>0</v>
      </c>
      <c r="G60" s="15">
        <f>SUM(G5,G17,G29,G39,G44,G47,G57)</f>
        <v>11376080</v>
      </c>
      <c r="H60" s="15">
        <f>SUM(H5,H17,H29,H39,H44,H47,H57)</f>
        <v>0</v>
      </c>
      <c r="I60" s="15">
        <f>SUM(I5,I17,I29,I39,I44,I47,I57)</f>
        <v>1783096</v>
      </c>
      <c r="J60" s="15">
        <f>SUM(J5,J17,J29,J39,J44,J47,J57)</f>
        <v>0</v>
      </c>
      <c r="K60" s="15">
        <f>SUM(K5,K17,K29,K39,K44,K47,K57)</f>
        <v>881097</v>
      </c>
      <c r="L60" s="15">
        <f>SUM(L5,L17,L29,L39,L44,L47,L57)</f>
        <v>0</v>
      </c>
      <c r="M60" s="15">
        <f>SUM(M5,M17,M29,M39,M44,M47,M57)</f>
        <v>0</v>
      </c>
      <c r="N60" s="15">
        <f>SUM(N5,N17,N29,N39,N44,N47,N57)</f>
        <v>0</v>
      </c>
      <c r="O60" s="15">
        <f>SUM(D60:N60)</f>
        <v>54686116</v>
      </c>
      <c r="P60" s="38">
        <f>(O60/P$62)</f>
        <v>1357.0092558127994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157</v>
      </c>
      <c r="N62" s="48"/>
      <c r="O62" s="48"/>
      <c r="P62" s="43">
        <v>40299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9591117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9591117</v>
      </c>
      <c r="O5" s="33">
        <f t="shared" ref="O5:O36" si="1">(N5/O$59)</f>
        <v>264.47310078588168</v>
      </c>
      <c r="P5" s="6"/>
    </row>
    <row r="6" spans="1:133">
      <c r="A6" s="12"/>
      <c r="B6" s="25">
        <v>311</v>
      </c>
      <c r="C6" s="20" t="s">
        <v>3</v>
      </c>
      <c r="D6" s="46">
        <v>3463389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3463389</v>
      </c>
      <c r="O6" s="47">
        <f t="shared" si="1"/>
        <v>95.502247345925824</v>
      </c>
      <c r="P6" s="9"/>
    </row>
    <row r="7" spans="1:133">
      <c r="A7" s="12"/>
      <c r="B7" s="25">
        <v>312.41000000000003</v>
      </c>
      <c r="C7" s="20" t="s">
        <v>11</v>
      </c>
      <c r="D7" s="46">
        <v>448859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448859</v>
      </c>
      <c r="O7" s="47">
        <f t="shared" si="1"/>
        <v>12.377195643182132</v>
      </c>
      <c r="P7" s="9"/>
    </row>
    <row r="8" spans="1:133">
      <c r="A8" s="12"/>
      <c r="B8" s="25">
        <v>312.42</v>
      </c>
      <c r="C8" s="20" t="s">
        <v>75</v>
      </c>
      <c r="D8" s="46">
        <v>214193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214193</v>
      </c>
      <c r="O8" s="47">
        <f t="shared" si="1"/>
        <v>5.9063284158279332</v>
      </c>
      <c r="P8" s="9"/>
    </row>
    <row r="9" spans="1:133">
      <c r="A9" s="12"/>
      <c r="B9" s="25">
        <v>312.52</v>
      </c>
      <c r="C9" s="20" t="s">
        <v>100</v>
      </c>
      <c r="D9" s="46">
        <v>252448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252448</v>
      </c>
      <c r="O9" s="47">
        <f t="shared" si="1"/>
        <v>6.961202261133324</v>
      </c>
      <c r="P9" s="9"/>
    </row>
    <row r="10" spans="1:133">
      <c r="A10" s="12"/>
      <c r="B10" s="25">
        <v>314.10000000000002</v>
      </c>
      <c r="C10" s="20" t="s">
        <v>12</v>
      </c>
      <c r="D10" s="46">
        <v>2603701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2603701</v>
      </c>
      <c r="O10" s="47">
        <f t="shared" si="1"/>
        <v>71.796525575623875</v>
      </c>
      <c r="P10" s="9"/>
    </row>
    <row r="11" spans="1:133">
      <c r="A11" s="12"/>
      <c r="B11" s="25">
        <v>314.3</v>
      </c>
      <c r="C11" s="20" t="s">
        <v>13</v>
      </c>
      <c r="D11" s="46">
        <v>474730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474730</v>
      </c>
      <c r="O11" s="47">
        <f t="shared" si="1"/>
        <v>13.090583206948848</v>
      </c>
      <c r="P11" s="9"/>
    </row>
    <row r="12" spans="1:133">
      <c r="A12" s="12"/>
      <c r="B12" s="25">
        <v>314.39999999999998</v>
      </c>
      <c r="C12" s="20" t="s">
        <v>14</v>
      </c>
      <c r="D12" s="46">
        <v>118233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118233</v>
      </c>
      <c r="O12" s="47">
        <f t="shared" si="1"/>
        <v>3.2602509306493865</v>
      </c>
      <c r="P12" s="9"/>
    </row>
    <row r="13" spans="1:133">
      <c r="A13" s="12"/>
      <c r="B13" s="25">
        <v>315</v>
      </c>
      <c r="C13" s="20" t="s">
        <v>101</v>
      </c>
      <c r="D13" s="46">
        <v>1282944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1282944</v>
      </c>
      <c r="O13" s="47">
        <f t="shared" si="1"/>
        <v>35.376919895215771</v>
      </c>
      <c r="P13" s="9"/>
    </row>
    <row r="14" spans="1:133">
      <c r="A14" s="12"/>
      <c r="B14" s="25">
        <v>316</v>
      </c>
      <c r="C14" s="20" t="s">
        <v>102</v>
      </c>
      <c r="D14" s="46">
        <v>732620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732620</v>
      </c>
      <c r="O14" s="47">
        <f t="shared" si="1"/>
        <v>20.201847511374602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3504370</v>
      </c>
      <c r="E15" s="32">
        <f t="shared" si="3"/>
        <v>0</v>
      </c>
      <c r="F15" s="32">
        <f t="shared" si="3"/>
        <v>0</v>
      </c>
      <c r="G15" s="32">
        <f t="shared" si="3"/>
        <v>314960</v>
      </c>
      <c r="H15" s="32">
        <f t="shared" si="3"/>
        <v>0</v>
      </c>
      <c r="I15" s="32">
        <f t="shared" si="3"/>
        <v>766045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4585375</v>
      </c>
      <c r="O15" s="45">
        <f t="shared" si="1"/>
        <v>126.44078312422445</v>
      </c>
      <c r="P15" s="10"/>
    </row>
    <row r="16" spans="1:133">
      <c r="A16" s="12"/>
      <c r="B16" s="25">
        <v>322</v>
      </c>
      <c r="C16" s="20" t="s">
        <v>0</v>
      </c>
      <c r="D16" s="46">
        <v>634003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634003</v>
      </c>
      <c r="O16" s="47">
        <f t="shared" si="1"/>
        <v>17.482503791534537</v>
      </c>
      <c r="P16" s="9"/>
    </row>
    <row r="17" spans="1:16">
      <c r="A17" s="12"/>
      <c r="B17" s="25">
        <v>323.10000000000002</v>
      </c>
      <c r="C17" s="20" t="s">
        <v>18</v>
      </c>
      <c r="D17" s="46">
        <v>1999458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1999458</v>
      </c>
      <c r="O17" s="47">
        <f t="shared" si="1"/>
        <v>55.134647731972976</v>
      </c>
      <c r="P17" s="9"/>
    </row>
    <row r="18" spans="1:16">
      <c r="A18" s="12"/>
      <c r="B18" s="25">
        <v>323.3</v>
      </c>
      <c r="C18" s="20" t="s">
        <v>19</v>
      </c>
      <c r="D18" s="46">
        <v>524075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524075</v>
      </c>
      <c r="O18" s="47">
        <f t="shared" si="1"/>
        <v>14.451261546946091</v>
      </c>
      <c r="P18" s="9"/>
    </row>
    <row r="19" spans="1:16">
      <c r="A19" s="12"/>
      <c r="B19" s="25">
        <v>323.39999999999998</v>
      </c>
      <c r="C19" s="20" t="s">
        <v>76</v>
      </c>
      <c r="D19" s="46">
        <v>21971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21971</v>
      </c>
      <c r="O19" s="47">
        <f t="shared" si="1"/>
        <v>0.60584585688680548</v>
      </c>
      <c r="P19" s="9"/>
    </row>
    <row r="20" spans="1:16">
      <c r="A20" s="12"/>
      <c r="B20" s="25">
        <v>323.7</v>
      </c>
      <c r="C20" s="20" t="s">
        <v>20</v>
      </c>
      <c r="D20" s="46">
        <v>192399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192399</v>
      </c>
      <c r="O20" s="47">
        <f t="shared" si="1"/>
        <v>5.3053632979456777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30059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30059</v>
      </c>
      <c r="O21" s="47">
        <f t="shared" si="1"/>
        <v>0.82887081207776092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20739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20739</v>
      </c>
      <c r="O22" s="47">
        <f t="shared" si="1"/>
        <v>0.57187370743140764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85824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85824</v>
      </c>
      <c r="O23" s="47">
        <f t="shared" si="1"/>
        <v>2.3665793464773199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52341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52341</v>
      </c>
      <c r="O24" s="47">
        <f t="shared" si="1"/>
        <v>1.4432924307183235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114159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114159</v>
      </c>
      <c r="O25" s="47">
        <f t="shared" si="1"/>
        <v>3.1479112091548327</v>
      </c>
      <c r="P25" s="9"/>
    </row>
    <row r="26" spans="1:16">
      <c r="A26" s="12"/>
      <c r="B26" s="25">
        <v>324.70999999999998</v>
      </c>
      <c r="C26" s="20" t="s">
        <v>27</v>
      </c>
      <c r="D26" s="46">
        <v>0</v>
      </c>
      <c r="E26" s="46">
        <v>0</v>
      </c>
      <c r="F26" s="46">
        <v>0</v>
      </c>
      <c r="G26" s="46">
        <v>7316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7316</v>
      </c>
      <c r="O26" s="47">
        <f t="shared" si="1"/>
        <v>0.20173721218806012</v>
      </c>
      <c r="P26" s="9"/>
    </row>
    <row r="27" spans="1:16">
      <c r="A27" s="12"/>
      <c r="B27" s="25">
        <v>324.72000000000003</v>
      </c>
      <c r="C27" s="20" t="s">
        <v>28</v>
      </c>
      <c r="D27" s="46">
        <v>0</v>
      </c>
      <c r="E27" s="46">
        <v>0</v>
      </c>
      <c r="F27" s="46">
        <v>0</v>
      </c>
      <c r="G27" s="46">
        <v>4522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4522</v>
      </c>
      <c r="O27" s="47">
        <f t="shared" si="1"/>
        <v>0.1246932303874259</v>
      </c>
      <c r="P27" s="9"/>
    </row>
    <row r="28" spans="1:16">
      <c r="A28" s="12"/>
      <c r="B28" s="25">
        <v>329</v>
      </c>
      <c r="C28" s="20" t="s">
        <v>29</v>
      </c>
      <c r="D28" s="46">
        <v>132464</v>
      </c>
      <c r="E28" s="46">
        <v>0</v>
      </c>
      <c r="F28" s="46">
        <v>0</v>
      </c>
      <c r="G28" s="46">
        <v>0</v>
      </c>
      <c r="H28" s="46">
        <v>0</v>
      </c>
      <c r="I28" s="46">
        <v>766045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7" si="5">SUM(D28:M28)</f>
        <v>898509</v>
      </c>
      <c r="O28" s="47">
        <f t="shared" si="1"/>
        <v>24.77620295050324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SUM(D30:D36)</f>
        <v>3639897</v>
      </c>
      <c r="E29" s="32">
        <f t="shared" si="6"/>
        <v>0</v>
      </c>
      <c r="F29" s="32">
        <f t="shared" si="6"/>
        <v>0</v>
      </c>
      <c r="G29" s="32">
        <f t="shared" si="6"/>
        <v>83230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3723127</v>
      </c>
      <c r="O29" s="45">
        <f t="shared" si="1"/>
        <v>102.66446987453467</v>
      </c>
      <c r="P29" s="10"/>
    </row>
    <row r="30" spans="1:16">
      <c r="A30" s="12"/>
      <c r="B30" s="25">
        <v>331.9</v>
      </c>
      <c r="C30" s="20" t="s">
        <v>31</v>
      </c>
      <c r="D30" s="46">
        <v>0</v>
      </c>
      <c r="E30" s="46">
        <v>0</v>
      </c>
      <c r="F30" s="46">
        <v>0</v>
      </c>
      <c r="G30" s="46">
        <v>83230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83230</v>
      </c>
      <c r="O30" s="47">
        <f t="shared" si="1"/>
        <v>2.2950503240038604</v>
      </c>
      <c r="P30" s="9"/>
    </row>
    <row r="31" spans="1:16">
      <c r="A31" s="12"/>
      <c r="B31" s="25">
        <v>334.9</v>
      </c>
      <c r="C31" s="20" t="s">
        <v>33</v>
      </c>
      <c r="D31" s="46">
        <v>35505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35505</v>
      </c>
      <c r="O31" s="47">
        <f t="shared" si="1"/>
        <v>0.97904315455673518</v>
      </c>
      <c r="P31" s="9"/>
    </row>
    <row r="32" spans="1:16">
      <c r="A32" s="12"/>
      <c r="B32" s="25">
        <v>335.12</v>
      </c>
      <c r="C32" s="20" t="s">
        <v>103</v>
      </c>
      <c r="D32" s="46">
        <v>969015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969015</v>
      </c>
      <c r="O32" s="47">
        <f t="shared" si="1"/>
        <v>26.72039156211223</v>
      </c>
      <c r="P32" s="9"/>
    </row>
    <row r="33" spans="1:16">
      <c r="A33" s="12"/>
      <c r="B33" s="25">
        <v>335.15</v>
      </c>
      <c r="C33" s="20" t="s">
        <v>104</v>
      </c>
      <c r="D33" s="46">
        <v>14024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14024</v>
      </c>
      <c r="O33" s="47">
        <f t="shared" si="1"/>
        <v>0.38670894802150835</v>
      </c>
      <c r="P33" s="9"/>
    </row>
    <row r="34" spans="1:16">
      <c r="A34" s="12"/>
      <c r="B34" s="25">
        <v>335.18</v>
      </c>
      <c r="C34" s="20" t="s">
        <v>105</v>
      </c>
      <c r="D34" s="46">
        <v>2519603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2519603</v>
      </c>
      <c r="O34" s="47">
        <f t="shared" si="1"/>
        <v>69.47754032814008</v>
      </c>
      <c r="P34" s="9"/>
    </row>
    <row r="35" spans="1:16">
      <c r="A35" s="12"/>
      <c r="B35" s="25">
        <v>335.19</v>
      </c>
      <c r="C35" s="20" t="s">
        <v>106</v>
      </c>
      <c r="D35" s="46">
        <v>5653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5653</v>
      </c>
      <c r="O35" s="47">
        <f t="shared" si="1"/>
        <v>0.1558803253826003</v>
      </c>
      <c r="P35" s="9"/>
    </row>
    <row r="36" spans="1:16">
      <c r="A36" s="12"/>
      <c r="B36" s="25">
        <v>338</v>
      </c>
      <c r="C36" s="20" t="s">
        <v>38</v>
      </c>
      <c r="D36" s="46">
        <v>96097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96097</v>
      </c>
      <c r="O36" s="47">
        <f t="shared" si="1"/>
        <v>2.6498552323176616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SUM(D38:D41)</f>
        <v>645001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645001</v>
      </c>
      <c r="O37" s="45">
        <f t="shared" ref="O37:O57" si="8">(N37/O$59)</f>
        <v>17.78577140493589</v>
      </c>
      <c r="P37" s="10"/>
    </row>
    <row r="38" spans="1:16">
      <c r="A38" s="12"/>
      <c r="B38" s="25">
        <v>341.3</v>
      </c>
      <c r="C38" s="20" t="s">
        <v>107</v>
      </c>
      <c r="D38" s="46">
        <v>2005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2005</v>
      </c>
      <c r="O38" s="47">
        <f t="shared" si="8"/>
        <v>5.5287467254928994E-2</v>
      </c>
      <c r="P38" s="9"/>
    </row>
    <row r="39" spans="1:16">
      <c r="A39" s="12"/>
      <c r="B39" s="25">
        <v>341.9</v>
      </c>
      <c r="C39" s="20" t="s">
        <v>108</v>
      </c>
      <c r="D39" s="46">
        <v>115202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115202</v>
      </c>
      <c r="O39" s="47">
        <f t="shared" si="8"/>
        <v>3.1766717220460499</v>
      </c>
      <c r="P39" s="9"/>
    </row>
    <row r="40" spans="1:16">
      <c r="A40" s="12"/>
      <c r="B40" s="25">
        <v>343.9</v>
      </c>
      <c r="C40" s="20" t="s">
        <v>47</v>
      </c>
      <c r="D40" s="46">
        <v>5360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5360</v>
      </c>
      <c r="O40" s="47">
        <f t="shared" si="8"/>
        <v>0.14780090996828898</v>
      </c>
      <c r="P40" s="9"/>
    </row>
    <row r="41" spans="1:16">
      <c r="A41" s="12"/>
      <c r="B41" s="25">
        <v>347.2</v>
      </c>
      <c r="C41" s="20" t="s">
        <v>48</v>
      </c>
      <c r="D41" s="46">
        <v>522434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522434</v>
      </c>
      <c r="O41" s="47">
        <f t="shared" si="8"/>
        <v>14.40601130566662</v>
      </c>
      <c r="P41" s="9"/>
    </row>
    <row r="42" spans="1:16" ht="15.75">
      <c r="A42" s="29" t="s">
        <v>44</v>
      </c>
      <c r="B42" s="30"/>
      <c r="C42" s="31"/>
      <c r="D42" s="32">
        <f t="shared" ref="D42:M42" si="9">SUM(D43:D45)</f>
        <v>433842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5"/>
        <v>433842</v>
      </c>
      <c r="O42" s="45">
        <f t="shared" si="8"/>
        <v>11.9631049221012</v>
      </c>
      <c r="P42" s="10"/>
    </row>
    <row r="43" spans="1:16">
      <c r="A43" s="13"/>
      <c r="B43" s="39">
        <v>351.1</v>
      </c>
      <c r="C43" s="21" t="s">
        <v>51</v>
      </c>
      <c r="D43" s="46">
        <v>50231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50231</v>
      </c>
      <c r="O43" s="47">
        <f t="shared" si="8"/>
        <v>1.3851096098166276</v>
      </c>
      <c r="P43" s="9"/>
    </row>
    <row r="44" spans="1:16">
      <c r="A44" s="13"/>
      <c r="B44" s="39">
        <v>354</v>
      </c>
      <c r="C44" s="21" t="s">
        <v>54</v>
      </c>
      <c r="D44" s="46">
        <v>367729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367729</v>
      </c>
      <c r="O44" s="47">
        <f t="shared" si="8"/>
        <v>10.140052392113608</v>
      </c>
      <c r="P44" s="9"/>
    </row>
    <row r="45" spans="1:16">
      <c r="A45" s="13"/>
      <c r="B45" s="39">
        <v>359</v>
      </c>
      <c r="C45" s="21" t="s">
        <v>55</v>
      </c>
      <c r="D45" s="46">
        <v>15882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15882</v>
      </c>
      <c r="O45" s="47">
        <f t="shared" si="8"/>
        <v>0.43794292017096376</v>
      </c>
      <c r="P45" s="9"/>
    </row>
    <row r="46" spans="1:16" ht="15.75">
      <c r="A46" s="29" t="s">
        <v>4</v>
      </c>
      <c r="B46" s="30"/>
      <c r="C46" s="31"/>
      <c r="D46" s="32">
        <f t="shared" ref="D46:M46" si="10">SUM(D47:D54)</f>
        <v>1742113</v>
      </c>
      <c r="E46" s="32">
        <f t="shared" si="10"/>
        <v>1161</v>
      </c>
      <c r="F46" s="32">
        <f t="shared" si="10"/>
        <v>0</v>
      </c>
      <c r="G46" s="32">
        <f t="shared" si="10"/>
        <v>15927</v>
      </c>
      <c r="H46" s="32">
        <f t="shared" si="10"/>
        <v>0</v>
      </c>
      <c r="I46" s="32">
        <f t="shared" si="10"/>
        <v>604</v>
      </c>
      <c r="J46" s="32">
        <f t="shared" si="10"/>
        <v>0</v>
      </c>
      <c r="K46" s="32">
        <f t="shared" si="10"/>
        <v>602468</v>
      </c>
      <c r="L46" s="32">
        <f t="shared" si="10"/>
        <v>0</v>
      </c>
      <c r="M46" s="32">
        <f t="shared" si="10"/>
        <v>0</v>
      </c>
      <c r="N46" s="32">
        <f t="shared" si="5"/>
        <v>2362273</v>
      </c>
      <c r="O46" s="45">
        <f t="shared" si="8"/>
        <v>65.139197573417903</v>
      </c>
      <c r="P46" s="10"/>
    </row>
    <row r="47" spans="1:16">
      <c r="A47" s="12"/>
      <c r="B47" s="25">
        <v>361.1</v>
      </c>
      <c r="C47" s="20" t="s">
        <v>56</v>
      </c>
      <c r="D47" s="46">
        <v>637029</v>
      </c>
      <c r="E47" s="46">
        <v>1161</v>
      </c>
      <c r="F47" s="46">
        <v>0</v>
      </c>
      <c r="G47" s="46">
        <v>15927</v>
      </c>
      <c r="H47" s="46">
        <v>0</v>
      </c>
      <c r="I47" s="46">
        <v>604</v>
      </c>
      <c r="J47" s="46">
        <v>0</v>
      </c>
      <c r="K47" s="46">
        <v>28036</v>
      </c>
      <c r="L47" s="46">
        <v>0</v>
      </c>
      <c r="M47" s="46">
        <v>0</v>
      </c>
      <c r="N47" s="46">
        <f t="shared" si="5"/>
        <v>682757</v>
      </c>
      <c r="O47" s="47">
        <f t="shared" si="8"/>
        <v>18.826885426719979</v>
      </c>
      <c r="P47" s="9"/>
    </row>
    <row r="48" spans="1:16">
      <c r="A48" s="12"/>
      <c r="B48" s="25">
        <v>361.3</v>
      </c>
      <c r="C48" s="20" t="s">
        <v>57</v>
      </c>
      <c r="D48" s="46">
        <v>-236716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285178</v>
      </c>
      <c r="L48" s="46">
        <v>0</v>
      </c>
      <c r="M48" s="46">
        <v>0</v>
      </c>
      <c r="N48" s="46">
        <f t="shared" ref="N48:N54" si="11">SUM(D48:M48)</f>
        <v>48462</v>
      </c>
      <c r="O48" s="47">
        <f t="shared" si="8"/>
        <v>1.336329794567765</v>
      </c>
      <c r="P48" s="9"/>
    </row>
    <row r="49" spans="1:119">
      <c r="A49" s="12"/>
      <c r="B49" s="25">
        <v>362</v>
      </c>
      <c r="C49" s="20" t="s">
        <v>58</v>
      </c>
      <c r="D49" s="46">
        <v>907469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907469</v>
      </c>
      <c r="O49" s="47">
        <f t="shared" si="8"/>
        <v>25.023273128360678</v>
      </c>
      <c r="P49" s="9"/>
    </row>
    <row r="50" spans="1:119">
      <c r="A50" s="12"/>
      <c r="B50" s="25">
        <v>364</v>
      </c>
      <c r="C50" s="20" t="s">
        <v>109</v>
      </c>
      <c r="D50" s="46">
        <v>63788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63788</v>
      </c>
      <c r="O50" s="47">
        <f t="shared" si="8"/>
        <v>1.7589411278091824</v>
      </c>
      <c r="P50" s="9"/>
    </row>
    <row r="51" spans="1:119">
      <c r="A51" s="12"/>
      <c r="B51" s="25">
        <v>365</v>
      </c>
      <c r="C51" s="20" t="s">
        <v>110</v>
      </c>
      <c r="D51" s="46">
        <v>9168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9168</v>
      </c>
      <c r="O51" s="47">
        <f t="shared" si="8"/>
        <v>0.25280573555770025</v>
      </c>
      <c r="P51" s="9"/>
    </row>
    <row r="52" spans="1:119">
      <c r="A52" s="12"/>
      <c r="B52" s="25">
        <v>366</v>
      </c>
      <c r="C52" s="20" t="s">
        <v>61</v>
      </c>
      <c r="D52" s="46">
        <v>63000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63000</v>
      </c>
      <c r="O52" s="47">
        <f t="shared" si="8"/>
        <v>1.737212188060113</v>
      </c>
      <c r="P52" s="9"/>
    </row>
    <row r="53" spans="1:119">
      <c r="A53" s="12"/>
      <c r="B53" s="25">
        <v>368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289254</v>
      </c>
      <c r="L53" s="46">
        <v>0</v>
      </c>
      <c r="M53" s="46">
        <v>0</v>
      </c>
      <c r="N53" s="46">
        <f t="shared" si="11"/>
        <v>289254</v>
      </c>
      <c r="O53" s="47">
        <f t="shared" si="8"/>
        <v>7.9761202261133324</v>
      </c>
      <c r="P53" s="9"/>
    </row>
    <row r="54" spans="1:119">
      <c r="A54" s="12"/>
      <c r="B54" s="25">
        <v>369.9</v>
      </c>
      <c r="C54" s="20" t="s">
        <v>63</v>
      </c>
      <c r="D54" s="46">
        <v>298375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298375</v>
      </c>
      <c r="O54" s="47">
        <f t="shared" si="8"/>
        <v>8.2276299462291469</v>
      </c>
      <c r="P54" s="9"/>
    </row>
    <row r="55" spans="1:119" ht="15.75">
      <c r="A55" s="29" t="s">
        <v>45</v>
      </c>
      <c r="B55" s="30"/>
      <c r="C55" s="31"/>
      <c r="D55" s="32">
        <f t="shared" ref="D55:M55" si="12">SUM(D56:D56)</f>
        <v>0</v>
      </c>
      <c r="E55" s="32">
        <f t="shared" si="12"/>
        <v>55000</v>
      </c>
      <c r="F55" s="32">
        <f t="shared" si="12"/>
        <v>0</v>
      </c>
      <c r="G55" s="32">
        <f t="shared" si="12"/>
        <v>1389000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>SUM(D55:M55)</f>
        <v>1444000</v>
      </c>
      <c r="O55" s="45">
        <f t="shared" si="8"/>
        <v>39.818006342203226</v>
      </c>
      <c r="P55" s="9"/>
    </row>
    <row r="56" spans="1:119" ht="15.75" thickBot="1">
      <c r="A56" s="12"/>
      <c r="B56" s="25">
        <v>381</v>
      </c>
      <c r="C56" s="20" t="s">
        <v>64</v>
      </c>
      <c r="D56" s="46">
        <v>0</v>
      </c>
      <c r="E56" s="46">
        <v>55000</v>
      </c>
      <c r="F56" s="46">
        <v>0</v>
      </c>
      <c r="G56" s="46">
        <v>1389000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1444000</v>
      </c>
      <c r="O56" s="47">
        <f t="shared" si="8"/>
        <v>39.818006342203226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3">SUM(D5,D15,D29,D37,D42,D46,D55)</f>
        <v>19556340</v>
      </c>
      <c r="E57" s="15">
        <f t="shared" si="13"/>
        <v>56161</v>
      </c>
      <c r="F57" s="15">
        <f t="shared" si="13"/>
        <v>0</v>
      </c>
      <c r="G57" s="15">
        <f t="shared" si="13"/>
        <v>1803117</v>
      </c>
      <c r="H57" s="15">
        <f t="shared" si="13"/>
        <v>0</v>
      </c>
      <c r="I57" s="15">
        <f t="shared" si="13"/>
        <v>766649</v>
      </c>
      <c r="J57" s="15">
        <f t="shared" si="13"/>
        <v>0</v>
      </c>
      <c r="K57" s="15">
        <f t="shared" si="13"/>
        <v>602468</v>
      </c>
      <c r="L57" s="15">
        <f t="shared" si="13"/>
        <v>0</v>
      </c>
      <c r="M57" s="15">
        <f t="shared" si="13"/>
        <v>0</v>
      </c>
      <c r="N57" s="15">
        <f>SUM(D57:M57)</f>
        <v>22784735</v>
      </c>
      <c r="O57" s="38">
        <f t="shared" si="8"/>
        <v>628.28443402729908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113</v>
      </c>
      <c r="M59" s="48"/>
      <c r="N59" s="48"/>
      <c r="O59" s="43">
        <v>36265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9163541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9163541</v>
      </c>
      <c r="O5" s="33">
        <f t="shared" ref="O5:O36" si="1">(N5/O$62)</f>
        <v>262.37769506084464</v>
      </c>
      <c r="P5" s="6"/>
    </row>
    <row r="6" spans="1:133">
      <c r="A6" s="12"/>
      <c r="B6" s="25">
        <v>311</v>
      </c>
      <c r="C6" s="20" t="s">
        <v>3</v>
      </c>
      <c r="D6" s="46">
        <v>3342150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3342150</v>
      </c>
      <c r="O6" s="47">
        <f t="shared" si="1"/>
        <v>95.69506084466714</v>
      </c>
      <c r="P6" s="9"/>
    </row>
    <row r="7" spans="1:133">
      <c r="A7" s="12"/>
      <c r="B7" s="25">
        <v>312.41000000000003</v>
      </c>
      <c r="C7" s="20" t="s">
        <v>11</v>
      </c>
      <c r="D7" s="46">
        <v>440376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440376</v>
      </c>
      <c r="O7" s="47">
        <f t="shared" si="1"/>
        <v>12.609191123836792</v>
      </c>
      <c r="P7" s="9"/>
    </row>
    <row r="8" spans="1:133">
      <c r="A8" s="12"/>
      <c r="B8" s="25">
        <v>312.42</v>
      </c>
      <c r="C8" s="20" t="s">
        <v>75</v>
      </c>
      <c r="D8" s="46">
        <v>205308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205308</v>
      </c>
      <c r="O8" s="47">
        <f t="shared" si="1"/>
        <v>5.8785397279885467</v>
      </c>
      <c r="P8" s="9"/>
    </row>
    <row r="9" spans="1:133">
      <c r="A9" s="12"/>
      <c r="B9" s="25">
        <v>312.52</v>
      </c>
      <c r="C9" s="20" t="s">
        <v>100</v>
      </c>
      <c r="D9" s="46">
        <v>235832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235832</v>
      </c>
      <c r="O9" s="47">
        <f t="shared" si="1"/>
        <v>6.752526843235505</v>
      </c>
      <c r="P9" s="9"/>
    </row>
    <row r="10" spans="1:133">
      <c r="A10" s="12"/>
      <c r="B10" s="25">
        <v>314.10000000000002</v>
      </c>
      <c r="C10" s="20" t="s">
        <v>12</v>
      </c>
      <c r="D10" s="46">
        <v>2340259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2340259</v>
      </c>
      <c r="O10" s="47">
        <f t="shared" si="1"/>
        <v>67.008131710808883</v>
      </c>
      <c r="P10" s="9"/>
    </row>
    <row r="11" spans="1:133">
      <c r="A11" s="12"/>
      <c r="B11" s="25">
        <v>314.3</v>
      </c>
      <c r="C11" s="20" t="s">
        <v>13</v>
      </c>
      <c r="D11" s="46">
        <v>466457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466457</v>
      </c>
      <c r="O11" s="47">
        <f t="shared" si="1"/>
        <v>13.3559627773801</v>
      </c>
      <c r="P11" s="9"/>
    </row>
    <row r="12" spans="1:133">
      <c r="A12" s="12"/>
      <c r="B12" s="25">
        <v>314.39999999999998</v>
      </c>
      <c r="C12" s="20" t="s">
        <v>14</v>
      </c>
      <c r="D12" s="46">
        <v>100776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100776</v>
      </c>
      <c r="O12" s="47">
        <f t="shared" si="1"/>
        <v>2.8854974946313527</v>
      </c>
      <c r="P12" s="9"/>
    </row>
    <row r="13" spans="1:133">
      <c r="A13" s="12"/>
      <c r="B13" s="25">
        <v>315</v>
      </c>
      <c r="C13" s="20" t="s">
        <v>101</v>
      </c>
      <c r="D13" s="46">
        <v>1357696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1357696</v>
      </c>
      <c r="O13" s="47">
        <f t="shared" si="1"/>
        <v>38.874617036506798</v>
      </c>
      <c r="P13" s="9"/>
    </row>
    <row r="14" spans="1:133">
      <c r="A14" s="12"/>
      <c r="B14" s="25">
        <v>316</v>
      </c>
      <c r="C14" s="20" t="s">
        <v>102</v>
      </c>
      <c r="D14" s="46">
        <v>674687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674687</v>
      </c>
      <c r="O14" s="47">
        <f t="shared" si="1"/>
        <v>19.318167501789549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3824565</v>
      </c>
      <c r="E15" s="32">
        <f t="shared" si="3"/>
        <v>0</v>
      </c>
      <c r="F15" s="32">
        <f t="shared" si="3"/>
        <v>0</v>
      </c>
      <c r="G15" s="32">
        <f t="shared" si="3"/>
        <v>604285</v>
      </c>
      <c r="H15" s="32">
        <f t="shared" si="3"/>
        <v>0</v>
      </c>
      <c r="I15" s="32">
        <f t="shared" si="3"/>
        <v>756296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5185146</v>
      </c>
      <c r="O15" s="45">
        <f t="shared" si="1"/>
        <v>148.46516821760918</v>
      </c>
      <c r="P15" s="10"/>
    </row>
    <row r="16" spans="1:133">
      <c r="A16" s="12"/>
      <c r="B16" s="25">
        <v>322</v>
      </c>
      <c r="C16" s="20" t="s">
        <v>0</v>
      </c>
      <c r="D16" s="46">
        <v>937554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937554</v>
      </c>
      <c r="O16" s="47">
        <f t="shared" si="1"/>
        <v>26.844781675017895</v>
      </c>
      <c r="P16" s="9"/>
    </row>
    <row r="17" spans="1:16">
      <c r="A17" s="12"/>
      <c r="B17" s="25">
        <v>323.10000000000002</v>
      </c>
      <c r="C17" s="20" t="s">
        <v>18</v>
      </c>
      <c r="D17" s="46">
        <v>1837769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1837769</v>
      </c>
      <c r="O17" s="47">
        <f t="shared" si="1"/>
        <v>52.620443808160346</v>
      </c>
      <c r="P17" s="9"/>
    </row>
    <row r="18" spans="1:16">
      <c r="A18" s="12"/>
      <c r="B18" s="25">
        <v>323.3</v>
      </c>
      <c r="C18" s="20" t="s">
        <v>19</v>
      </c>
      <c r="D18" s="46">
        <v>449737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449737</v>
      </c>
      <c r="O18" s="47">
        <f t="shared" si="1"/>
        <v>12.877222619899785</v>
      </c>
      <c r="P18" s="9"/>
    </row>
    <row r="19" spans="1:16">
      <c r="A19" s="12"/>
      <c r="B19" s="25">
        <v>323.39999999999998</v>
      </c>
      <c r="C19" s="20" t="s">
        <v>76</v>
      </c>
      <c r="D19" s="46">
        <v>21020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21020</v>
      </c>
      <c r="O19" s="47">
        <f t="shared" si="1"/>
        <v>0.60186113099498928</v>
      </c>
      <c r="P19" s="9"/>
    </row>
    <row r="20" spans="1:16">
      <c r="A20" s="12"/>
      <c r="B20" s="25">
        <v>323.7</v>
      </c>
      <c r="C20" s="20" t="s">
        <v>20</v>
      </c>
      <c r="D20" s="46">
        <v>178859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178859</v>
      </c>
      <c r="O20" s="47">
        <f t="shared" si="1"/>
        <v>5.1212312097351465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36708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36708</v>
      </c>
      <c r="O21" s="47">
        <f t="shared" si="1"/>
        <v>1.0510522548317824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115170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115170</v>
      </c>
      <c r="O22" s="47">
        <f t="shared" si="1"/>
        <v>3.2976377952755906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104663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104663</v>
      </c>
      <c r="O23" s="47">
        <f t="shared" si="1"/>
        <v>2.9967931281317108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190337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190337</v>
      </c>
      <c r="O24" s="47">
        <f t="shared" si="1"/>
        <v>5.4498783106657118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137174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137174</v>
      </c>
      <c r="O25" s="47">
        <f t="shared" si="1"/>
        <v>3.9276735862562635</v>
      </c>
      <c r="P25" s="9"/>
    </row>
    <row r="26" spans="1:16">
      <c r="A26" s="12"/>
      <c r="B26" s="25">
        <v>324.70999999999998</v>
      </c>
      <c r="C26" s="20" t="s">
        <v>27</v>
      </c>
      <c r="D26" s="46">
        <v>0</v>
      </c>
      <c r="E26" s="46">
        <v>0</v>
      </c>
      <c r="F26" s="46">
        <v>0</v>
      </c>
      <c r="G26" s="46">
        <v>8744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8744</v>
      </c>
      <c r="O26" s="47">
        <f t="shared" si="1"/>
        <v>0.25036506800286329</v>
      </c>
      <c r="P26" s="9"/>
    </row>
    <row r="27" spans="1:16">
      <c r="A27" s="12"/>
      <c r="B27" s="25">
        <v>324.72000000000003</v>
      </c>
      <c r="C27" s="20" t="s">
        <v>28</v>
      </c>
      <c r="D27" s="46">
        <v>0</v>
      </c>
      <c r="E27" s="46">
        <v>0</v>
      </c>
      <c r="F27" s="46">
        <v>0</v>
      </c>
      <c r="G27" s="46">
        <v>11489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11489</v>
      </c>
      <c r="O27" s="47">
        <f t="shared" si="1"/>
        <v>0.32896206156048674</v>
      </c>
      <c r="P27" s="9"/>
    </row>
    <row r="28" spans="1:16">
      <c r="A28" s="12"/>
      <c r="B28" s="25">
        <v>329</v>
      </c>
      <c r="C28" s="20" t="s">
        <v>29</v>
      </c>
      <c r="D28" s="46">
        <v>399626</v>
      </c>
      <c r="E28" s="46">
        <v>0</v>
      </c>
      <c r="F28" s="46">
        <v>0</v>
      </c>
      <c r="G28" s="46">
        <v>0</v>
      </c>
      <c r="H28" s="46">
        <v>0</v>
      </c>
      <c r="I28" s="46">
        <v>756296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1155922</v>
      </c>
      <c r="O28" s="47">
        <f t="shared" si="1"/>
        <v>33.09726556907659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SUM(D30:D39)</f>
        <v>3371172</v>
      </c>
      <c r="E29" s="32">
        <f t="shared" si="5"/>
        <v>0</v>
      </c>
      <c r="F29" s="32">
        <f t="shared" si="5"/>
        <v>0</v>
      </c>
      <c r="G29" s="32">
        <f t="shared" si="5"/>
        <v>364009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3735181</v>
      </c>
      <c r="O29" s="45">
        <f t="shared" si="1"/>
        <v>106.94863278453829</v>
      </c>
      <c r="P29" s="10"/>
    </row>
    <row r="30" spans="1:16">
      <c r="A30" s="12"/>
      <c r="B30" s="25">
        <v>331.2</v>
      </c>
      <c r="C30" s="20" t="s">
        <v>78</v>
      </c>
      <c r="D30" s="46">
        <v>681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681</v>
      </c>
      <c r="O30" s="47">
        <f t="shared" si="1"/>
        <v>1.9498926270579815E-2</v>
      </c>
      <c r="P30" s="9"/>
    </row>
    <row r="31" spans="1:16">
      <c r="A31" s="12"/>
      <c r="B31" s="25">
        <v>331.9</v>
      </c>
      <c r="C31" s="20" t="s">
        <v>31</v>
      </c>
      <c r="D31" s="46">
        <v>1895</v>
      </c>
      <c r="E31" s="46">
        <v>0</v>
      </c>
      <c r="F31" s="46">
        <v>0</v>
      </c>
      <c r="G31" s="46">
        <v>166770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168665</v>
      </c>
      <c r="O31" s="47">
        <f t="shared" si="1"/>
        <v>4.8293486041517539</v>
      </c>
      <c r="P31" s="9"/>
    </row>
    <row r="32" spans="1:16">
      <c r="A32" s="12"/>
      <c r="B32" s="25">
        <v>334.7</v>
      </c>
      <c r="C32" s="20" t="s">
        <v>32</v>
      </c>
      <c r="D32" s="46">
        <v>0</v>
      </c>
      <c r="E32" s="46">
        <v>0</v>
      </c>
      <c r="F32" s="46">
        <v>0</v>
      </c>
      <c r="G32" s="46">
        <v>72239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72239</v>
      </c>
      <c r="O32" s="47">
        <f t="shared" si="1"/>
        <v>2.0684037222619898</v>
      </c>
      <c r="P32" s="9"/>
    </row>
    <row r="33" spans="1:16">
      <c r="A33" s="12"/>
      <c r="B33" s="25">
        <v>334.9</v>
      </c>
      <c r="C33" s="20" t="s">
        <v>33</v>
      </c>
      <c r="D33" s="46">
        <v>32863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32863</v>
      </c>
      <c r="O33" s="47">
        <f t="shared" si="1"/>
        <v>0.94095919828203289</v>
      </c>
      <c r="P33" s="9"/>
    </row>
    <row r="34" spans="1:16">
      <c r="A34" s="12"/>
      <c r="B34" s="25">
        <v>335.12</v>
      </c>
      <c r="C34" s="20" t="s">
        <v>103</v>
      </c>
      <c r="D34" s="46">
        <v>861433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861433</v>
      </c>
      <c r="O34" s="47">
        <f t="shared" si="1"/>
        <v>24.66522548317824</v>
      </c>
      <c r="P34" s="9"/>
    </row>
    <row r="35" spans="1:16">
      <c r="A35" s="12"/>
      <c r="B35" s="25">
        <v>335.15</v>
      </c>
      <c r="C35" s="20" t="s">
        <v>104</v>
      </c>
      <c r="D35" s="46">
        <v>15909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15909</v>
      </c>
      <c r="O35" s="47">
        <f t="shared" si="1"/>
        <v>0.4555189692197566</v>
      </c>
      <c r="P35" s="9"/>
    </row>
    <row r="36" spans="1:16">
      <c r="A36" s="12"/>
      <c r="B36" s="25">
        <v>335.18</v>
      </c>
      <c r="C36" s="20" t="s">
        <v>105</v>
      </c>
      <c r="D36" s="46">
        <v>2353242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2353242</v>
      </c>
      <c r="O36" s="47">
        <f t="shared" si="1"/>
        <v>67.379871152469576</v>
      </c>
      <c r="P36" s="9"/>
    </row>
    <row r="37" spans="1:16">
      <c r="A37" s="12"/>
      <c r="B37" s="25">
        <v>335.19</v>
      </c>
      <c r="C37" s="20" t="s">
        <v>106</v>
      </c>
      <c r="D37" s="46">
        <v>3907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3907</v>
      </c>
      <c r="O37" s="47">
        <f t="shared" ref="O37:O60" si="7">(N37/O$62)</f>
        <v>0.11186828919112383</v>
      </c>
      <c r="P37" s="9"/>
    </row>
    <row r="38" spans="1:16">
      <c r="A38" s="12"/>
      <c r="B38" s="25">
        <v>337.9</v>
      </c>
      <c r="C38" s="20" t="s">
        <v>37</v>
      </c>
      <c r="D38" s="46">
        <v>0</v>
      </c>
      <c r="E38" s="46">
        <v>0</v>
      </c>
      <c r="F38" s="46">
        <v>0</v>
      </c>
      <c r="G38" s="46">
        <v>125000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8">SUM(D38:M38)</f>
        <v>125000</v>
      </c>
      <c r="O38" s="47">
        <f t="shared" si="7"/>
        <v>3.5790980672870436</v>
      </c>
      <c r="P38" s="9"/>
    </row>
    <row r="39" spans="1:16">
      <c r="A39" s="12"/>
      <c r="B39" s="25">
        <v>338</v>
      </c>
      <c r="C39" s="20" t="s">
        <v>38</v>
      </c>
      <c r="D39" s="46">
        <v>101242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101242</v>
      </c>
      <c r="O39" s="47">
        <f t="shared" si="7"/>
        <v>2.8988403722261991</v>
      </c>
      <c r="P39" s="9"/>
    </row>
    <row r="40" spans="1:16" ht="15.75">
      <c r="A40" s="29" t="s">
        <v>43</v>
      </c>
      <c r="B40" s="30"/>
      <c r="C40" s="31"/>
      <c r="D40" s="32">
        <f t="shared" ref="D40:M40" si="9">SUM(D41:D44)</f>
        <v>576233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8"/>
        <v>576233</v>
      </c>
      <c r="O40" s="45">
        <f t="shared" si="7"/>
        <v>16.49915533285612</v>
      </c>
      <c r="P40" s="10"/>
    </row>
    <row r="41" spans="1:16">
      <c r="A41" s="12"/>
      <c r="B41" s="25">
        <v>341.3</v>
      </c>
      <c r="C41" s="20" t="s">
        <v>107</v>
      </c>
      <c r="D41" s="46">
        <v>2638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2638</v>
      </c>
      <c r="O41" s="47">
        <f t="shared" si="7"/>
        <v>7.5533285612025769E-2</v>
      </c>
      <c r="P41" s="9"/>
    </row>
    <row r="42" spans="1:16">
      <c r="A42" s="12"/>
      <c r="B42" s="25">
        <v>341.9</v>
      </c>
      <c r="C42" s="20" t="s">
        <v>108</v>
      </c>
      <c r="D42" s="46">
        <v>46926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46926</v>
      </c>
      <c r="O42" s="47">
        <f t="shared" si="7"/>
        <v>1.3436220472440945</v>
      </c>
      <c r="P42" s="9"/>
    </row>
    <row r="43" spans="1:16">
      <c r="A43" s="12"/>
      <c r="B43" s="25">
        <v>343.9</v>
      </c>
      <c r="C43" s="20" t="s">
        <v>47</v>
      </c>
      <c r="D43" s="46">
        <v>3280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3280</v>
      </c>
      <c r="O43" s="47">
        <f t="shared" si="7"/>
        <v>9.391553328561203E-2</v>
      </c>
      <c r="P43" s="9"/>
    </row>
    <row r="44" spans="1:16">
      <c r="A44" s="12"/>
      <c r="B44" s="25">
        <v>347.2</v>
      </c>
      <c r="C44" s="20" t="s">
        <v>48</v>
      </c>
      <c r="D44" s="46">
        <v>523389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523389</v>
      </c>
      <c r="O44" s="47">
        <f t="shared" si="7"/>
        <v>14.986084466714388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SUM(D46:D48)</f>
        <v>420847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420847</v>
      </c>
      <c r="O45" s="45">
        <f t="shared" si="7"/>
        <v>12.050021474588403</v>
      </c>
      <c r="P45" s="10"/>
    </row>
    <row r="46" spans="1:16">
      <c r="A46" s="13"/>
      <c r="B46" s="39">
        <v>351.1</v>
      </c>
      <c r="C46" s="21" t="s">
        <v>51</v>
      </c>
      <c r="D46" s="46">
        <v>52699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52699</v>
      </c>
      <c r="O46" s="47">
        <f t="shared" si="7"/>
        <v>1.5089191123836794</v>
      </c>
      <c r="P46" s="9"/>
    </row>
    <row r="47" spans="1:16">
      <c r="A47" s="13"/>
      <c r="B47" s="39">
        <v>354</v>
      </c>
      <c r="C47" s="21" t="s">
        <v>54</v>
      </c>
      <c r="D47" s="46">
        <v>6403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6403</v>
      </c>
      <c r="O47" s="47">
        <f t="shared" si="7"/>
        <v>0.18333571939871152</v>
      </c>
      <c r="P47" s="9"/>
    </row>
    <row r="48" spans="1:16">
      <c r="A48" s="13"/>
      <c r="B48" s="39">
        <v>359</v>
      </c>
      <c r="C48" s="21" t="s">
        <v>55</v>
      </c>
      <c r="D48" s="46">
        <v>361745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361745</v>
      </c>
      <c r="O48" s="47">
        <f t="shared" si="7"/>
        <v>10.357766642806013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SUM(D50:D57)</f>
        <v>1361325</v>
      </c>
      <c r="E49" s="32">
        <f t="shared" si="11"/>
        <v>1607</v>
      </c>
      <c r="F49" s="32">
        <f t="shared" si="11"/>
        <v>0</v>
      </c>
      <c r="G49" s="32">
        <f t="shared" si="11"/>
        <v>20934</v>
      </c>
      <c r="H49" s="32">
        <f t="shared" si="11"/>
        <v>0</v>
      </c>
      <c r="I49" s="32">
        <f t="shared" si="11"/>
        <v>4192124</v>
      </c>
      <c r="J49" s="32">
        <f t="shared" si="11"/>
        <v>0</v>
      </c>
      <c r="K49" s="32">
        <f t="shared" si="11"/>
        <v>625698</v>
      </c>
      <c r="L49" s="32">
        <f t="shared" si="11"/>
        <v>0</v>
      </c>
      <c r="M49" s="32">
        <f t="shared" si="11"/>
        <v>0</v>
      </c>
      <c r="N49" s="32">
        <f t="shared" si="8"/>
        <v>6201688</v>
      </c>
      <c r="O49" s="45">
        <f t="shared" si="7"/>
        <v>177.57159627773802</v>
      </c>
      <c r="P49" s="10"/>
    </row>
    <row r="50" spans="1:119">
      <c r="A50" s="12"/>
      <c r="B50" s="25">
        <v>361.1</v>
      </c>
      <c r="C50" s="20" t="s">
        <v>56</v>
      </c>
      <c r="D50" s="46">
        <v>530545</v>
      </c>
      <c r="E50" s="46">
        <v>1607</v>
      </c>
      <c r="F50" s="46">
        <v>0</v>
      </c>
      <c r="G50" s="46">
        <v>15934</v>
      </c>
      <c r="H50" s="46">
        <v>0</v>
      </c>
      <c r="I50" s="46">
        <v>636</v>
      </c>
      <c r="J50" s="46">
        <v>0</v>
      </c>
      <c r="K50" s="46">
        <v>34527</v>
      </c>
      <c r="L50" s="46">
        <v>0</v>
      </c>
      <c r="M50" s="46">
        <v>0</v>
      </c>
      <c r="N50" s="46">
        <f t="shared" si="8"/>
        <v>583249</v>
      </c>
      <c r="O50" s="47">
        <f t="shared" si="7"/>
        <v>16.700042949176808</v>
      </c>
      <c r="P50" s="9"/>
    </row>
    <row r="51" spans="1:119">
      <c r="A51" s="12"/>
      <c r="B51" s="25">
        <v>361.3</v>
      </c>
      <c r="C51" s="20" t="s">
        <v>57</v>
      </c>
      <c r="D51" s="46">
        <v>-229111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310049</v>
      </c>
      <c r="L51" s="46">
        <v>0</v>
      </c>
      <c r="M51" s="46">
        <v>0</v>
      </c>
      <c r="N51" s="46">
        <f t="shared" ref="N51:N57" si="12">SUM(D51:M51)</f>
        <v>80938</v>
      </c>
      <c r="O51" s="47">
        <f t="shared" si="7"/>
        <v>2.3174803149606298</v>
      </c>
      <c r="P51" s="9"/>
    </row>
    <row r="52" spans="1:119">
      <c r="A52" s="12"/>
      <c r="B52" s="25">
        <v>362</v>
      </c>
      <c r="C52" s="20" t="s">
        <v>58</v>
      </c>
      <c r="D52" s="46">
        <v>722689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722689</v>
      </c>
      <c r="O52" s="47">
        <f t="shared" si="7"/>
        <v>20.692598425196849</v>
      </c>
      <c r="P52" s="9"/>
    </row>
    <row r="53" spans="1:119">
      <c r="A53" s="12"/>
      <c r="B53" s="25">
        <v>364</v>
      </c>
      <c r="C53" s="20" t="s">
        <v>109</v>
      </c>
      <c r="D53" s="46">
        <v>28217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28217</v>
      </c>
      <c r="O53" s="47">
        <f t="shared" si="7"/>
        <v>0.80793128131710812</v>
      </c>
      <c r="P53" s="9"/>
    </row>
    <row r="54" spans="1:119">
      <c r="A54" s="12"/>
      <c r="B54" s="25">
        <v>365</v>
      </c>
      <c r="C54" s="20" t="s">
        <v>110</v>
      </c>
      <c r="D54" s="46">
        <v>2556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2556</v>
      </c>
      <c r="O54" s="47">
        <f t="shared" si="7"/>
        <v>7.3185397279885475E-2</v>
      </c>
      <c r="P54" s="9"/>
    </row>
    <row r="55" spans="1:119">
      <c r="A55" s="12"/>
      <c r="B55" s="25">
        <v>366</v>
      </c>
      <c r="C55" s="20" t="s">
        <v>61</v>
      </c>
      <c r="D55" s="46">
        <v>48500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48500</v>
      </c>
      <c r="O55" s="47">
        <f t="shared" si="7"/>
        <v>1.3886900501073729</v>
      </c>
      <c r="P55" s="9"/>
    </row>
    <row r="56" spans="1:119">
      <c r="A56" s="12"/>
      <c r="B56" s="25">
        <v>368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281122</v>
      </c>
      <c r="L56" s="46">
        <v>0</v>
      </c>
      <c r="M56" s="46">
        <v>0</v>
      </c>
      <c r="N56" s="46">
        <f t="shared" si="12"/>
        <v>281122</v>
      </c>
      <c r="O56" s="47">
        <f t="shared" si="7"/>
        <v>8.0493056549749458</v>
      </c>
      <c r="P56" s="9"/>
    </row>
    <row r="57" spans="1:119">
      <c r="A57" s="12"/>
      <c r="B57" s="25">
        <v>369.9</v>
      </c>
      <c r="C57" s="20" t="s">
        <v>63</v>
      </c>
      <c r="D57" s="46">
        <v>257929</v>
      </c>
      <c r="E57" s="46">
        <v>0</v>
      </c>
      <c r="F57" s="46">
        <v>0</v>
      </c>
      <c r="G57" s="46">
        <v>5000</v>
      </c>
      <c r="H57" s="46">
        <v>0</v>
      </c>
      <c r="I57" s="46">
        <v>4191488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4454417</v>
      </c>
      <c r="O57" s="47">
        <f t="shared" si="7"/>
        <v>127.54236220472441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SUM(D59:D59)</f>
        <v>0</v>
      </c>
      <c r="E58" s="32">
        <f t="shared" si="13"/>
        <v>0</v>
      </c>
      <c r="F58" s="32">
        <f t="shared" si="13"/>
        <v>0</v>
      </c>
      <c r="G58" s="32">
        <f t="shared" si="13"/>
        <v>1271401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1271401</v>
      </c>
      <c r="O58" s="45">
        <f t="shared" si="7"/>
        <v>36.403750894774518</v>
      </c>
      <c r="P58" s="9"/>
    </row>
    <row r="59" spans="1:119" ht="15.75" thickBot="1">
      <c r="A59" s="12"/>
      <c r="B59" s="25">
        <v>381</v>
      </c>
      <c r="C59" s="20" t="s">
        <v>64</v>
      </c>
      <c r="D59" s="46">
        <v>0</v>
      </c>
      <c r="E59" s="46">
        <v>0</v>
      </c>
      <c r="F59" s="46">
        <v>0</v>
      </c>
      <c r="G59" s="46">
        <v>1271401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1271401</v>
      </c>
      <c r="O59" s="47">
        <f t="shared" si="7"/>
        <v>36.403750894774518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4">SUM(D5,D15,D29,D40,D45,D49,D58)</f>
        <v>18717683</v>
      </c>
      <c r="E60" s="15">
        <f t="shared" si="14"/>
        <v>1607</v>
      </c>
      <c r="F60" s="15">
        <f t="shared" si="14"/>
        <v>0</v>
      </c>
      <c r="G60" s="15">
        <f t="shared" si="14"/>
        <v>2260629</v>
      </c>
      <c r="H60" s="15">
        <f t="shared" si="14"/>
        <v>0</v>
      </c>
      <c r="I60" s="15">
        <f t="shared" si="14"/>
        <v>4948420</v>
      </c>
      <c r="J60" s="15">
        <f t="shared" si="14"/>
        <v>0</v>
      </c>
      <c r="K60" s="15">
        <f t="shared" si="14"/>
        <v>625698</v>
      </c>
      <c r="L60" s="15">
        <f t="shared" si="14"/>
        <v>0</v>
      </c>
      <c r="M60" s="15">
        <f t="shared" si="14"/>
        <v>0</v>
      </c>
      <c r="N60" s="15">
        <f>SUM(D60:M60)</f>
        <v>26554037</v>
      </c>
      <c r="O60" s="38">
        <f t="shared" si="7"/>
        <v>760.31602004294916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111</v>
      </c>
      <c r="M62" s="48"/>
      <c r="N62" s="48"/>
      <c r="O62" s="43">
        <v>34925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9079316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9079316</v>
      </c>
      <c r="O5" s="33">
        <f t="shared" ref="O5:O36" si="1">(N5/O$64)</f>
        <v>263.7725806920194</v>
      </c>
      <c r="P5" s="6"/>
    </row>
    <row r="6" spans="1:133">
      <c r="A6" s="12"/>
      <c r="B6" s="25">
        <v>311</v>
      </c>
      <c r="C6" s="20" t="s">
        <v>3</v>
      </c>
      <c r="D6" s="46">
        <v>3402534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3402534</v>
      </c>
      <c r="O6" s="47">
        <f t="shared" si="1"/>
        <v>98.850527294384236</v>
      </c>
      <c r="P6" s="9"/>
    </row>
    <row r="7" spans="1:133">
      <c r="A7" s="12"/>
      <c r="B7" s="25">
        <v>312.41000000000003</v>
      </c>
      <c r="C7" s="20" t="s">
        <v>11</v>
      </c>
      <c r="D7" s="46">
        <v>441937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441937</v>
      </c>
      <c r="O7" s="47">
        <f t="shared" si="1"/>
        <v>12.839167949798089</v>
      </c>
      <c r="P7" s="9"/>
    </row>
    <row r="8" spans="1:133">
      <c r="A8" s="12"/>
      <c r="B8" s="25">
        <v>312.42</v>
      </c>
      <c r="C8" s="20" t="s">
        <v>75</v>
      </c>
      <c r="D8" s="46">
        <v>207882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207882</v>
      </c>
      <c r="O8" s="47">
        <f t="shared" si="1"/>
        <v>6.0393945556491673</v>
      </c>
      <c r="P8" s="9"/>
    </row>
    <row r="9" spans="1:133">
      <c r="A9" s="12"/>
      <c r="B9" s="25">
        <v>312.52</v>
      </c>
      <c r="C9" s="20" t="s">
        <v>72</v>
      </c>
      <c r="D9" s="46">
        <v>223683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223683</v>
      </c>
      <c r="O9" s="47">
        <f t="shared" si="1"/>
        <v>6.4984457162778533</v>
      </c>
      <c r="P9" s="9"/>
    </row>
    <row r="10" spans="1:133">
      <c r="A10" s="12"/>
      <c r="B10" s="25">
        <v>314.10000000000002</v>
      </c>
      <c r="C10" s="20" t="s">
        <v>12</v>
      </c>
      <c r="D10" s="46">
        <v>2160221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2160221</v>
      </c>
      <c r="O10" s="47">
        <f t="shared" si="1"/>
        <v>62.758810028761509</v>
      </c>
      <c r="P10" s="9"/>
    </row>
    <row r="11" spans="1:133">
      <c r="A11" s="12"/>
      <c r="B11" s="25">
        <v>314.3</v>
      </c>
      <c r="C11" s="20" t="s">
        <v>13</v>
      </c>
      <c r="D11" s="46">
        <v>460778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460778</v>
      </c>
      <c r="O11" s="47">
        <f t="shared" si="1"/>
        <v>13.386537288283316</v>
      </c>
      <c r="P11" s="9"/>
    </row>
    <row r="12" spans="1:133">
      <c r="A12" s="12"/>
      <c r="B12" s="25">
        <v>314.39999999999998</v>
      </c>
      <c r="C12" s="20" t="s">
        <v>14</v>
      </c>
      <c r="D12" s="46">
        <v>110598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110598</v>
      </c>
      <c r="O12" s="47">
        <f t="shared" si="1"/>
        <v>3.213096656111095</v>
      </c>
      <c r="P12" s="9"/>
    </row>
    <row r="13" spans="1:133">
      <c r="A13" s="12"/>
      <c r="B13" s="25">
        <v>315</v>
      </c>
      <c r="C13" s="20" t="s">
        <v>15</v>
      </c>
      <c r="D13" s="46">
        <v>1458902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1458902</v>
      </c>
      <c r="O13" s="47">
        <f t="shared" si="1"/>
        <v>42.384067865547195</v>
      </c>
      <c r="P13" s="9"/>
    </row>
    <row r="14" spans="1:133">
      <c r="A14" s="12"/>
      <c r="B14" s="25">
        <v>316</v>
      </c>
      <c r="C14" s="20" t="s">
        <v>16</v>
      </c>
      <c r="D14" s="46">
        <v>612781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612781</v>
      </c>
      <c r="O14" s="47">
        <f t="shared" si="1"/>
        <v>17.802533337206938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SUM(D16:D29)</f>
        <v>3425805</v>
      </c>
      <c r="E15" s="32">
        <f t="shared" si="3"/>
        <v>0</v>
      </c>
      <c r="F15" s="32">
        <f t="shared" si="3"/>
        <v>0</v>
      </c>
      <c r="G15" s="32">
        <f t="shared" si="3"/>
        <v>867189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4292994</v>
      </c>
      <c r="O15" s="45">
        <f t="shared" si="1"/>
        <v>124.72019987798147</v>
      </c>
      <c r="P15" s="10"/>
    </row>
    <row r="16" spans="1:133">
      <c r="A16" s="12"/>
      <c r="B16" s="25">
        <v>322</v>
      </c>
      <c r="C16" s="20" t="s">
        <v>0</v>
      </c>
      <c r="D16" s="46">
        <v>774664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774664</v>
      </c>
      <c r="O16" s="47">
        <f t="shared" si="1"/>
        <v>22.505563464164318</v>
      </c>
      <c r="P16" s="9"/>
    </row>
    <row r="17" spans="1:16">
      <c r="A17" s="12"/>
      <c r="B17" s="25">
        <v>323.10000000000002</v>
      </c>
      <c r="C17" s="20" t="s">
        <v>18</v>
      </c>
      <c r="D17" s="46">
        <v>1867777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1867777</v>
      </c>
      <c r="O17" s="47">
        <f t="shared" si="1"/>
        <v>54.26271752709102</v>
      </c>
      <c r="P17" s="9"/>
    </row>
    <row r="18" spans="1:16">
      <c r="A18" s="12"/>
      <c r="B18" s="25">
        <v>323.3</v>
      </c>
      <c r="C18" s="20" t="s">
        <v>19</v>
      </c>
      <c r="D18" s="46">
        <v>369439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369439</v>
      </c>
      <c r="O18" s="47">
        <f t="shared" si="1"/>
        <v>10.732953720112722</v>
      </c>
      <c r="P18" s="9"/>
    </row>
    <row r="19" spans="1:16">
      <c r="A19" s="12"/>
      <c r="B19" s="25">
        <v>323.39999999999998</v>
      </c>
      <c r="C19" s="20" t="s">
        <v>76</v>
      </c>
      <c r="D19" s="46">
        <v>19776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19776</v>
      </c>
      <c r="O19" s="47">
        <f t="shared" si="1"/>
        <v>0.57453298858255131</v>
      </c>
      <c r="P19" s="9"/>
    </row>
    <row r="20" spans="1:16">
      <c r="A20" s="12"/>
      <c r="B20" s="25">
        <v>323.7</v>
      </c>
      <c r="C20" s="20" t="s">
        <v>20</v>
      </c>
      <c r="D20" s="46">
        <v>174285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174285</v>
      </c>
      <c r="O20" s="47">
        <f t="shared" si="1"/>
        <v>5.063333430173441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27808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27808</v>
      </c>
      <c r="O21" s="47">
        <f t="shared" si="1"/>
        <v>0.80787891112983357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143405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143405</v>
      </c>
      <c r="O22" s="47">
        <f t="shared" si="1"/>
        <v>4.1662066761569969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79544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79544</v>
      </c>
      <c r="O23" s="47">
        <f t="shared" si="1"/>
        <v>2.3109148484936521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272175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272175</v>
      </c>
      <c r="O24" s="47">
        <f t="shared" si="1"/>
        <v>7.9072368612184425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107096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107096</v>
      </c>
      <c r="O25" s="47">
        <f t="shared" si="1"/>
        <v>3.1113564393829347</v>
      </c>
      <c r="P25" s="9"/>
    </row>
    <row r="26" spans="1:16">
      <c r="A26" s="12"/>
      <c r="B26" s="25">
        <v>324.62</v>
      </c>
      <c r="C26" s="20" t="s">
        <v>26</v>
      </c>
      <c r="D26" s="46">
        <v>0</v>
      </c>
      <c r="E26" s="46">
        <v>0</v>
      </c>
      <c r="F26" s="46">
        <v>0</v>
      </c>
      <c r="G26" s="46">
        <v>208425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208425</v>
      </c>
      <c r="O26" s="47">
        <f t="shared" si="1"/>
        <v>6.0551698091281487</v>
      </c>
      <c r="P26" s="9"/>
    </row>
    <row r="27" spans="1:16">
      <c r="A27" s="12"/>
      <c r="B27" s="25">
        <v>324.70999999999998</v>
      </c>
      <c r="C27" s="20" t="s">
        <v>27</v>
      </c>
      <c r="D27" s="46">
        <v>0</v>
      </c>
      <c r="E27" s="46">
        <v>0</v>
      </c>
      <c r="F27" s="46">
        <v>0</v>
      </c>
      <c r="G27" s="46">
        <v>6825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6825</v>
      </c>
      <c r="O27" s="47">
        <f t="shared" si="1"/>
        <v>0.19828011969437262</v>
      </c>
      <c r="P27" s="9"/>
    </row>
    <row r="28" spans="1:16">
      <c r="A28" s="12"/>
      <c r="B28" s="25">
        <v>324.72000000000003</v>
      </c>
      <c r="C28" s="20" t="s">
        <v>28</v>
      </c>
      <c r="D28" s="46">
        <v>0</v>
      </c>
      <c r="E28" s="46">
        <v>0</v>
      </c>
      <c r="F28" s="46">
        <v>0</v>
      </c>
      <c r="G28" s="46">
        <v>21911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21911</v>
      </c>
      <c r="O28" s="47">
        <f t="shared" si="1"/>
        <v>0.63655907730745764</v>
      </c>
      <c r="P28" s="9"/>
    </row>
    <row r="29" spans="1:16">
      <c r="A29" s="12"/>
      <c r="B29" s="25">
        <v>329</v>
      </c>
      <c r="C29" s="20" t="s">
        <v>29</v>
      </c>
      <c r="D29" s="46">
        <v>219864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219864</v>
      </c>
      <c r="O29" s="47">
        <f t="shared" si="1"/>
        <v>6.3874960053455743</v>
      </c>
      <c r="P29" s="9"/>
    </row>
    <row r="30" spans="1:16" ht="15.75">
      <c r="A30" s="29" t="s">
        <v>30</v>
      </c>
      <c r="B30" s="30"/>
      <c r="C30" s="31"/>
      <c r="D30" s="32">
        <f t="shared" ref="D30:M30" si="5">SUM(D31:D40)</f>
        <v>3175217</v>
      </c>
      <c r="E30" s="32">
        <f t="shared" si="5"/>
        <v>0</v>
      </c>
      <c r="F30" s="32">
        <f t="shared" si="5"/>
        <v>0</v>
      </c>
      <c r="G30" s="32">
        <f t="shared" si="5"/>
        <v>924690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4099907</v>
      </c>
      <c r="O30" s="45">
        <f t="shared" si="1"/>
        <v>119.11063013857819</v>
      </c>
      <c r="P30" s="10"/>
    </row>
    <row r="31" spans="1:16">
      <c r="A31" s="12"/>
      <c r="B31" s="25">
        <v>331.2</v>
      </c>
      <c r="C31" s="20" t="s">
        <v>78</v>
      </c>
      <c r="D31" s="46">
        <v>8371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8371</v>
      </c>
      <c r="O31" s="47">
        <f t="shared" si="1"/>
        <v>0.2431945614595741</v>
      </c>
      <c r="P31" s="9"/>
    </row>
    <row r="32" spans="1:16">
      <c r="A32" s="12"/>
      <c r="B32" s="25">
        <v>331.9</v>
      </c>
      <c r="C32" s="20" t="s">
        <v>31</v>
      </c>
      <c r="D32" s="46">
        <v>32119</v>
      </c>
      <c r="E32" s="46">
        <v>0</v>
      </c>
      <c r="F32" s="46">
        <v>0</v>
      </c>
      <c r="G32" s="46">
        <v>819004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851123</v>
      </c>
      <c r="O32" s="47">
        <f t="shared" si="1"/>
        <v>24.726852793352894</v>
      </c>
      <c r="P32" s="9"/>
    </row>
    <row r="33" spans="1:16">
      <c r="A33" s="12"/>
      <c r="B33" s="25">
        <v>334.7</v>
      </c>
      <c r="C33" s="20" t="s">
        <v>32</v>
      </c>
      <c r="D33" s="46">
        <v>0</v>
      </c>
      <c r="E33" s="46">
        <v>0</v>
      </c>
      <c r="F33" s="46">
        <v>0</v>
      </c>
      <c r="G33" s="46">
        <v>88145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6">SUM(D33:M33)</f>
        <v>88145</v>
      </c>
      <c r="O33" s="47">
        <f t="shared" si="1"/>
        <v>2.5607913773568463</v>
      </c>
      <c r="P33" s="9"/>
    </row>
    <row r="34" spans="1:16">
      <c r="A34" s="12"/>
      <c r="B34" s="25">
        <v>334.9</v>
      </c>
      <c r="C34" s="20" t="s">
        <v>33</v>
      </c>
      <c r="D34" s="46">
        <v>31453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31453</v>
      </c>
      <c r="O34" s="47">
        <f t="shared" si="1"/>
        <v>0.91377356846111391</v>
      </c>
      <c r="P34" s="9"/>
    </row>
    <row r="35" spans="1:16">
      <c r="A35" s="12"/>
      <c r="B35" s="25">
        <v>335.12</v>
      </c>
      <c r="C35" s="20" t="s">
        <v>34</v>
      </c>
      <c r="D35" s="46">
        <v>716394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716394</v>
      </c>
      <c r="O35" s="47">
        <f t="shared" si="1"/>
        <v>20.812701548473317</v>
      </c>
      <c r="P35" s="9"/>
    </row>
    <row r="36" spans="1:16">
      <c r="A36" s="12"/>
      <c r="B36" s="25">
        <v>335.15</v>
      </c>
      <c r="C36" s="20" t="s">
        <v>35</v>
      </c>
      <c r="D36" s="46">
        <v>15003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15003</v>
      </c>
      <c r="O36" s="47">
        <f t="shared" si="1"/>
        <v>0.43586763894134395</v>
      </c>
      <c r="P36" s="9"/>
    </row>
    <row r="37" spans="1:16">
      <c r="A37" s="12"/>
      <c r="B37" s="25">
        <v>335.18</v>
      </c>
      <c r="C37" s="20" t="s">
        <v>36</v>
      </c>
      <c r="D37" s="46">
        <v>2233434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2233434</v>
      </c>
      <c r="O37" s="47">
        <f t="shared" ref="O37:O62" si="7">(N37/O$64)</f>
        <v>64.885796461462476</v>
      </c>
      <c r="P37" s="9"/>
    </row>
    <row r="38" spans="1:16">
      <c r="A38" s="12"/>
      <c r="B38" s="25">
        <v>335.19</v>
      </c>
      <c r="C38" s="20" t="s">
        <v>46</v>
      </c>
      <c r="D38" s="46">
        <v>4250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4250</v>
      </c>
      <c r="O38" s="47">
        <f t="shared" si="7"/>
        <v>0.12347113680601958</v>
      </c>
      <c r="P38" s="9"/>
    </row>
    <row r="39" spans="1:16">
      <c r="A39" s="12"/>
      <c r="B39" s="25">
        <v>337.9</v>
      </c>
      <c r="C39" s="20" t="s">
        <v>37</v>
      </c>
      <c r="D39" s="46">
        <v>0</v>
      </c>
      <c r="E39" s="46">
        <v>0</v>
      </c>
      <c r="F39" s="46">
        <v>0</v>
      </c>
      <c r="G39" s="46">
        <v>17541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8">SUM(D39:M39)</f>
        <v>17541</v>
      </c>
      <c r="O39" s="47">
        <f t="shared" si="7"/>
        <v>0.50960169663867982</v>
      </c>
      <c r="P39" s="9"/>
    </row>
    <row r="40" spans="1:16">
      <c r="A40" s="12"/>
      <c r="B40" s="25">
        <v>338</v>
      </c>
      <c r="C40" s="20" t="s">
        <v>38</v>
      </c>
      <c r="D40" s="46">
        <v>134193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134193</v>
      </c>
      <c r="O40" s="47">
        <f t="shared" si="7"/>
        <v>3.8985793556259258</v>
      </c>
      <c r="P40" s="9"/>
    </row>
    <row r="41" spans="1:16" ht="15.75">
      <c r="A41" s="29" t="s">
        <v>43</v>
      </c>
      <c r="B41" s="30"/>
      <c r="C41" s="31"/>
      <c r="D41" s="32">
        <f t="shared" ref="D41:M41" si="9">SUM(D42:D45)</f>
        <v>499160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8"/>
        <v>499160</v>
      </c>
      <c r="O41" s="45">
        <f t="shared" si="7"/>
        <v>14.501612387786526</v>
      </c>
      <c r="P41" s="10"/>
    </row>
    <row r="42" spans="1:16">
      <c r="A42" s="12"/>
      <c r="B42" s="25">
        <v>341.3</v>
      </c>
      <c r="C42" s="20" t="s">
        <v>80</v>
      </c>
      <c r="D42" s="46">
        <v>2697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2697</v>
      </c>
      <c r="O42" s="47">
        <f t="shared" si="7"/>
        <v>7.8353330815490549E-2</v>
      </c>
      <c r="P42" s="9"/>
    </row>
    <row r="43" spans="1:16">
      <c r="A43" s="12"/>
      <c r="B43" s="25">
        <v>341.9</v>
      </c>
      <c r="C43" s="20" t="s">
        <v>81</v>
      </c>
      <c r="D43" s="46">
        <v>39110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39110</v>
      </c>
      <c r="O43" s="47">
        <f t="shared" si="7"/>
        <v>1.1362249789372767</v>
      </c>
      <c r="P43" s="9"/>
    </row>
    <row r="44" spans="1:16">
      <c r="A44" s="12"/>
      <c r="B44" s="25">
        <v>343.9</v>
      </c>
      <c r="C44" s="20" t="s">
        <v>47</v>
      </c>
      <c r="D44" s="46">
        <v>6640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6640</v>
      </c>
      <c r="O44" s="47">
        <f t="shared" si="7"/>
        <v>0.19290549373928706</v>
      </c>
      <c r="P44" s="9"/>
    </row>
    <row r="45" spans="1:16">
      <c r="A45" s="12"/>
      <c r="B45" s="25">
        <v>347.2</v>
      </c>
      <c r="C45" s="20" t="s">
        <v>48</v>
      </c>
      <c r="D45" s="46">
        <v>450713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450713</v>
      </c>
      <c r="O45" s="47">
        <f t="shared" si="7"/>
        <v>13.094128584294472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SUM(D47:D49)</f>
        <v>419525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419525</v>
      </c>
      <c r="O46" s="45">
        <f t="shared" si="7"/>
        <v>12.188053804363616</v>
      </c>
      <c r="P46" s="10"/>
    </row>
    <row r="47" spans="1:16">
      <c r="A47" s="13"/>
      <c r="B47" s="39">
        <v>351.1</v>
      </c>
      <c r="C47" s="21" t="s">
        <v>51</v>
      </c>
      <c r="D47" s="46">
        <v>61195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61195</v>
      </c>
      <c r="O47" s="47">
        <f t="shared" si="7"/>
        <v>1.7778391098457338</v>
      </c>
      <c r="P47" s="9"/>
    </row>
    <row r="48" spans="1:16">
      <c r="A48" s="13"/>
      <c r="B48" s="39">
        <v>354</v>
      </c>
      <c r="C48" s="21" t="s">
        <v>54</v>
      </c>
      <c r="D48" s="46">
        <v>6396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6396</v>
      </c>
      <c r="O48" s="47">
        <f t="shared" si="7"/>
        <v>0.18581679788501207</v>
      </c>
      <c r="P48" s="9"/>
    </row>
    <row r="49" spans="1:119">
      <c r="A49" s="13"/>
      <c r="B49" s="39">
        <v>359</v>
      </c>
      <c r="C49" s="21" t="s">
        <v>55</v>
      </c>
      <c r="D49" s="46">
        <v>351934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351934</v>
      </c>
      <c r="O49" s="47">
        <f t="shared" si="7"/>
        <v>10.224397896632869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SUM(D51:D58)</f>
        <v>2209805</v>
      </c>
      <c r="E50" s="32">
        <f t="shared" si="11"/>
        <v>256933</v>
      </c>
      <c r="F50" s="32">
        <f t="shared" si="11"/>
        <v>0</v>
      </c>
      <c r="G50" s="32">
        <f t="shared" si="11"/>
        <v>41869</v>
      </c>
      <c r="H50" s="32">
        <f t="shared" si="11"/>
        <v>0</v>
      </c>
      <c r="I50" s="32">
        <f t="shared" si="11"/>
        <v>1170773</v>
      </c>
      <c r="J50" s="32">
        <f t="shared" si="11"/>
        <v>0</v>
      </c>
      <c r="K50" s="32">
        <f t="shared" si="11"/>
        <v>715336</v>
      </c>
      <c r="L50" s="32">
        <f t="shared" si="11"/>
        <v>0</v>
      </c>
      <c r="M50" s="32">
        <f t="shared" si="11"/>
        <v>0</v>
      </c>
      <c r="N50" s="32">
        <f t="shared" si="8"/>
        <v>4394716</v>
      </c>
      <c r="O50" s="45">
        <f t="shared" si="7"/>
        <v>127.67543069637721</v>
      </c>
      <c r="P50" s="10"/>
    </row>
    <row r="51" spans="1:119">
      <c r="A51" s="12"/>
      <c r="B51" s="25">
        <v>361.1</v>
      </c>
      <c r="C51" s="20" t="s">
        <v>56</v>
      </c>
      <c r="D51" s="46">
        <v>669485</v>
      </c>
      <c r="E51" s="46">
        <v>1352</v>
      </c>
      <c r="F51" s="46">
        <v>0</v>
      </c>
      <c r="G51" s="46">
        <v>26155</v>
      </c>
      <c r="H51" s="46">
        <v>0</v>
      </c>
      <c r="I51" s="46">
        <v>1056</v>
      </c>
      <c r="J51" s="46">
        <v>0</v>
      </c>
      <c r="K51" s="46">
        <v>46276</v>
      </c>
      <c r="L51" s="46">
        <v>0</v>
      </c>
      <c r="M51" s="46">
        <v>0</v>
      </c>
      <c r="N51" s="46">
        <f t="shared" si="8"/>
        <v>744324</v>
      </c>
      <c r="O51" s="47">
        <f t="shared" si="7"/>
        <v>21.624124807530286</v>
      </c>
      <c r="P51" s="9"/>
    </row>
    <row r="52" spans="1:119">
      <c r="A52" s="12"/>
      <c r="B52" s="25">
        <v>361.3</v>
      </c>
      <c r="C52" s="20" t="s">
        <v>57</v>
      </c>
      <c r="D52" s="46">
        <v>189196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389468</v>
      </c>
      <c r="L52" s="46">
        <v>0</v>
      </c>
      <c r="M52" s="46">
        <v>0</v>
      </c>
      <c r="N52" s="46">
        <f t="shared" ref="N52:N58" si="12">SUM(D52:M52)</f>
        <v>578664</v>
      </c>
      <c r="O52" s="47">
        <f t="shared" si="7"/>
        <v>16.811365154992593</v>
      </c>
      <c r="P52" s="9"/>
    </row>
    <row r="53" spans="1:119">
      <c r="A53" s="12"/>
      <c r="B53" s="25">
        <v>362</v>
      </c>
      <c r="C53" s="20" t="s">
        <v>58</v>
      </c>
      <c r="D53" s="46">
        <v>717530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717530</v>
      </c>
      <c r="O53" s="47">
        <f t="shared" si="7"/>
        <v>20.845704657040759</v>
      </c>
      <c r="P53" s="9"/>
    </row>
    <row r="54" spans="1:119">
      <c r="A54" s="12"/>
      <c r="B54" s="25">
        <v>364</v>
      </c>
      <c r="C54" s="20" t="s">
        <v>59</v>
      </c>
      <c r="D54" s="46">
        <v>31771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31771</v>
      </c>
      <c r="O54" s="47">
        <f t="shared" si="7"/>
        <v>0.92301211469742306</v>
      </c>
      <c r="P54" s="9"/>
    </row>
    <row r="55" spans="1:119">
      <c r="A55" s="12"/>
      <c r="B55" s="25">
        <v>365</v>
      </c>
      <c r="C55" s="20" t="s">
        <v>60</v>
      </c>
      <c r="D55" s="46">
        <v>264831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264831</v>
      </c>
      <c r="O55" s="47">
        <f t="shared" si="7"/>
        <v>7.6938787368176405</v>
      </c>
      <c r="P55" s="9"/>
    </row>
    <row r="56" spans="1:119">
      <c r="A56" s="12"/>
      <c r="B56" s="25">
        <v>366</v>
      </c>
      <c r="C56" s="20" t="s">
        <v>61</v>
      </c>
      <c r="D56" s="46">
        <v>26500</v>
      </c>
      <c r="E56" s="46">
        <v>5600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32100</v>
      </c>
      <c r="O56" s="47">
        <f t="shared" si="7"/>
        <v>0.93257023328781852</v>
      </c>
      <c r="P56" s="9"/>
    </row>
    <row r="57" spans="1:119">
      <c r="A57" s="12"/>
      <c r="B57" s="25">
        <v>368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279592</v>
      </c>
      <c r="L57" s="46">
        <v>0</v>
      </c>
      <c r="M57" s="46">
        <v>0</v>
      </c>
      <c r="N57" s="46">
        <f t="shared" si="12"/>
        <v>279592</v>
      </c>
      <c r="O57" s="47">
        <f t="shared" si="7"/>
        <v>8.1227157839690882</v>
      </c>
      <c r="P57" s="9"/>
    </row>
    <row r="58" spans="1:119">
      <c r="A58" s="12"/>
      <c r="B58" s="25">
        <v>369.9</v>
      </c>
      <c r="C58" s="20" t="s">
        <v>63</v>
      </c>
      <c r="D58" s="46">
        <v>310492</v>
      </c>
      <c r="E58" s="46">
        <v>249981</v>
      </c>
      <c r="F58" s="46">
        <v>0</v>
      </c>
      <c r="G58" s="46">
        <v>15714</v>
      </c>
      <c r="H58" s="46">
        <v>0</v>
      </c>
      <c r="I58" s="46">
        <v>1169717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1745904</v>
      </c>
      <c r="O58" s="47">
        <f t="shared" si="7"/>
        <v>50.7220592080416</v>
      </c>
      <c r="P58" s="9"/>
    </row>
    <row r="59" spans="1:119" ht="15.75">
      <c r="A59" s="29" t="s">
        <v>45</v>
      </c>
      <c r="B59" s="30"/>
      <c r="C59" s="31"/>
      <c r="D59" s="32">
        <f t="shared" ref="D59:M59" si="13">SUM(D60:D61)</f>
        <v>19358500</v>
      </c>
      <c r="E59" s="32">
        <f t="shared" si="13"/>
        <v>0</v>
      </c>
      <c r="F59" s="32">
        <f t="shared" si="13"/>
        <v>0</v>
      </c>
      <c r="G59" s="32">
        <f t="shared" si="13"/>
        <v>500000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19858500</v>
      </c>
      <c r="O59" s="45">
        <f t="shared" si="7"/>
        <v>576.92978123819762</v>
      </c>
      <c r="P59" s="9"/>
    </row>
    <row r="60" spans="1:119">
      <c r="A60" s="12"/>
      <c r="B60" s="25">
        <v>381</v>
      </c>
      <c r="C60" s="20" t="s">
        <v>64</v>
      </c>
      <c r="D60" s="46">
        <v>0</v>
      </c>
      <c r="E60" s="46">
        <v>0</v>
      </c>
      <c r="F60" s="46">
        <v>0</v>
      </c>
      <c r="G60" s="46">
        <v>500000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500000</v>
      </c>
      <c r="O60" s="47">
        <f t="shared" si="7"/>
        <v>14.526016094825833</v>
      </c>
      <c r="P60" s="9"/>
    </row>
    <row r="61" spans="1:119" ht="15.75" thickBot="1">
      <c r="A61" s="12"/>
      <c r="B61" s="25">
        <v>384</v>
      </c>
      <c r="C61" s="20" t="s">
        <v>85</v>
      </c>
      <c r="D61" s="46">
        <v>19358500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19358500</v>
      </c>
      <c r="O61" s="47">
        <f t="shared" si="7"/>
        <v>562.40376514337174</v>
      </c>
      <c r="P61" s="9"/>
    </row>
    <row r="62" spans="1:119" ht="16.5" thickBot="1">
      <c r="A62" s="14" t="s">
        <v>49</v>
      </c>
      <c r="B62" s="23"/>
      <c r="C62" s="22"/>
      <c r="D62" s="15">
        <f t="shared" ref="D62:M62" si="14">SUM(D5,D15,D30,D41,D46,D50,D59)</f>
        <v>38167328</v>
      </c>
      <c r="E62" s="15">
        <f t="shared" si="14"/>
        <v>256933</v>
      </c>
      <c r="F62" s="15">
        <f t="shared" si="14"/>
        <v>0</v>
      </c>
      <c r="G62" s="15">
        <f t="shared" si="14"/>
        <v>2333748</v>
      </c>
      <c r="H62" s="15">
        <f t="shared" si="14"/>
        <v>0</v>
      </c>
      <c r="I62" s="15">
        <f t="shared" si="14"/>
        <v>1170773</v>
      </c>
      <c r="J62" s="15">
        <f t="shared" si="14"/>
        <v>0</v>
      </c>
      <c r="K62" s="15">
        <f t="shared" si="14"/>
        <v>715336</v>
      </c>
      <c r="L62" s="15">
        <f t="shared" si="14"/>
        <v>0</v>
      </c>
      <c r="M62" s="15">
        <f t="shared" si="14"/>
        <v>0</v>
      </c>
      <c r="N62" s="15">
        <f>SUM(D62:M62)</f>
        <v>42644118</v>
      </c>
      <c r="O62" s="38">
        <f t="shared" si="7"/>
        <v>1238.8982888353041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88</v>
      </c>
      <c r="M64" s="48"/>
      <c r="N64" s="48"/>
      <c r="O64" s="43">
        <v>34421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83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9103625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9103625</v>
      </c>
      <c r="O5" s="33">
        <f t="shared" ref="O5:O36" si="1">(N5/O$62)</f>
        <v>265.92349710813812</v>
      </c>
      <c r="P5" s="6"/>
    </row>
    <row r="6" spans="1:133">
      <c r="A6" s="12"/>
      <c r="B6" s="25">
        <v>311</v>
      </c>
      <c r="C6" s="20" t="s">
        <v>3</v>
      </c>
      <c r="D6" s="46">
        <v>3527985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3527985</v>
      </c>
      <c r="O6" s="47">
        <f t="shared" si="1"/>
        <v>103.05500379739441</v>
      </c>
      <c r="P6" s="9"/>
    </row>
    <row r="7" spans="1:133">
      <c r="A7" s="12"/>
      <c r="B7" s="25">
        <v>312.41000000000003</v>
      </c>
      <c r="C7" s="20" t="s">
        <v>11</v>
      </c>
      <c r="D7" s="46">
        <v>419494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419494</v>
      </c>
      <c r="O7" s="47">
        <f t="shared" si="1"/>
        <v>12.253724367587779</v>
      </c>
      <c r="P7" s="9"/>
    </row>
    <row r="8" spans="1:133">
      <c r="A8" s="12"/>
      <c r="B8" s="25">
        <v>312.42</v>
      </c>
      <c r="C8" s="20" t="s">
        <v>75</v>
      </c>
      <c r="D8" s="46">
        <v>196295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196295</v>
      </c>
      <c r="O8" s="47">
        <f t="shared" si="1"/>
        <v>5.7339194952386521</v>
      </c>
      <c r="P8" s="9"/>
    </row>
    <row r="9" spans="1:133">
      <c r="A9" s="12"/>
      <c r="B9" s="25">
        <v>312.52</v>
      </c>
      <c r="C9" s="20" t="s">
        <v>72</v>
      </c>
      <c r="D9" s="46">
        <v>210040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210040</v>
      </c>
      <c r="O9" s="47">
        <f t="shared" si="1"/>
        <v>6.1354209265642341</v>
      </c>
      <c r="P9" s="9"/>
    </row>
    <row r="10" spans="1:133">
      <c r="A10" s="12"/>
      <c r="B10" s="25">
        <v>314.10000000000002</v>
      </c>
      <c r="C10" s="20" t="s">
        <v>12</v>
      </c>
      <c r="D10" s="46">
        <v>2147928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2147928</v>
      </c>
      <c r="O10" s="47">
        <f t="shared" si="1"/>
        <v>62.742536659461351</v>
      </c>
      <c r="P10" s="9"/>
    </row>
    <row r="11" spans="1:133">
      <c r="A11" s="12"/>
      <c r="B11" s="25">
        <v>314.3</v>
      </c>
      <c r="C11" s="20" t="s">
        <v>13</v>
      </c>
      <c r="D11" s="46">
        <v>468643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468643</v>
      </c>
      <c r="O11" s="47">
        <f t="shared" si="1"/>
        <v>13.689402348542385</v>
      </c>
      <c r="P11" s="9"/>
    </row>
    <row r="12" spans="1:133">
      <c r="A12" s="12"/>
      <c r="B12" s="25">
        <v>314.39999999999998</v>
      </c>
      <c r="C12" s="20" t="s">
        <v>14</v>
      </c>
      <c r="D12" s="46">
        <v>112892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112892</v>
      </c>
      <c r="O12" s="47">
        <f t="shared" si="1"/>
        <v>3.2976572997604721</v>
      </c>
      <c r="P12" s="9"/>
    </row>
    <row r="13" spans="1:133">
      <c r="A13" s="12"/>
      <c r="B13" s="25">
        <v>315</v>
      </c>
      <c r="C13" s="20" t="s">
        <v>15</v>
      </c>
      <c r="D13" s="46">
        <v>1412562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1412562</v>
      </c>
      <c r="O13" s="47">
        <f t="shared" si="1"/>
        <v>41.261961792370158</v>
      </c>
      <c r="P13" s="9"/>
    </row>
    <row r="14" spans="1:133">
      <c r="A14" s="12"/>
      <c r="B14" s="25">
        <v>316</v>
      </c>
      <c r="C14" s="20" t="s">
        <v>16</v>
      </c>
      <c r="D14" s="46">
        <v>607786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607786</v>
      </c>
      <c r="O14" s="47">
        <f t="shared" si="1"/>
        <v>17.753870421218672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2993714</v>
      </c>
      <c r="E15" s="32">
        <f t="shared" si="3"/>
        <v>0</v>
      </c>
      <c r="F15" s="32">
        <f t="shared" si="3"/>
        <v>0</v>
      </c>
      <c r="G15" s="32">
        <f t="shared" si="3"/>
        <v>164401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3158115</v>
      </c>
      <c r="O15" s="45">
        <f t="shared" si="1"/>
        <v>92.250832505696096</v>
      </c>
      <c r="P15" s="10"/>
    </row>
    <row r="16" spans="1:133">
      <c r="A16" s="12"/>
      <c r="B16" s="25">
        <v>322</v>
      </c>
      <c r="C16" s="20" t="s">
        <v>0</v>
      </c>
      <c r="D16" s="46">
        <v>466603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466603</v>
      </c>
      <c r="O16" s="47">
        <f t="shared" si="1"/>
        <v>13.629812467137933</v>
      </c>
      <c r="P16" s="9"/>
    </row>
    <row r="17" spans="1:16">
      <c r="A17" s="12"/>
      <c r="B17" s="25">
        <v>323.10000000000002</v>
      </c>
      <c r="C17" s="20" t="s">
        <v>18</v>
      </c>
      <c r="D17" s="46">
        <v>1958655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1958655</v>
      </c>
      <c r="O17" s="47">
        <f t="shared" si="1"/>
        <v>57.213734883449206</v>
      </c>
      <c r="P17" s="9"/>
    </row>
    <row r="18" spans="1:16">
      <c r="A18" s="12"/>
      <c r="B18" s="25">
        <v>323.3</v>
      </c>
      <c r="C18" s="20" t="s">
        <v>19</v>
      </c>
      <c r="D18" s="46">
        <v>318367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318367</v>
      </c>
      <c r="O18" s="47">
        <f t="shared" si="1"/>
        <v>9.2997312613191561</v>
      </c>
      <c r="P18" s="9"/>
    </row>
    <row r="19" spans="1:16">
      <c r="A19" s="12"/>
      <c r="B19" s="25">
        <v>323.39999999999998</v>
      </c>
      <c r="C19" s="20" t="s">
        <v>76</v>
      </c>
      <c r="D19" s="46">
        <v>20987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20987</v>
      </c>
      <c r="O19" s="47">
        <f t="shared" si="1"/>
        <v>0.61304551031138632</v>
      </c>
      <c r="P19" s="9"/>
    </row>
    <row r="20" spans="1:16">
      <c r="A20" s="12"/>
      <c r="B20" s="25">
        <v>323.7</v>
      </c>
      <c r="C20" s="20" t="s">
        <v>20</v>
      </c>
      <c r="D20" s="46">
        <v>173631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173631</v>
      </c>
      <c r="O20" s="47">
        <f t="shared" si="1"/>
        <v>5.0718875971256647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18396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18396</v>
      </c>
      <c r="O21" s="47">
        <f t="shared" si="1"/>
        <v>0.53736051878249691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1434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1434</v>
      </c>
      <c r="O22" s="47">
        <f t="shared" si="1"/>
        <v>4.1888181340188117E-2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52332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52332</v>
      </c>
      <c r="O23" s="47">
        <f t="shared" si="1"/>
        <v>1.5286557223812585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20464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20464</v>
      </c>
      <c r="O24" s="47">
        <f t="shared" si="1"/>
        <v>0.59776830051995089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67246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67246</v>
      </c>
      <c r="O25" s="47">
        <f t="shared" si="1"/>
        <v>1.9643044926096862</v>
      </c>
      <c r="P25" s="9"/>
    </row>
    <row r="26" spans="1:16">
      <c r="A26" s="12"/>
      <c r="B26" s="25">
        <v>324.70999999999998</v>
      </c>
      <c r="C26" s="20" t="s">
        <v>27</v>
      </c>
      <c r="D26" s="46">
        <v>0</v>
      </c>
      <c r="E26" s="46">
        <v>0</v>
      </c>
      <c r="F26" s="46">
        <v>0</v>
      </c>
      <c r="G26" s="46">
        <v>4287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4287</v>
      </c>
      <c r="O26" s="47">
        <f t="shared" si="1"/>
        <v>0.12522638312788456</v>
      </c>
      <c r="P26" s="9"/>
    </row>
    <row r="27" spans="1:16">
      <c r="A27" s="12"/>
      <c r="B27" s="25">
        <v>324.72000000000003</v>
      </c>
      <c r="C27" s="20" t="s">
        <v>28</v>
      </c>
      <c r="D27" s="46">
        <v>0</v>
      </c>
      <c r="E27" s="46">
        <v>0</v>
      </c>
      <c r="F27" s="46">
        <v>0</v>
      </c>
      <c r="G27" s="46">
        <v>242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242</v>
      </c>
      <c r="O27" s="47">
        <f t="shared" si="1"/>
        <v>7.0689957352339777E-3</v>
      </c>
      <c r="P27" s="9"/>
    </row>
    <row r="28" spans="1:16">
      <c r="A28" s="12"/>
      <c r="B28" s="25">
        <v>329</v>
      </c>
      <c r="C28" s="20" t="s">
        <v>29</v>
      </c>
      <c r="D28" s="46">
        <v>55471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9" si="5">SUM(D28:M28)</f>
        <v>55471</v>
      </c>
      <c r="O28" s="47">
        <f t="shared" si="1"/>
        <v>1.6203481918560496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SUM(D30:D38)</f>
        <v>2899749</v>
      </c>
      <c r="E29" s="32">
        <f t="shared" si="6"/>
        <v>0</v>
      </c>
      <c r="F29" s="32">
        <f t="shared" si="6"/>
        <v>0</v>
      </c>
      <c r="G29" s="32">
        <f t="shared" si="6"/>
        <v>2129173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5028922</v>
      </c>
      <c r="O29" s="45">
        <f t="shared" si="1"/>
        <v>146.898463515803</v>
      </c>
      <c r="P29" s="10"/>
    </row>
    <row r="30" spans="1:16">
      <c r="A30" s="12"/>
      <c r="B30" s="25">
        <v>331.2</v>
      </c>
      <c r="C30" s="20" t="s">
        <v>78</v>
      </c>
      <c r="D30" s="46">
        <v>13133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13133</v>
      </c>
      <c r="O30" s="47">
        <f t="shared" si="1"/>
        <v>0.38362446690424723</v>
      </c>
      <c r="P30" s="9"/>
    </row>
    <row r="31" spans="1:16">
      <c r="A31" s="12"/>
      <c r="B31" s="25">
        <v>331.9</v>
      </c>
      <c r="C31" s="20" t="s">
        <v>31</v>
      </c>
      <c r="D31" s="46">
        <v>6665</v>
      </c>
      <c r="E31" s="46">
        <v>0</v>
      </c>
      <c r="F31" s="46">
        <v>0</v>
      </c>
      <c r="G31" s="46">
        <v>2103075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2109740</v>
      </c>
      <c r="O31" s="47">
        <f t="shared" si="1"/>
        <v>61.627037448150958</v>
      </c>
      <c r="P31" s="9"/>
    </row>
    <row r="32" spans="1:16">
      <c r="A32" s="12"/>
      <c r="B32" s="25">
        <v>334.9</v>
      </c>
      <c r="C32" s="20" t="s">
        <v>33</v>
      </c>
      <c r="D32" s="46">
        <v>28762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28762</v>
      </c>
      <c r="O32" s="47">
        <f t="shared" si="1"/>
        <v>0.8401589063504119</v>
      </c>
      <c r="P32" s="9"/>
    </row>
    <row r="33" spans="1:16">
      <c r="A33" s="12"/>
      <c r="B33" s="25">
        <v>335.12</v>
      </c>
      <c r="C33" s="20" t="s">
        <v>34</v>
      </c>
      <c r="D33" s="46">
        <v>659363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659363</v>
      </c>
      <c r="O33" s="47">
        <f t="shared" si="1"/>
        <v>19.260472045335046</v>
      </c>
      <c r="P33" s="9"/>
    </row>
    <row r="34" spans="1:16">
      <c r="A34" s="12"/>
      <c r="B34" s="25">
        <v>335.15</v>
      </c>
      <c r="C34" s="20" t="s">
        <v>35</v>
      </c>
      <c r="D34" s="46">
        <v>16020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16020</v>
      </c>
      <c r="O34" s="47">
        <f t="shared" si="1"/>
        <v>0.46795583338201785</v>
      </c>
      <c r="P34" s="9"/>
    </row>
    <row r="35" spans="1:16">
      <c r="A35" s="12"/>
      <c r="B35" s="25">
        <v>335.18</v>
      </c>
      <c r="C35" s="20" t="s">
        <v>36</v>
      </c>
      <c r="D35" s="46">
        <v>2012055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2012055</v>
      </c>
      <c r="O35" s="47">
        <f t="shared" si="1"/>
        <v>58.773587661389264</v>
      </c>
      <c r="P35" s="9"/>
    </row>
    <row r="36" spans="1:16">
      <c r="A36" s="12"/>
      <c r="B36" s="25">
        <v>335.19</v>
      </c>
      <c r="C36" s="20" t="s">
        <v>46</v>
      </c>
      <c r="D36" s="46">
        <v>4050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4050</v>
      </c>
      <c r="O36" s="47">
        <f t="shared" si="1"/>
        <v>0.11830344102354384</v>
      </c>
      <c r="P36" s="9"/>
    </row>
    <row r="37" spans="1:16">
      <c r="A37" s="12"/>
      <c r="B37" s="25">
        <v>337.9</v>
      </c>
      <c r="C37" s="20" t="s">
        <v>37</v>
      </c>
      <c r="D37" s="46">
        <v>0</v>
      </c>
      <c r="E37" s="46">
        <v>0</v>
      </c>
      <c r="F37" s="46">
        <v>0</v>
      </c>
      <c r="G37" s="46">
        <v>26098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26098</v>
      </c>
      <c r="O37" s="47">
        <f t="shared" ref="O37:O60" si="7">(N37/O$62)</f>
        <v>0.76234153181048081</v>
      </c>
      <c r="P37" s="9"/>
    </row>
    <row r="38" spans="1:16">
      <c r="A38" s="12"/>
      <c r="B38" s="25">
        <v>338</v>
      </c>
      <c r="C38" s="20" t="s">
        <v>38</v>
      </c>
      <c r="D38" s="46">
        <v>159701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159701</v>
      </c>
      <c r="O38" s="47">
        <f t="shared" si="7"/>
        <v>4.6649821814570309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SUM(D40:D43)</f>
        <v>494337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494337</v>
      </c>
      <c r="O39" s="45">
        <f t="shared" si="7"/>
        <v>14.439942746976691</v>
      </c>
      <c r="P39" s="10"/>
    </row>
    <row r="40" spans="1:16">
      <c r="A40" s="12"/>
      <c r="B40" s="25">
        <v>341.3</v>
      </c>
      <c r="C40" s="20" t="s">
        <v>80</v>
      </c>
      <c r="D40" s="46">
        <v>7874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7874</v>
      </c>
      <c r="O40" s="47">
        <f t="shared" si="7"/>
        <v>0.23000525793071216</v>
      </c>
      <c r="P40" s="9"/>
    </row>
    <row r="41" spans="1:16">
      <c r="A41" s="12"/>
      <c r="B41" s="25">
        <v>341.9</v>
      </c>
      <c r="C41" s="20" t="s">
        <v>81</v>
      </c>
      <c r="D41" s="46">
        <v>41828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41828</v>
      </c>
      <c r="O41" s="47">
        <f t="shared" si="7"/>
        <v>1.2218262546006893</v>
      </c>
      <c r="P41" s="9"/>
    </row>
    <row r="42" spans="1:16">
      <c r="A42" s="12"/>
      <c r="B42" s="25">
        <v>343.9</v>
      </c>
      <c r="C42" s="20" t="s">
        <v>47</v>
      </c>
      <c r="D42" s="46">
        <v>5600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5600</v>
      </c>
      <c r="O42" s="47">
        <f t="shared" si="7"/>
        <v>0.16358006660045568</v>
      </c>
      <c r="P42" s="9"/>
    </row>
    <row r="43" spans="1:16">
      <c r="A43" s="12"/>
      <c r="B43" s="25">
        <v>347.2</v>
      </c>
      <c r="C43" s="20" t="s">
        <v>48</v>
      </c>
      <c r="D43" s="46">
        <v>439035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439035</v>
      </c>
      <c r="O43" s="47">
        <f t="shared" si="7"/>
        <v>12.824531167844833</v>
      </c>
      <c r="P43" s="9"/>
    </row>
    <row r="44" spans="1:16" ht="15.75">
      <c r="A44" s="29" t="s">
        <v>44</v>
      </c>
      <c r="B44" s="30"/>
      <c r="C44" s="31"/>
      <c r="D44" s="32">
        <f t="shared" ref="D44:M44" si="9">SUM(D45:D47)</f>
        <v>267476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5"/>
        <v>267476</v>
      </c>
      <c r="O44" s="45">
        <f t="shared" si="7"/>
        <v>7.813168195361337</v>
      </c>
      <c r="P44" s="10"/>
    </row>
    <row r="45" spans="1:16">
      <c r="A45" s="13"/>
      <c r="B45" s="39">
        <v>351.1</v>
      </c>
      <c r="C45" s="21" t="s">
        <v>51</v>
      </c>
      <c r="D45" s="46">
        <v>96325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96325</v>
      </c>
      <c r="O45" s="47">
        <f t="shared" si="7"/>
        <v>2.8137231991587313</v>
      </c>
      <c r="P45" s="9"/>
    </row>
    <row r="46" spans="1:16">
      <c r="A46" s="13"/>
      <c r="B46" s="39">
        <v>354</v>
      </c>
      <c r="C46" s="21" t="s">
        <v>54</v>
      </c>
      <c r="D46" s="46">
        <v>162231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162231</v>
      </c>
      <c r="O46" s="47">
        <f t="shared" si="7"/>
        <v>4.7388853186890225</v>
      </c>
      <c r="P46" s="9"/>
    </row>
    <row r="47" spans="1:16">
      <c r="A47" s="13"/>
      <c r="B47" s="39">
        <v>359</v>
      </c>
      <c r="C47" s="21" t="s">
        <v>55</v>
      </c>
      <c r="D47" s="46">
        <v>8920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8920</v>
      </c>
      <c r="O47" s="47">
        <f t="shared" si="7"/>
        <v>0.260559677513583</v>
      </c>
      <c r="P47" s="9"/>
    </row>
    <row r="48" spans="1:16" ht="15.75">
      <c r="A48" s="29" t="s">
        <v>4</v>
      </c>
      <c r="B48" s="30"/>
      <c r="C48" s="31"/>
      <c r="D48" s="32">
        <f t="shared" ref="D48:M48" si="10">SUM(D49:D56)</f>
        <v>1841175</v>
      </c>
      <c r="E48" s="32">
        <f t="shared" si="10"/>
        <v>17954</v>
      </c>
      <c r="F48" s="32">
        <f t="shared" si="10"/>
        <v>0</v>
      </c>
      <c r="G48" s="32">
        <f t="shared" si="10"/>
        <v>51661</v>
      </c>
      <c r="H48" s="32">
        <f t="shared" si="10"/>
        <v>0</v>
      </c>
      <c r="I48" s="32">
        <f t="shared" si="10"/>
        <v>1370491</v>
      </c>
      <c r="J48" s="32">
        <f t="shared" si="10"/>
        <v>0</v>
      </c>
      <c r="K48" s="32">
        <f t="shared" si="10"/>
        <v>270702</v>
      </c>
      <c r="L48" s="32">
        <f t="shared" si="10"/>
        <v>0</v>
      </c>
      <c r="M48" s="32">
        <f t="shared" si="10"/>
        <v>0</v>
      </c>
      <c r="N48" s="32">
        <f t="shared" si="5"/>
        <v>3551983</v>
      </c>
      <c r="O48" s="45">
        <f t="shared" si="7"/>
        <v>103.75600280422971</v>
      </c>
      <c r="P48" s="10"/>
    </row>
    <row r="49" spans="1:119">
      <c r="A49" s="12"/>
      <c r="B49" s="25">
        <v>361.1</v>
      </c>
      <c r="C49" s="20" t="s">
        <v>56</v>
      </c>
      <c r="D49" s="46">
        <v>1006980</v>
      </c>
      <c r="E49" s="46">
        <v>589</v>
      </c>
      <c r="F49" s="46">
        <v>0</v>
      </c>
      <c r="G49" s="46">
        <v>46661</v>
      </c>
      <c r="H49" s="46">
        <v>0</v>
      </c>
      <c r="I49" s="46">
        <v>774</v>
      </c>
      <c r="J49" s="46">
        <v>0</v>
      </c>
      <c r="K49" s="46">
        <v>55340</v>
      </c>
      <c r="L49" s="46">
        <v>0</v>
      </c>
      <c r="M49" s="46">
        <v>0</v>
      </c>
      <c r="N49" s="46">
        <f t="shared" si="5"/>
        <v>1110344</v>
      </c>
      <c r="O49" s="47">
        <f t="shared" si="7"/>
        <v>32.433954548110066</v>
      </c>
      <c r="P49" s="9"/>
    </row>
    <row r="50" spans="1:119">
      <c r="A50" s="12"/>
      <c r="B50" s="25">
        <v>361.3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-47660</v>
      </c>
      <c r="L50" s="46">
        <v>0</v>
      </c>
      <c r="M50" s="46">
        <v>0</v>
      </c>
      <c r="N50" s="46">
        <f t="shared" ref="N50:N56" si="11">SUM(D50:M50)</f>
        <v>-47660</v>
      </c>
      <c r="O50" s="47">
        <f t="shared" si="7"/>
        <v>-1.3921832096745925</v>
      </c>
      <c r="P50" s="9"/>
    </row>
    <row r="51" spans="1:119">
      <c r="A51" s="12"/>
      <c r="B51" s="25">
        <v>362</v>
      </c>
      <c r="C51" s="20" t="s">
        <v>58</v>
      </c>
      <c r="D51" s="46">
        <v>716378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716378</v>
      </c>
      <c r="O51" s="47">
        <f t="shared" si="7"/>
        <v>20.925921598410937</v>
      </c>
      <c r="P51" s="9"/>
    </row>
    <row r="52" spans="1:119">
      <c r="A52" s="12"/>
      <c r="B52" s="25">
        <v>364</v>
      </c>
      <c r="C52" s="20" t="s">
        <v>59</v>
      </c>
      <c r="D52" s="46">
        <v>3174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3174</v>
      </c>
      <c r="O52" s="47">
        <f t="shared" si="7"/>
        <v>9.2714844891043993E-2</v>
      </c>
      <c r="P52" s="9"/>
    </row>
    <row r="53" spans="1:119">
      <c r="A53" s="12"/>
      <c r="B53" s="25">
        <v>365</v>
      </c>
      <c r="C53" s="20" t="s">
        <v>60</v>
      </c>
      <c r="D53" s="46">
        <v>2448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2448</v>
      </c>
      <c r="O53" s="47">
        <f t="shared" si="7"/>
        <v>7.1507857685342055E-2</v>
      </c>
      <c r="P53" s="9"/>
    </row>
    <row r="54" spans="1:119">
      <c r="A54" s="12"/>
      <c r="B54" s="25">
        <v>366</v>
      </c>
      <c r="C54" s="20" t="s">
        <v>61</v>
      </c>
      <c r="D54" s="46">
        <v>26000</v>
      </c>
      <c r="E54" s="46">
        <v>7537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33537</v>
      </c>
      <c r="O54" s="47">
        <f t="shared" si="7"/>
        <v>0.97964012385347898</v>
      </c>
      <c r="P54" s="9"/>
    </row>
    <row r="55" spans="1:119">
      <c r="A55" s="12"/>
      <c r="B55" s="25">
        <v>368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263022</v>
      </c>
      <c r="L55" s="46">
        <v>0</v>
      </c>
      <c r="M55" s="46">
        <v>0</v>
      </c>
      <c r="N55" s="46">
        <f t="shared" si="11"/>
        <v>263022</v>
      </c>
      <c r="O55" s="47">
        <f t="shared" si="7"/>
        <v>7.683063620961617</v>
      </c>
      <c r="P55" s="9"/>
    </row>
    <row r="56" spans="1:119">
      <c r="A56" s="12"/>
      <c r="B56" s="25">
        <v>369.9</v>
      </c>
      <c r="C56" s="20" t="s">
        <v>63</v>
      </c>
      <c r="D56" s="46">
        <v>86195</v>
      </c>
      <c r="E56" s="46">
        <v>9828</v>
      </c>
      <c r="F56" s="46">
        <v>0</v>
      </c>
      <c r="G56" s="46">
        <v>5000</v>
      </c>
      <c r="H56" s="46">
        <v>0</v>
      </c>
      <c r="I56" s="46">
        <v>1369717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1470740</v>
      </c>
      <c r="O56" s="47">
        <f t="shared" si="7"/>
        <v>42.961383419991819</v>
      </c>
      <c r="P56" s="9"/>
    </row>
    <row r="57" spans="1:119" ht="15.75">
      <c r="A57" s="29" t="s">
        <v>45</v>
      </c>
      <c r="B57" s="30"/>
      <c r="C57" s="31"/>
      <c r="D57" s="32">
        <f t="shared" ref="D57:M57" si="12">SUM(D58:D59)</f>
        <v>200000</v>
      </c>
      <c r="E57" s="32">
        <f t="shared" si="12"/>
        <v>0</v>
      </c>
      <c r="F57" s="32">
        <f t="shared" si="12"/>
        <v>0</v>
      </c>
      <c r="G57" s="32">
        <f t="shared" si="12"/>
        <v>20700000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>SUM(D57:M57)</f>
        <v>20900000</v>
      </c>
      <c r="O57" s="45">
        <f t="shared" si="7"/>
        <v>610.50417713384354</v>
      </c>
      <c r="P57" s="9"/>
    </row>
    <row r="58" spans="1:119">
      <c r="A58" s="12"/>
      <c r="B58" s="25">
        <v>381</v>
      </c>
      <c r="C58" s="20" t="s">
        <v>64</v>
      </c>
      <c r="D58" s="46">
        <v>200000</v>
      </c>
      <c r="E58" s="46">
        <v>0</v>
      </c>
      <c r="F58" s="46">
        <v>0</v>
      </c>
      <c r="G58" s="46">
        <v>200000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400000</v>
      </c>
      <c r="O58" s="47">
        <f t="shared" si="7"/>
        <v>11.68429047146112</v>
      </c>
      <c r="P58" s="9"/>
    </row>
    <row r="59" spans="1:119" ht="15.75" thickBot="1">
      <c r="A59" s="12"/>
      <c r="B59" s="25">
        <v>384</v>
      </c>
      <c r="C59" s="20" t="s">
        <v>85</v>
      </c>
      <c r="D59" s="46">
        <v>0</v>
      </c>
      <c r="E59" s="46">
        <v>0</v>
      </c>
      <c r="F59" s="46">
        <v>0</v>
      </c>
      <c r="G59" s="46">
        <v>20500000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20500000</v>
      </c>
      <c r="O59" s="47">
        <f t="shared" si="7"/>
        <v>598.81988666238237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3">SUM(D5,D15,D29,D39,D44,D48,D57)</f>
        <v>17800076</v>
      </c>
      <c r="E60" s="15">
        <f t="shared" si="13"/>
        <v>17954</v>
      </c>
      <c r="F60" s="15">
        <f t="shared" si="13"/>
        <v>0</v>
      </c>
      <c r="G60" s="15">
        <f t="shared" si="13"/>
        <v>23045235</v>
      </c>
      <c r="H60" s="15">
        <f t="shared" si="13"/>
        <v>0</v>
      </c>
      <c r="I60" s="15">
        <f t="shared" si="13"/>
        <v>1370491</v>
      </c>
      <c r="J60" s="15">
        <f t="shared" si="13"/>
        <v>0</v>
      </c>
      <c r="K60" s="15">
        <f t="shared" si="13"/>
        <v>270702</v>
      </c>
      <c r="L60" s="15">
        <f t="shared" si="13"/>
        <v>0</v>
      </c>
      <c r="M60" s="15">
        <f t="shared" si="13"/>
        <v>0</v>
      </c>
      <c r="N60" s="15">
        <f>SUM(D60:M60)</f>
        <v>42504458</v>
      </c>
      <c r="O60" s="38">
        <f t="shared" si="7"/>
        <v>1241.5860840100486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86</v>
      </c>
      <c r="M62" s="48"/>
      <c r="N62" s="48"/>
      <c r="O62" s="43">
        <v>34234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9657822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9657822</v>
      </c>
      <c r="O5" s="33">
        <f t="shared" ref="O5:O36" si="1">(N5/O$62)</f>
        <v>282.88875219683655</v>
      </c>
      <c r="P5" s="6"/>
    </row>
    <row r="6" spans="1:133">
      <c r="A6" s="12"/>
      <c r="B6" s="25">
        <v>311</v>
      </c>
      <c r="C6" s="20" t="s">
        <v>3</v>
      </c>
      <c r="D6" s="46">
        <v>3941701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3941701</v>
      </c>
      <c r="O6" s="47">
        <f t="shared" si="1"/>
        <v>115.456971294669</v>
      </c>
      <c r="P6" s="9"/>
    </row>
    <row r="7" spans="1:133">
      <c r="A7" s="12"/>
      <c r="B7" s="25">
        <v>312.41000000000003</v>
      </c>
      <c r="C7" s="20" t="s">
        <v>11</v>
      </c>
      <c r="D7" s="46">
        <v>431241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431241</v>
      </c>
      <c r="O7" s="47">
        <f t="shared" si="1"/>
        <v>12.631546572934974</v>
      </c>
      <c r="P7" s="9"/>
    </row>
    <row r="8" spans="1:133">
      <c r="A8" s="12"/>
      <c r="B8" s="25">
        <v>312.42</v>
      </c>
      <c r="C8" s="20" t="s">
        <v>75</v>
      </c>
      <c r="D8" s="46">
        <v>200768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200768</v>
      </c>
      <c r="O8" s="47">
        <f t="shared" si="1"/>
        <v>5.8807264206209728</v>
      </c>
      <c r="P8" s="9"/>
    </row>
    <row r="9" spans="1:133">
      <c r="A9" s="12"/>
      <c r="B9" s="25">
        <v>312.52</v>
      </c>
      <c r="C9" s="20" t="s">
        <v>72</v>
      </c>
      <c r="D9" s="46">
        <v>232283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232283</v>
      </c>
      <c r="O9" s="47">
        <f t="shared" si="1"/>
        <v>6.8038371411833625</v>
      </c>
      <c r="P9" s="9"/>
    </row>
    <row r="10" spans="1:133">
      <c r="A10" s="12"/>
      <c r="B10" s="25">
        <v>314.10000000000002</v>
      </c>
      <c r="C10" s="20" t="s">
        <v>12</v>
      </c>
      <c r="D10" s="46">
        <v>2167701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2167701</v>
      </c>
      <c r="O10" s="47">
        <f t="shared" si="1"/>
        <v>63.494463971880492</v>
      </c>
      <c r="P10" s="9"/>
    </row>
    <row r="11" spans="1:133">
      <c r="A11" s="12"/>
      <c r="B11" s="25">
        <v>314.3</v>
      </c>
      <c r="C11" s="20" t="s">
        <v>13</v>
      </c>
      <c r="D11" s="46">
        <v>446498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446498</v>
      </c>
      <c r="O11" s="47">
        <f t="shared" si="1"/>
        <v>13.078441710603398</v>
      </c>
      <c r="P11" s="9"/>
    </row>
    <row r="12" spans="1:133">
      <c r="A12" s="12"/>
      <c r="B12" s="25">
        <v>314.39999999999998</v>
      </c>
      <c r="C12" s="20" t="s">
        <v>14</v>
      </c>
      <c r="D12" s="46">
        <v>115105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115105</v>
      </c>
      <c r="O12" s="47">
        <f t="shared" si="1"/>
        <v>3.3715582893966021</v>
      </c>
      <c r="P12" s="9"/>
    </row>
    <row r="13" spans="1:133">
      <c r="A13" s="12"/>
      <c r="B13" s="25">
        <v>315</v>
      </c>
      <c r="C13" s="20" t="s">
        <v>15</v>
      </c>
      <c r="D13" s="46">
        <v>1502573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1502573</v>
      </c>
      <c r="O13" s="47">
        <f t="shared" si="1"/>
        <v>44.012097246631519</v>
      </c>
      <c r="P13" s="9"/>
    </row>
    <row r="14" spans="1:133">
      <c r="A14" s="12"/>
      <c r="B14" s="25">
        <v>316</v>
      </c>
      <c r="C14" s="20" t="s">
        <v>16</v>
      </c>
      <c r="D14" s="46">
        <v>619952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619952</v>
      </c>
      <c r="O14" s="47">
        <f t="shared" si="1"/>
        <v>18.159109548916227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2888032</v>
      </c>
      <c r="E15" s="32">
        <f t="shared" si="3"/>
        <v>0</v>
      </c>
      <c r="F15" s="32">
        <f t="shared" si="3"/>
        <v>0</v>
      </c>
      <c r="G15" s="32">
        <f t="shared" si="3"/>
        <v>142306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3030338</v>
      </c>
      <c r="O15" s="45">
        <f t="shared" si="1"/>
        <v>88.762097246631512</v>
      </c>
      <c r="P15" s="10"/>
    </row>
    <row r="16" spans="1:133">
      <c r="A16" s="12"/>
      <c r="B16" s="25">
        <v>322</v>
      </c>
      <c r="C16" s="20" t="s">
        <v>0</v>
      </c>
      <c r="D16" s="46">
        <v>421756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421756</v>
      </c>
      <c r="O16" s="47">
        <f t="shared" si="1"/>
        <v>12.353719976567076</v>
      </c>
      <c r="P16" s="9"/>
    </row>
    <row r="17" spans="1:16">
      <c r="A17" s="12"/>
      <c r="B17" s="25">
        <v>323.10000000000002</v>
      </c>
      <c r="C17" s="20" t="s">
        <v>18</v>
      </c>
      <c r="D17" s="46">
        <v>2017142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2017142</v>
      </c>
      <c r="O17" s="47">
        <f t="shared" si="1"/>
        <v>59.084417106033975</v>
      </c>
      <c r="P17" s="9"/>
    </row>
    <row r="18" spans="1:16">
      <c r="A18" s="12"/>
      <c r="B18" s="25">
        <v>323.3</v>
      </c>
      <c r="C18" s="20" t="s">
        <v>19</v>
      </c>
      <c r="D18" s="46">
        <v>218737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218737</v>
      </c>
      <c r="O18" s="47">
        <f t="shared" si="1"/>
        <v>6.4070591681312248</v>
      </c>
      <c r="P18" s="9"/>
    </row>
    <row r="19" spans="1:16">
      <c r="A19" s="12"/>
      <c r="B19" s="25">
        <v>323.39999999999998</v>
      </c>
      <c r="C19" s="20" t="s">
        <v>76</v>
      </c>
      <c r="D19" s="46">
        <v>21683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21683</v>
      </c>
      <c r="O19" s="47">
        <f t="shared" si="1"/>
        <v>0.63512009373169298</v>
      </c>
      <c r="P19" s="9"/>
    </row>
    <row r="20" spans="1:16">
      <c r="A20" s="12"/>
      <c r="B20" s="25">
        <v>323.7</v>
      </c>
      <c r="C20" s="20" t="s">
        <v>20</v>
      </c>
      <c r="D20" s="46">
        <v>173998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173998</v>
      </c>
      <c r="O20" s="47">
        <f t="shared" si="1"/>
        <v>5.0966022261277093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13898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13898</v>
      </c>
      <c r="O21" s="47">
        <f t="shared" si="1"/>
        <v>0.40708845928529586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4544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4544</v>
      </c>
      <c r="O22" s="47">
        <f t="shared" si="1"/>
        <v>0.13309900410076156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39772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39772</v>
      </c>
      <c r="O23" s="47">
        <f t="shared" si="1"/>
        <v>1.1649677797305213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26196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26196</v>
      </c>
      <c r="O24" s="47">
        <f t="shared" si="1"/>
        <v>0.76731107205623905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53704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53704</v>
      </c>
      <c r="O25" s="47">
        <f t="shared" si="1"/>
        <v>1.5730521382542473</v>
      </c>
      <c r="P25" s="9"/>
    </row>
    <row r="26" spans="1:16">
      <c r="A26" s="12"/>
      <c r="B26" s="25">
        <v>324.70999999999998</v>
      </c>
      <c r="C26" s="20" t="s">
        <v>27</v>
      </c>
      <c r="D26" s="46">
        <v>0</v>
      </c>
      <c r="E26" s="46">
        <v>0</v>
      </c>
      <c r="F26" s="46">
        <v>0</v>
      </c>
      <c r="G26" s="46">
        <v>3424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3424</v>
      </c>
      <c r="O26" s="47">
        <f t="shared" si="1"/>
        <v>0.10029291154071471</v>
      </c>
      <c r="P26" s="9"/>
    </row>
    <row r="27" spans="1:16">
      <c r="A27" s="12"/>
      <c r="B27" s="25">
        <v>324.72000000000003</v>
      </c>
      <c r="C27" s="20" t="s">
        <v>28</v>
      </c>
      <c r="D27" s="46">
        <v>0</v>
      </c>
      <c r="E27" s="46">
        <v>0</v>
      </c>
      <c r="F27" s="46">
        <v>0</v>
      </c>
      <c r="G27" s="46">
        <v>768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768</v>
      </c>
      <c r="O27" s="47">
        <f t="shared" si="1"/>
        <v>2.2495606326889281E-2</v>
      </c>
      <c r="P27" s="9"/>
    </row>
    <row r="28" spans="1:16">
      <c r="A28" s="12"/>
      <c r="B28" s="25">
        <v>329</v>
      </c>
      <c r="C28" s="20" t="s">
        <v>29</v>
      </c>
      <c r="D28" s="46">
        <v>34716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34716</v>
      </c>
      <c r="O28" s="47">
        <f t="shared" si="1"/>
        <v>1.016871704745167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SUM(D30:D41)</f>
        <v>2790067</v>
      </c>
      <c r="E29" s="32">
        <f t="shared" si="6"/>
        <v>0</v>
      </c>
      <c r="F29" s="32">
        <f t="shared" si="6"/>
        <v>0</v>
      </c>
      <c r="G29" s="32">
        <f t="shared" si="6"/>
        <v>1007154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3797221</v>
      </c>
      <c r="O29" s="45">
        <f t="shared" si="1"/>
        <v>111.22498535442297</v>
      </c>
      <c r="P29" s="10"/>
    </row>
    <row r="30" spans="1:16">
      <c r="A30" s="12"/>
      <c r="B30" s="25">
        <v>331.1</v>
      </c>
      <c r="C30" s="20" t="s">
        <v>77</v>
      </c>
      <c r="D30" s="46">
        <v>19140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19140</v>
      </c>
      <c r="O30" s="47">
        <f t="shared" si="1"/>
        <v>0.56063268892794371</v>
      </c>
      <c r="P30" s="9"/>
    </row>
    <row r="31" spans="1:16">
      <c r="A31" s="12"/>
      <c r="B31" s="25">
        <v>331.2</v>
      </c>
      <c r="C31" s="20" t="s">
        <v>78</v>
      </c>
      <c r="D31" s="46">
        <v>33398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33398</v>
      </c>
      <c r="O31" s="47">
        <f t="shared" si="1"/>
        <v>0.9782659636789689</v>
      </c>
      <c r="P31" s="9"/>
    </row>
    <row r="32" spans="1:16">
      <c r="A32" s="12"/>
      <c r="B32" s="25">
        <v>331.9</v>
      </c>
      <c r="C32" s="20" t="s">
        <v>31</v>
      </c>
      <c r="D32" s="46">
        <v>0</v>
      </c>
      <c r="E32" s="46">
        <v>0</v>
      </c>
      <c r="F32" s="46">
        <v>0</v>
      </c>
      <c r="G32" s="46">
        <v>342136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342136</v>
      </c>
      <c r="O32" s="47">
        <f t="shared" si="1"/>
        <v>10.021558289396602</v>
      </c>
      <c r="P32" s="9"/>
    </row>
    <row r="33" spans="1:16">
      <c r="A33" s="12"/>
      <c r="B33" s="25">
        <v>334.33</v>
      </c>
      <c r="C33" s="20" t="s">
        <v>79</v>
      </c>
      <c r="D33" s="46">
        <v>25091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25091</v>
      </c>
      <c r="O33" s="47">
        <f t="shared" si="1"/>
        <v>0.73494434680726417</v>
      </c>
      <c r="P33" s="9"/>
    </row>
    <row r="34" spans="1:16">
      <c r="A34" s="12"/>
      <c r="B34" s="25">
        <v>334.7</v>
      </c>
      <c r="C34" s="20" t="s">
        <v>32</v>
      </c>
      <c r="D34" s="46">
        <v>0</v>
      </c>
      <c r="E34" s="46">
        <v>0</v>
      </c>
      <c r="F34" s="46">
        <v>0</v>
      </c>
      <c r="G34" s="46">
        <v>265290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265290</v>
      </c>
      <c r="O34" s="47">
        <f t="shared" si="1"/>
        <v>7.7706502636203867</v>
      </c>
      <c r="P34" s="9"/>
    </row>
    <row r="35" spans="1:16">
      <c r="A35" s="12"/>
      <c r="B35" s="25">
        <v>334.9</v>
      </c>
      <c r="C35" s="20" t="s">
        <v>33</v>
      </c>
      <c r="D35" s="46">
        <v>5000</v>
      </c>
      <c r="E35" s="46">
        <v>0</v>
      </c>
      <c r="F35" s="46">
        <v>0</v>
      </c>
      <c r="G35" s="46">
        <v>138063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143063</v>
      </c>
      <c r="O35" s="47">
        <f t="shared" si="1"/>
        <v>4.1904803749267723</v>
      </c>
      <c r="P35" s="9"/>
    </row>
    <row r="36" spans="1:16">
      <c r="A36" s="12"/>
      <c r="B36" s="25">
        <v>335.12</v>
      </c>
      <c r="C36" s="20" t="s">
        <v>34</v>
      </c>
      <c r="D36" s="46">
        <v>618379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618379</v>
      </c>
      <c r="O36" s="47">
        <f t="shared" si="1"/>
        <v>18.113034563561804</v>
      </c>
      <c r="P36" s="9"/>
    </row>
    <row r="37" spans="1:16">
      <c r="A37" s="12"/>
      <c r="B37" s="25">
        <v>335.15</v>
      </c>
      <c r="C37" s="20" t="s">
        <v>35</v>
      </c>
      <c r="D37" s="46">
        <v>16868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16868</v>
      </c>
      <c r="O37" s="47">
        <f t="shared" ref="O37:O60" si="8">(N37/O$62)</f>
        <v>0.49408318687756297</v>
      </c>
      <c r="P37" s="9"/>
    </row>
    <row r="38" spans="1:16">
      <c r="A38" s="12"/>
      <c r="B38" s="25">
        <v>335.18</v>
      </c>
      <c r="C38" s="20" t="s">
        <v>36</v>
      </c>
      <c r="D38" s="46">
        <v>1936063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1936063</v>
      </c>
      <c r="O38" s="47">
        <f t="shared" si="8"/>
        <v>56.709519625073227</v>
      </c>
      <c r="P38" s="9"/>
    </row>
    <row r="39" spans="1:16">
      <c r="A39" s="12"/>
      <c r="B39" s="25">
        <v>335.19</v>
      </c>
      <c r="C39" s="20" t="s">
        <v>46</v>
      </c>
      <c r="D39" s="46">
        <v>4140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4140</v>
      </c>
      <c r="O39" s="47">
        <f t="shared" si="8"/>
        <v>0.12126537785588752</v>
      </c>
      <c r="P39" s="9"/>
    </row>
    <row r="40" spans="1:16">
      <c r="A40" s="12"/>
      <c r="B40" s="25">
        <v>337.9</v>
      </c>
      <c r="C40" s="20" t="s">
        <v>37</v>
      </c>
      <c r="D40" s="46">
        <v>0</v>
      </c>
      <c r="E40" s="46">
        <v>0</v>
      </c>
      <c r="F40" s="46">
        <v>0</v>
      </c>
      <c r="G40" s="46">
        <v>261665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60" si="9">SUM(D40:M40)</f>
        <v>261665</v>
      </c>
      <c r="O40" s="47">
        <f t="shared" si="8"/>
        <v>7.6644698301113063</v>
      </c>
      <c r="P40" s="9"/>
    </row>
    <row r="41" spans="1:16">
      <c r="A41" s="12"/>
      <c r="B41" s="25">
        <v>338</v>
      </c>
      <c r="C41" s="20" t="s">
        <v>38</v>
      </c>
      <c r="D41" s="46">
        <v>131988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131988</v>
      </c>
      <c r="O41" s="47">
        <f t="shared" si="8"/>
        <v>3.8660808435852374</v>
      </c>
      <c r="P41" s="9"/>
    </row>
    <row r="42" spans="1:16" ht="15.75">
      <c r="A42" s="29" t="s">
        <v>43</v>
      </c>
      <c r="B42" s="30"/>
      <c r="C42" s="31"/>
      <c r="D42" s="32">
        <f t="shared" ref="D42:M42" si="10">SUM(D43:D46)</f>
        <v>469680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469680</v>
      </c>
      <c r="O42" s="45">
        <f t="shared" si="8"/>
        <v>13.757469244288226</v>
      </c>
      <c r="P42" s="10"/>
    </row>
    <row r="43" spans="1:16">
      <c r="A43" s="12"/>
      <c r="B43" s="25">
        <v>341.3</v>
      </c>
      <c r="C43" s="20" t="s">
        <v>80</v>
      </c>
      <c r="D43" s="46">
        <v>6048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6048</v>
      </c>
      <c r="O43" s="47">
        <f t="shared" si="8"/>
        <v>0.17715289982425309</v>
      </c>
      <c r="P43" s="9"/>
    </row>
    <row r="44" spans="1:16">
      <c r="A44" s="12"/>
      <c r="B44" s="25">
        <v>341.9</v>
      </c>
      <c r="C44" s="20" t="s">
        <v>81</v>
      </c>
      <c r="D44" s="46">
        <v>33277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33277</v>
      </c>
      <c r="O44" s="47">
        <f t="shared" si="8"/>
        <v>0.97472173403632101</v>
      </c>
      <c r="P44" s="9"/>
    </row>
    <row r="45" spans="1:16">
      <c r="A45" s="12"/>
      <c r="B45" s="25">
        <v>343.9</v>
      </c>
      <c r="C45" s="20" t="s">
        <v>47</v>
      </c>
      <c r="D45" s="46">
        <v>7960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7960</v>
      </c>
      <c r="O45" s="47">
        <f t="shared" si="8"/>
        <v>0.23315758640890452</v>
      </c>
      <c r="P45" s="9"/>
    </row>
    <row r="46" spans="1:16">
      <c r="A46" s="12"/>
      <c r="B46" s="25">
        <v>347.2</v>
      </c>
      <c r="C46" s="20" t="s">
        <v>48</v>
      </c>
      <c r="D46" s="46">
        <v>422395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422395</v>
      </c>
      <c r="O46" s="47">
        <f t="shared" si="8"/>
        <v>12.372437024018746</v>
      </c>
      <c r="P46" s="9"/>
    </row>
    <row r="47" spans="1:16" ht="15.75">
      <c r="A47" s="29" t="s">
        <v>44</v>
      </c>
      <c r="B47" s="30"/>
      <c r="C47" s="31"/>
      <c r="D47" s="32">
        <f t="shared" ref="D47:M47" si="11">SUM(D48:D50)</f>
        <v>261460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261460</v>
      </c>
      <c r="O47" s="45">
        <f t="shared" si="8"/>
        <v>7.6584651435266551</v>
      </c>
      <c r="P47" s="10"/>
    </row>
    <row r="48" spans="1:16">
      <c r="A48" s="13"/>
      <c r="B48" s="39">
        <v>351.1</v>
      </c>
      <c r="C48" s="21" t="s">
        <v>51</v>
      </c>
      <c r="D48" s="46">
        <v>121457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121457</v>
      </c>
      <c r="O48" s="47">
        <f t="shared" si="8"/>
        <v>3.5576157000585824</v>
      </c>
      <c r="P48" s="9"/>
    </row>
    <row r="49" spans="1:119">
      <c r="A49" s="13"/>
      <c r="B49" s="39">
        <v>351.3</v>
      </c>
      <c r="C49" s="21" t="s">
        <v>53</v>
      </c>
      <c r="D49" s="46">
        <v>10306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10306</v>
      </c>
      <c r="O49" s="47">
        <f t="shared" si="8"/>
        <v>0.30187463386057412</v>
      </c>
      <c r="P49" s="9"/>
    </row>
    <row r="50" spans="1:119">
      <c r="A50" s="13"/>
      <c r="B50" s="39">
        <v>354</v>
      </c>
      <c r="C50" s="21" t="s">
        <v>54</v>
      </c>
      <c r="D50" s="46">
        <v>129697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129697</v>
      </c>
      <c r="O50" s="47">
        <f t="shared" si="8"/>
        <v>3.7989748096074987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SUM(D52:D57)</f>
        <v>829269</v>
      </c>
      <c r="E51" s="32">
        <f t="shared" si="12"/>
        <v>197</v>
      </c>
      <c r="F51" s="32">
        <f t="shared" si="12"/>
        <v>0</v>
      </c>
      <c r="G51" s="32">
        <f t="shared" si="12"/>
        <v>1954537</v>
      </c>
      <c r="H51" s="32">
        <f t="shared" si="12"/>
        <v>0</v>
      </c>
      <c r="I51" s="32">
        <f t="shared" si="12"/>
        <v>1170023</v>
      </c>
      <c r="J51" s="32">
        <f t="shared" si="12"/>
        <v>0</v>
      </c>
      <c r="K51" s="32">
        <f t="shared" si="12"/>
        <v>547045</v>
      </c>
      <c r="L51" s="32">
        <f t="shared" si="12"/>
        <v>0</v>
      </c>
      <c r="M51" s="32">
        <f t="shared" si="12"/>
        <v>0</v>
      </c>
      <c r="N51" s="32">
        <f t="shared" si="9"/>
        <v>4501071</v>
      </c>
      <c r="O51" s="45">
        <f t="shared" si="8"/>
        <v>131.84156414762742</v>
      </c>
      <c r="P51" s="10"/>
    </row>
    <row r="52" spans="1:119">
      <c r="A52" s="12"/>
      <c r="B52" s="25">
        <v>361.1</v>
      </c>
      <c r="C52" s="20" t="s">
        <v>56</v>
      </c>
      <c r="D52" s="46">
        <v>110486</v>
      </c>
      <c r="E52" s="46">
        <v>197</v>
      </c>
      <c r="F52" s="46">
        <v>0</v>
      </c>
      <c r="G52" s="46">
        <v>1954237</v>
      </c>
      <c r="H52" s="46">
        <v>0</v>
      </c>
      <c r="I52" s="46">
        <v>306</v>
      </c>
      <c r="J52" s="46">
        <v>0</v>
      </c>
      <c r="K52" s="46">
        <v>210548</v>
      </c>
      <c r="L52" s="46">
        <v>0</v>
      </c>
      <c r="M52" s="46">
        <v>0</v>
      </c>
      <c r="N52" s="46">
        <f t="shared" si="9"/>
        <v>2275774</v>
      </c>
      <c r="O52" s="47">
        <f t="shared" si="8"/>
        <v>66.66004686584651</v>
      </c>
      <c r="P52" s="9"/>
    </row>
    <row r="53" spans="1:119">
      <c r="A53" s="12"/>
      <c r="B53" s="25">
        <v>362</v>
      </c>
      <c r="C53" s="20" t="s">
        <v>58</v>
      </c>
      <c r="D53" s="46">
        <v>655552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655552</v>
      </c>
      <c r="O53" s="47">
        <f t="shared" si="8"/>
        <v>19.201874633860573</v>
      </c>
      <c r="P53" s="9"/>
    </row>
    <row r="54" spans="1:119">
      <c r="A54" s="12"/>
      <c r="B54" s="25">
        <v>364</v>
      </c>
      <c r="C54" s="20" t="s">
        <v>59</v>
      </c>
      <c r="D54" s="46">
        <v>7945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7945</v>
      </c>
      <c r="O54" s="47">
        <f t="shared" si="8"/>
        <v>0.23271821909783247</v>
      </c>
      <c r="P54" s="9"/>
    </row>
    <row r="55" spans="1:119">
      <c r="A55" s="12"/>
      <c r="B55" s="25">
        <v>366</v>
      </c>
      <c r="C55" s="20" t="s">
        <v>61</v>
      </c>
      <c r="D55" s="46">
        <v>21000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21000</v>
      </c>
      <c r="O55" s="47">
        <f t="shared" si="8"/>
        <v>0.61511423550087874</v>
      </c>
      <c r="P55" s="9"/>
    </row>
    <row r="56" spans="1:119">
      <c r="A56" s="12"/>
      <c r="B56" s="25">
        <v>368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336497</v>
      </c>
      <c r="L56" s="46">
        <v>0</v>
      </c>
      <c r="M56" s="46">
        <v>0</v>
      </c>
      <c r="N56" s="46">
        <f t="shared" si="9"/>
        <v>336497</v>
      </c>
      <c r="O56" s="47">
        <f t="shared" si="8"/>
        <v>9.8563854715875809</v>
      </c>
      <c r="P56" s="9"/>
    </row>
    <row r="57" spans="1:119">
      <c r="A57" s="12"/>
      <c r="B57" s="25">
        <v>369.9</v>
      </c>
      <c r="C57" s="20" t="s">
        <v>63</v>
      </c>
      <c r="D57" s="46">
        <v>34286</v>
      </c>
      <c r="E57" s="46">
        <v>0</v>
      </c>
      <c r="F57" s="46">
        <v>0</v>
      </c>
      <c r="G57" s="46">
        <v>300</v>
      </c>
      <c r="H57" s="46">
        <v>0</v>
      </c>
      <c r="I57" s="46">
        <v>1169717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1204303</v>
      </c>
      <c r="O57" s="47">
        <f t="shared" si="8"/>
        <v>35.275424721734034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SUM(D59:D59)</f>
        <v>1551359</v>
      </c>
      <c r="E58" s="32">
        <f t="shared" si="13"/>
        <v>0</v>
      </c>
      <c r="F58" s="32">
        <f t="shared" si="13"/>
        <v>0</v>
      </c>
      <c r="G58" s="32">
        <f t="shared" si="13"/>
        <v>188000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9"/>
        <v>1739359</v>
      </c>
      <c r="O58" s="45">
        <f t="shared" si="8"/>
        <v>50.947832454598711</v>
      </c>
      <c r="P58" s="9"/>
    </row>
    <row r="59" spans="1:119" ht="15.75" thickBot="1">
      <c r="A59" s="12"/>
      <c r="B59" s="25">
        <v>381</v>
      </c>
      <c r="C59" s="20" t="s">
        <v>64</v>
      </c>
      <c r="D59" s="46">
        <v>1551359</v>
      </c>
      <c r="E59" s="46">
        <v>0</v>
      </c>
      <c r="F59" s="46">
        <v>0</v>
      </c>
      <c r="G59" s="46">
        <v>188000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1739359</v>
      </c>
      <c r="O59" s="47">
        <f t="shared" si="8"/>
        <v>50.947832454598711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4">SUM(D5,D15,D29,D42,D47,D51,D58)</f>
        <v>18447689</v>
      </c>
      <c r="E60" s="15">
        <f t="shared" si="14"/>
        <v>197</v>
      </c>
      <c r="F60" s="15">
        <f t="shared" si="14"/>
        <v>0</v>
      </c>
      <c r="G60" s="15">
        <f t="shared" si="14"/>
        <v>3291997</v>
      </c>
      <c r="H60" s="15">
        <f t="shared" si="14"/>
        <v>0</v>
      </c>
      <c r="I60" s="15">
        <f t="shared" si="14"/>
        <v>1170023</v>
      </c>
      <c r="J60" s="15">
        <f t="shared" si="14"/>
        <v>0</v>
      </c>
      <c r="K60" s="15">
        <f t="shared" si="14"/>
        <v>547045</v>
      </c>
      <c r="L60" s="15">
        <f t="shared" si="14"/>
        <v>0</v>
      </c>
      <c r="M60" s="15">
        <f t="shared" si="14"/>
        <v>0</v>
      </c>
      <c r="N60" s="15">
        <f t="shared" si="9"/>
        <v>23456951</v>
      </c>
      <c r="O60" s="38">
        <f t="shared" si="8"/>
        <v>687.08116578793204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82</v>
      </c>
      <c r="M62" s="48"/>
      <c r="N62" s="48"/>
      <c r="O62" s="43">
        <v>34140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A64:O64"/>
    <mergeCell ref="L62:N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10909659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10909659</v>
      </c>
      <c r="O5" s="33">
        <f t="shared" ref="O5:O36" si="1">(N5/O$61)</f>
        <v>349.65735072593827</v>
      </c>
      <c r="P5" s="6"/>
    </row>
    <row r="6" spans="1:133">
      <c r="A6" s="12"/>
      <c r="B6" s="25">
        <v>311</v>
      </c>
      <c r="C6" s="20" t="s">
        <v>3</v>
      </c>
      <c r="D6" s="46">
        <v>4949367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4949367</v>
      </c>
      <c r="O6" s="47">
        <f t="shared" si="1"/>
        <v>158.6284734463639</v>
      </c>
      <c r="P6" s="9"/>
    </row>
    <row r="7" spans="1:133">
      <c r="A7" s="12"/>
      <c r="B7" s="25">
        <v>312.41000000000003</v>
      </c>
      <c r="C7" s="20" t="s">
        <v>11</v>
      </c>
      <c r="D7" s="46">
        <v>633394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633394</v>
      </c>
      <c r="O7" s="47">
        <f t="shared" si="1"/>
        <v>20.300439088490755</v>
      </c>
      <c r="P7" s="9"/>
    </row>
    <row r="8" spans="1:133">
      <c r="A8" s="12"/>
      <c r="B8" s="25">
        <v>312.52</v>
      </c>
      <c r="C8" s="20" t="s">
        <v>72</v>
      </c>
      <c r="D8" s="46">
        <v>243603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243603</v>
      </c>
      <c r="O8" s="47">
        <f t="shared" si="1"/>
        <v>7.8075382199288486</v>
      </c>
      <c r="P8" s="9"/>
    </row>
    <row r="9" spans="1:133">
      <c r="A9" s="12"/>
      <c r="B9" s="25">
        <v>314.10000000000002</v>
      </c>
      <c r="C9" s="20" t="s">
        <v>12</v>
      </c>
      <c r="D9" s="46">
        <v>1996922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1996922</v>
      </c>
      <c r="O9" s="47">
        <f t="shared" si="1"/>
        <v>64.001858914778367</v>
      </c>
      <c r="P9" s="9"/>
    </row>
    <row r="10" spans="1:133">
      <c r="A10" s="12"/>
      <c r="B10" s="25">
        <v>314.3</v>
      </c>
      <c r="C10" s="20" t="s">
        <v>13</v>
      </c>
      <c r="D10" s="46">
        <v>451599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451599</v>
      </c>
      <c r="O10" s="47">
        <f t="shared" si="1"/>
        <v>14.473863017210986</v>
      </c>
      <c r="P10" s="9"/>
    </row>
    <row r="11" spans="1:133">
      <c r="A11" s="12"/>
      <c r="B11" s="25">
        <v>314.39999999999998</v>
      </c>
      <c r="C11" s="20" t="s">
        <v>14</v>
      </c>
      <c r="D11" s="46">
        <v>124684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124684</v>
      </c>
      <c r="O11" s="47">
        <f t="shared" si="1"/>
        <v>3.9961539694240571</v>
      </c>
      <c r="P11" s="9"/>
    </row>
    <row r="12" spans="1:133">
      <c r="A12" s="12"/>
      <c r="B12" s="25">
        <v>315</v>
      </c>
      <c r="C12" s="20" t="s">
        <v>15</v>
      </c>
      <c r="D12" s="46">
        <v>1914538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1914538</v>
      </c>
      <c r="O12" s="47">
        <f t="shared" si="1"/>
        <v>61.361430723374248</v>
      </c>
      <c r="P12" s="9"/>
    </row>
    <row r="13" spans="1:133">
      <c r="A13" s="12"/>
      <c r="B13" s="25">
        <v>316</v>
      </c>
      <c r="C13" s="20" t="s">
        <v>16</v>
      </c>
      <c r="D13" s="46">
        <v>595552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595552</v>
      </c>
      <c r="O13" s="47">
        <f t="shared" si="1"/>
        <v>19.087593346367104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SUM(D15:D27)</f>
        <v>3044203</v>
      </c>
      <c r="E14" s="32">
        <f t="shared" si="3"/>
        <v>0</v>
      </c>
      <c r="F14" s="32">
        <f t="shared" si="3"/>
        <v>0</v>
      </c>
      <c r="G14" s="32">
        <f t="shared" si="3"/>
        <v>180175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3224378</v>
      </c>
      <c r="O14" s="45">
        <f t="shared" si="1"/>
        <v>103.34213646998494</v>
      </c>
      <c r="P14" s="10"/>
    </row>
    <row r="15" spans="1:133">
      <c r="A15" s="12"/>
      <c r="B15" s="25">
        <v>322</v>
      </c>
      <c r="C15" s="20" t="s">
        <v>0</v>
      </c>
      <c r="D15" s="46">
        <v>513599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513599</v>
      </c>
      <c r="O15" s="47">
        <f t="shared" si="1"/>
        <v>16.460978814781576</v>
      </c>
      <c r="P15" s="9"/>
    </row>
    <row r="16" spans="1:133">
      <c r="A16" s="12"/>
      <c r="B16" s="25">
        <v>323.10000000000002</v>
      </c>
      <c r="C16" s="20" t="s">
        <v>18</v>
      </c>
      <c r="D16" s="46">
        <v>2209219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2209219</v>
      </c>
      <c r="O16" s="47">
        <f t="shared" si="1"/>
        <v>70.806031857953272</v>
      </c>
      <c r="P16" s="9"/>
    </row>
    <row r="17" spans="1:16">
      <c r="A17" s="12"/>
      <c r="B17" s="25">
        <v>323.3</v>
      </c>
      <c r="C17" s="20" t="s">
        <v>19</v>
      </c>
      <c r="D17" s="46">
        <v>50225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50225</v>
      </c>
      <c r="O17" s="47">
        <f t="shared" si="1"/>
        <v>1.609724047306176</v>
      </c>
      <c r="P17" s="9"/>
    </row>
    <row r="18" spans="1:16">
      <c r="A18" s="12"/>
      <c r="B18" s="25">
        <v>323.7</v>
      </c>
      <c r="C18" s="20" t="s">
        <v>20</v>
      </c>
      <c r="D18" s="46">
        <v>183330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183330</v>
      </c>
      <c r="O18" s="47">
        <f t="shared" si="1"/>
        <v>5.8757732123970383</v>
      </c>
      <c r="P18" s="9"/>
    </row>
    <row r="19" spans="1:16">
      <c r="A19" s="12"/>
      <c r="B19" s="25">
        <v>324.02</v>
      </c>
      <c r="C19" s="20" t="s">
        <v>21</v>
      </c>
      <c r="D19" s="46">
        <v>0</v>
      </c>
      <c r="E19" s="46">
        <v>0</v>
      </c>
      <c r="F19" s="46">
        <v>0</v>
      </c>
      <c r="G19" s="46">
        <v>7378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7378</v>
      </c>
      <c r="O19" s="47">
        <f t="shared" si="1"/>
        <v>0.23646677991090029</v>
      </c>
      <c r="P19" s="9"/>
    </row>
    <row r="20" spans="1:16">
      <c r="A20" s="12"/>
      <c r="B20" s="25">
        <v>324.02100000000002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43598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43598</v>
      </c>
      <c r="O20" s="47">
        <f t="shared" si="1"/>
        <v>1.3973270087497196</v>
      </c>
      <c r="P20" s="9"/>
    </row>
    <row r="21" spans="1:16">
      <c r="A21" s="12"/>
      <c r="B21" s="25">
        <v>324.04000000000002</v>
      </c>
      <c r="C21" s="20" t="s">
        <v>23</v>
      </c>
      <c r="D21" s="46">
        <v>0</v>
      </c>
      <c r="E21" s="46">
        <v>0</v>
      </c>
      <c r="F21" s="46">
        <v>0</v>
      </c>
      <c r="G21" s="46">
        <v>20933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20933</v>
      </c>
      <c r="O21" s="47">
        <f t="shared" si="1"/>
        <v>0.6709079837184706</v>
      </c>
      <c r="P21" s="9"/>
    </row>
    <row r="22" spans="1:16">
      <c r="A22" s="12"/>
      <c r="B22" s="25">
        <v>324.041</v>
      </c>
      <c r="C22" s="20" t="s">
        <v>24</v>
      </c>
      <c r="D22" s="46">
        <v>0</v>
      </c>
      <c r="E22" s="46">
        <v>0</v>
      </c>
      <c r="F22" s="46">
        <v>0</v>
      </c>
      <c r="G22" s="46">
        <v>72109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72109</v>
      </c>
      <c r="O22" s="47">
        <f t="shared" si="1"/>
        <v>2.3111118233389956</v>
      </c>
      <c r="P22" s="9"/>
    </row>
    <row r="23" spans="1:16">
      <c r="A23" s="12"/>
      <c r="B23" s="25">
        <v>324.07</v>
      </c>
      <c r="C23" s="20" t="s">
        <v>25</v>
      </c>
      <c r="D23" s="46">
        <v>0</v>
      </c>
      <c r="E23" s="46">
        <v>0</v>
      </c>
      <c r="F23" s="46">
        <v>0</v>
      </c>
      <c r="G23" s="46">
        <v>26296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26296</v>
      </c>
      <c r="O23" s="47">
        <f t="shared" si="1"/>
        <v>0.84279350020832666</v>
      </c>
      <c r="P23" s="9"/>
    </row>
    <row r="24" spans="1:16">
      <c r="A24" s="12"/>
      <c r="B24" s="25">
        <v>324.07100000000003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1049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1049</v>
      </c>
      <c r="O24" s="47">
        <f t="shared" si="1"/>
        <v>3.3620717284702416E-2</v>
      </c>
      <c r="P24" s="9"/>
    </row>
    <row r="25" spans="1:16">
      <c r="A25" s="12"/>
      <c r="B25" s="25">
        <v>324.08999999999997</v>
      </c>
      <c r="C25" s="20" t="s">
        <v>27</v>
      </c>
      <c r="D25" s="46">
        <v>0</v>
      </c>
      <c r="E25" s="46">
        <v>0</v>
      </c>
      <c r="F25" s="46">
        <v>0</v>
      </c>
      <c r="G25" s="46">
        <v>1676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1676</v>
      </c>
      <c r="O25" s="47">
        <f t="shared" si="1"/>
        <v>5.3716227044004999E-2</v>
      </c>
      <c r="P25" s="9"/>
    </row>
    <row r="26" spans="1:16">
      <c r="A26" s="12"/>
      <c r="B26" s="25">
        <v>324.09100000000001</v>
      </c>
      <c r="C26" s="20" t="s">
        <v>28</v>
      </c>
      <c r="D26" s="46">
        <v>0</v>
      </c>
      <c r="E26" s="46">
        <v>0</v>
      </c>
      <c r="F26" s="46">
        <v>0</v>
      </c>
      <c r="G26" s="46">
        <v>7136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7136</v>
      </c>
      <c r="O26" s="47">
        <f t="shared" si="1"/>
        <v>0.22871061824941508</v>
      </c>
      <c r="P26" s="9"/>
    </row>
    <row r="27" spans="1:16">
      <c r="A27" s="12"/>
      <c r="B27" s="25">
        <v>329</v>
      </c>
      <c r="C27" s="20" t="s">
        <v>29</v>
      </c>
      <c r="D27" s="46">
        <v>87830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87830</v>
      </c>
      <c r="O27" s="47">
        <f t="shared" si="1"/>
        <v>2.8149738790423382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SUM(D29:D37)</f>
        <v>2704791</v>
      </c>
      <c r="E28" s="32">
        <f t="shared" si="6"/>
        <v>259378</v>
      </c>
      <c r="F28" s="32">
        <f t="shared" si="6"/>
        <v>0</v>
      </c>
      <c r="G28" s="32">
        <f t="shared" si="6"/>
        <v>1405896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>SUM(D28:M28)</f>
        <v>4370065</v>
      </c>
      <c r="O28" s="45">
        <f t="shared" si="1"/>
        <v>140.06169674048908</v>
      </c>
      <c r="P28" s="10"/>
    </row>
    <row r="29" spans="1:16">
      <c r="A29" s="12"/>
      <c r="B29" s="25">
        <v>331.9</v>
      </c>
      <c r="C29" s="20" t="s">
        <v>31</v>
      </c>
      <c r="D29" s="46">
        <v>2076</v>
      </c>
      <c r="E29" s="46">
        <v>0</v>
      </c>
      <c r="F29" s="46">
        <v>0</v>
      </c>
      <c r="G29" s="46">
        <v>260000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262076</v>
      </c>
      <c r="O29" s="47">
        <f t="shared" si="1"/>
        <v>8.3996025768404863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0</v>
      </c>
      <c r="F30" s="46">
        <v>0</v>
      </c>
      <c r="G30" s="46">
        <v>513682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513682</v>
      </c>
      <c r="O30" s="47">
        <f t="shared" si="1"/>
        <v>16.46363898592994</v>
      </c>
      <c r="P30" s="9"/>
    </row>
    <row r="31" spans="1:16">
      <c r="A31" s="12"/>
      <c r="B31" s="25">
        <v>334.9</v>
      </c>
      <c r="C31" s="20" t="s">
        <v>33</v>
      </c>
      <c r="D31" s="46">
        <v>28165</v>
      </c>
      <c r="E31" s="46">
        <v>146434</v>
      </c>
      <c r="F31" s="46">
        <v>0</v>
      </c>
      <c r="G31" s="46">
        <v>204965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379564</v>
      </c>
      <c r="O31" s="47">
        <f t="shared" si="1"/>
        <v>12.165122912727156</v>
      </c>
      <c r="P31" s="9"/>
    </row>
    <row r="32" spans="1:16">
      <c r="A32" s="12"/>
      <c r="B32" s="25">
        <v>335.12</v>
      </c>
      <c r="C32" s="20" t="s">
        <v>34</v>
      </c>
      <c r="D32" s="46">
        <v>620514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620514</v>
      </c>
      <c r="O32" s="47">
        <f t="shared" si="1"/>
        <v>19.887631806672864</v>
      </c>
      <c r="P32" s="9"/>
    </row>
    <row r="33" spans="1:16">
      <c r="A33" s="12"/>
      <c r="B33" s="25">
        <v>335.15</v>
      </c>
      <c r="C33" s="20" t="s">
        <v>35</v>
      </c>
      <c r="D33" s="46">
        <v>15692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15692</v>
      </c>
      <c r="O33" s="47">
        <f t="shared" si="1"/>
        <v>0.5029325983141566</v>
      </c>
      <c r="P33" s="9"/>
    </row>
    <row r="34" spans="1:16">
      <c r="A34" s="12"/>
      <c r="B34" s="25">
        <v>335.18</v>
      </c>
      <c r="C34" s="20" t="s">
        <v>36</v>
      </c>
      <c r="D34" s="46">
        <v>1965419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1965419</v>
      </c>
      <c r="O34" s="47">
        <f t="shared" si="1"/>
        <v>62.992179737828913</v>
      </c>
      <c r="P34" s="9"/>
    </row>
    <row r="35" spans="1:16">
      <c r="A35" s="12"/>
      <c r="B35" s="25">
        <v>335.19</v>
      </c>
      <c r="C35" s="20" t="s">
        <v>46</v>
      </c>
      <c r="D35" s="46">
        <v>4241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4241</v>
      </c>
      <c r="O35" s="47">
        <f t="shared" si="1"/>
        <v>0.13592513060478831</v>
      </c>
      <c r="P35" s="9"/>
    </row>
    <row r="36" spans="1:16">
      <c r="A36" s="12"/>
      <c r="B36" s="25">
        <v>337.9</v>
      </c>
      <c r="C36" s="20" t="s">
        <v>37</v>
      </c>
      <c r="D36" s="46">
        <v>0</v>
      </c>
      <c r="E36" s="46">
        <v>112944</v>
      </c>
      <c r="F36" s="46">
        <v>0</v>
      </c>
      <c r="G36" s="46">
        <v>427249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9" si="8">SUM(D36:M36)</f>
        <v>540193</v>
      </c>
      <c r="O36" s="47">
        <f t="shared" si="1"/>
        <v>17.313323290920163</v>
      </c>
      <c r="P36" s="9"/>
    </row>
    <row r="37" spans="1:16">
      <c r="A37" s="12"/>
      <c r="B37" s="25">
        <v>338</v>
      </c>
      <c r="C37" s="20" t="s">
        <v>38</v>
      </c>
      <c r="D37" s="46">
        <v>68684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68684</v>
      </c>
      <c r="O37" s="47">
        <f t="shared" ref="O37:O59" si="9">(N37/O$61)</f>
        <v>2.2013397006506201</v>
      </c>
      <c r="P37" s="9"/>
    </row>
    <row r="38" spans="1:16" ht="15.75">
      <c r="A38" s="29" t="s">
        <v>43</v>
      </c>
      <c r="B38" s="30"/>
      <c r="C38" s="31"/>
      <c r="D38" s="32">
        <f t="shared" ref="D38:M38" si="10">SUM(D39:D41)</f>
        <v>419896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419896</v>
      </c>
      <c r="O38" s="45">
        <f t="shared" si="9"/>
        <v>13.457773789301624</v>
      </c>
      <c r="P38" s="10"/>
    </row>
    <row r="39" spans="1:16">
      <c r="A39" s="12"/>
      <c r="B39" s="25">
        <v>343.9</v>
      </c>
      <c r="C39" s="20" t="s">
        <v>47</v>
      </c>
      <c r="D39" s="46">
        <v>3720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3720</v>
      </c>
      <c r="O39" s="47">
        <f t="shared" si="9"/>
        <v>0.11922694785423545</v>
      </c>
      <c r="P39" s="9"/>
    </row>
    <row r="40" spans="1:16">
      <c r="A40" s="12"/>
      <c r="B40" s="25">
        <v>347.2</v>
      </c>
      <c r="C40" s="20" t="s">
        <v>48</v>
      </c>
      <c r="D40" s="46">
        <v>386881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386881</v>
      </c>
      <c r="O40" s="47">
        <f t="shared" si="9"/>
        <v>12.399634627095285</v>
      </c>
      <c r="P40" s="9"/>
    </row>
    <row r="41" spans="1:16">
      <c r="A41" s="12"/>
      <c r="B41" s="25">
        <v>349</v>
      </c>
      <c r="C41" s="20" t="s">
        <v>1</v>
      </c>
      <c r="D41" s="46">
        <v>29295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29295</v>
      </c>
      <c r="O41" s="47">
        <f t="shared" si="9"/>
        <v>0.93891221435210415</v>
      </c>
      <c r="P41" s="9"/>
    </row>
    <row r="42" spans="1:16" ht="15.75">
      <c r="A42" s="29" t="s">
        <v>44</v>
      </c>
      <c r="B42" s="30"/>
      <c r="C42" s="31"/>
      <c r="D42" s="32">
        <f t="shared" ref="D42:M42" si="11">SUM(D43:D47)</f>
        <v>334758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8"/>
        <v>334758</v>
      </c>
      <c r="O42" s="45">
        <f t="shared" si="9"/>
        <v>10.72907919617961</v>
      </c>
      <c r="P42" s="10"/>
    </row>
    <row r="43" spans="1:16">
      <c r="A43" s="13"/>
      <c r="B43" s="39">
        <v>351.1</v>
      </c>
      <c r="C43" s="21" t="s">
        <v>51</v>
      </c>
      <c r="D43" s="46">
        <v>171852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171852</v>
      </c>
      <c r="O43" s="47">
        <f t="shared" si="9"/>
        <v>5.5079003878080828</v>
      </c>
      <c r="P43" s="9"/>
    </row>
    <row r="44" spans="1:16">
      <c r="A44" s="13"/>
      <c r="B44" s="39">
        <v>351.2</v>
      </c>
      <c r="C44" s="21" t="s">
        <v>52</v>
      </c>
      <c r="D44" s="46">
        <v>5052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5052</v>
      </c>
      <c r="O44" s="47">
        <f t="shared" si="9"/>
        <v>0.16191788724720363</v>
      </c>
      <c r="P44" s="9"/>
    </row>
    <row r="45" spans="1:16">
      <c r="A45" s="13"/>
      <c r="B45" s="39">
        <v>351.3</v>
      </c>
      <c r="C45" s="21" t="s">
        <v>53</v>
      </c>
      <c r="D45" s="46">
        <v>11570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11570</v>
      </c>
      <c r="O45" s="47">
        <f t="shared" si="9"/>
        <v>0.37082144803051187</v>
      </c>
      <c r="P45" s="9"/>
    </row>
    <row r="46" spans="1:16">
      <c r="A46" s="13"/>
      <c r="B46" s="39">
        <v>354</v>
      </c>
      <c r="C46" s="21" t="s">
        <v>54</v>
      </c>
      <c r="D46" s="46">
        <v>133784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133784</v>
      </c>
      <c r="O46" s="47">
        <f t="shared" si="9"/>
        <v>4.2878112880997401</v>
      </c>
      <c r="P46" s="9"/>
    </row>
    <row r="47" spans="1:16">
      <c r="A47" s="13"/>
      <c r="B47" s="39">
        <v>359</v>
      </c>
      <c r="C47" s="21" t="s">
        <v>55</v>
      </c>
      <c r="D47" s="46">
        <v>12500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12500</v>
      </c>
      <c r="O47" s="47">
        <f t="shared" si="9"/>
        <v>0.40062818499407071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SUM(D49:D56)</f>
        <v>1061304</v>
      </c>
      <c r="E48" s="32">
        <f t="shared" si="12"/>
        <v>4059349</v>
      </c>
      <c r="F48" s="32">
        <f t="shared" si="12"/>
        <v>0</v>
      </c>
      <c r="G48" s="32">
        <f t="shared" si="12"/>
        <v>339164</v>
      </c>
      <c r="H48" s="32">
        <f t="shared" si="12"/>
        <v>0</v>
      </c>
      <c r="I48" s="32">
        <f t="shared" si="12"/>
        <v>1170221</v>
      </c>
      <c r="J48" s="32">
        <f t="shared" si="12"/>
        <v>0</v>
      </c>
      <c r="K48" s="32">
        <f t="shared" si="12"/>
        <v>263439</v>
      </c>
      <c r="L48" s="32">
        <f t="shared" si="12"/>
        <v>0</v>
      </c>
      <c r="M48" s="32">
        <f t="shared" si="12"/>
        <v>0</v>
      </c>
      <c r="N48" s="32">
        <f t="shared" si="8"/>
        <v>6893477</v>
      </c>
      <c r="O48" s="45">
        <f t="shared" si="9"/>
        <v>220.93769430466972</v>
      </c>
      <c r="P48" s="10"/>
    </row>
    <row r="49" spans="1:119">
      <c r="A49" s="12"/>
      <c r="B49" s="25">
        <v>361.1</v>
      </c>
      <c r="C49" s="20" t="s">
        <v>56</v>
      </c>
      <c r="D49" s="46">
        <v>247157</v>
      </c>
      <c r="E49" s="46">
        <v>3934507</v>
      </c>
      <c r="F49" s="46">
        <v>0</v>
      </c>
      <c r="G49" s="46">
        <v>191467</v>
      </c>
      <c r="H49" s="46">
        <v>0</v>
      </c>
      <c r="I49" s="46">
        <v>504</v>
      </c>
      <c r="J49" s="46">
        <v>0</v>
      </c>
      <c r="K49" s="46">
        <v>73574</v>
      </c>
      <c r="L49" s="46">
        <v>0</v>
      </c>
      <c r="M49" s="46">
        <v>0</v>
      </c>
      <c r="N49" s="46">
        <f t="shared" si="8"/>
        <v>4447209</v>
      </c>
      <c r="O49" s="47">
        <f t="shared" si="9"/>
        <v>142.53418159674371</v>
      </c>
      <c r="P49" s="9"/>
    </row>
    <row r="50" spans="1:119">
      <c r="A50" s="12"/>
      <c r="B50" s="25">
        <v>361.3</v>
      </c>
      <c r="C50" s="20" t="s">
        <v>57</v>
      </c>
      <c r="D50" s="46">
        <v>41745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-105089</v>
      </c>
      <c r="L50" s="46">
        <v>0</v>
      </c>
      <c r="M50" s="46">
        <v>0</v>
      </c>
      <c r="N50" s="46">
        <f t="shared" ref="N50:N56" si="13">SUM(D50:M50)</f>
        <v>-63344</v>
      </c>
      <c r="O50" s="47">
        <f t="shared" si="9"/>
        <v>-2.0301913400211533</v>
      </c>
      <c r="P50" s="9"/>
    </row>
    <row r="51" spans="1:119">
      <c r="A51" s="12"/>
      <c r="B51" s="25">
        <v>362</v>
      </c>
      <c r="C51" s="20" t="s">
        <v>58</v>
      </c>
      <c r="D51" s="46">
        <v>609662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609662</v>
      </c>
      <c r="O51" s="47">
        <f t="shared" si="9"/>
        <v>19.539822441588409</v>
      </c>
      <c r="P51" s="9"/>
    </row>
    <row r="52" spans="1:119">
      <c r="A52" s="12"/>
      <c r="B52" s="25">
        <v>364</v>
      </c>
      <c r="C52" s="20" t="s">
        <v>59</v>
      </c>
      <c r="D52" s="46">
        <v>26201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26201</v>
      </c>
      <c r="O52" s="47">
        <f t="shared" si="9"/>
        <v>0.83974872600237171</v>
      </c>
      <c r="P52" s="9"/>
    </row>
    <row r="53" spans="1:119">
      <c r="A53" s="12"/>
      <c r="B53" s="25">
        <v>365</v>
      </c>
      <c r="C53" s="20" t="s">
        <v>60</v>
      </c>
      <c r="D53" s="46">
        <v>3599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3599</v>
      </c>
      <c r="O53" s="47">
        <f t="shared" si="9"/>
        <v>0.11534886702349284</v>
      </c>
      <c r="P53" s="9"/>
    </row>
    <row r="54" spans="1:119">
      <c r="A54" s="12"/>
      <c r="B54" s="25">
        <v>366</v>
      </c>
      <c r="C54" s="20" t="s">
        <v>61</v>
      </c>
      <c r="D54" s="46">
        <v>21000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21000</v>
      </c>
      <c r="O54" s="47">
        <f t="shared" si="9"/>
        <v>0.67305535079003875</v>
      </c>
      <c r="P54" s="9"/>
    </row>
    <row r="55" spans="1:119">
      <c r="A55" s="12"/>
      <c r="B55" s="25">
        <v>368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294954</v>
      </c>
      <c r="L55" s="46">
        <v>0</v>
      </c>
      <c r="M55" s="46">
        <v>0</v>
      </c>
      <c r="N55" s="46">
        <f t="shared" si="13"/>
        <v>294954</v>
      </c>
      <c r="O55" s="47">
        <f t="shared" si="9"/>
        <v>9.4533508541392912</v>
      </c>
      <c r="P55" s="9"/>
    </row>
    <row r="56" spans="1:119">
      <c r="A56" s="12"/>
      <c r="B56" s="25">
        <v>369.9</v>
      </c>
      <c r="C56" s="20" t="s">
        <v>63</v>
      </c>
      <c r="D56" s="46">
        <v>111940</v>
      </c>
      <c r="E56" s="46">
        <v>124842</v>
      </c>
      <c r="F56" s="46">
        <v>0</v>
      </c>
      <c r="G56" s="46">
        <v>147697</v>
      </c>
      <c r="H56" s="46">
        <v>0</v>
      </c>
      <c r="I56" s="46">
        <v>1169717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1554196</v>
      </c>
      <c r="O56" s="47">
        <f t="shared" si="9"/>
        <v>49.812377808403575</v>
      </c>
      <c r="P56" s="9"/>
    </row>
    <row r="57" spans="1:119" ht="15.75">
      <c r="A57" s="29" t="s">
        <v>45</v>
      </c>
      <c r="B57" s="30"/>
      <c r="C57" s="31"/>
      <c r="D57" s="32">
        <f t="shared" ref="D57:M57" si="14">SUM(D58:D58)</f>
        <v>1518300</v>
      </c>
      <c r="E57" s="32">
        <f t="shared" si="14"/>
        <v>0</v>
      </c>
      <c r="F57" s="32">
        <f t="shared" si="14"/>
        <v>0</v>
      </c>
      <c r="G57" s="32">
        <f t="shared" si="14"/>
        <v>1500000</v>
      </c>
      <c r="H57" s="32">
        <f t="shared" si="14"/>
        <v>0</v>
      </c>
      <c r="I57" s="32">
        <f t="shared" si="14"/>
        <v>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3018300</v>
      </c>
      <c r="O57" s="45">
        <f t="shared" si="9"/>
        <v>96.737284061408289</v>
      </c>
      <c r="P57" s="9"/>
    </row>
    <row r="58" spans="1:119" ht="15.75" thickBot="1">
      <c r="A58" s="12"/>
      <c r="B58" s="25">
        <v>381</v>
      </c>
      <c r="C58" s="20" t="s">
        <v>64</v>
      </c>
      <c r="D58" s="46">
        <v>1518300</v>
      </c>
      <c r="E58" s="46">
        <v>0</v>
      </c>
      <c r="F58" s="46">
        <v>0</v>
      </c>
      <c r="G58" s="46">
        <v>1500000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3018300</v>
      </c>
      <c r="O58" s="47">
        <f t="shared" si="9"/>
        <v>96.737284061408289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5">SUM(D5,D14,D28,D38,D42,D48,D57)</f>
        <v>19992911</v>
      </c>
      <c r="E59" s="15">
        <f t="shared" si="15"/>
        <v>4318727</v>
      </c>
      <c r="F59" s="15">
        <f t="shared" si="15"/>
        <v>0</v>
      </c>
      <c r="G59" s="15">
        <f t="shared" si="15"/>
        <v>3425235</v>
      </c>
      <c r="H59" s="15">
        <f t="shared" si="15"/>
        <v>0</v>
      </c>
      <c r="I59" s="15">
        <f t="shared" si="15"/>
        <v>1170221</v>
      </c>
      <c r="J59" s="15">
        <f t="shared" si="15"/>
        <v>0</v>
      </c>
      <c r="K59" s="15">
        <f t="shared" si="15"/>
        <v>263439</v>
      </c>
      <c r="L59" s="15">
        <f t="shared" si="15"/>
        <v>0</v>
      </c>
      <c r="M59" s="15">
        <f t="shared" si="15"/>
        <v>0</v>
      </c>
      <c r="N59" s="15">
        <f>SUM(D59:M59)</f>
        <v>29170533</v>
      </c>
      <c r="O59" s="38">
        <f t="shared" si="9"/>
        <v>934.92301528797157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71</v>
      </c>
      <c r="M61" s="48"/>
      <c r="N61" s="48"/>
      <c r="O61" s="43">
        <v>31201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thickBot="1">
      <c r="A63" s="52" t="s">
        <v>83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10668291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10668291</v>
      </c>
      <c r="O5" s="33">
        <f t="shared" ref="O5:O36" si="1">(N5/O$55)</f>
        <v>337.95707542686984</v>
      </c>
      <c r="P5" s="6"/>
    </row>
    <row r="6" spans="1:133">
      <c r="A6" s="12"/>
      <c r="B6" s="25">
        <v>311</v>
      </c>
      <c r="C6" s="20" t="s">
        <v>3</v>
      </c>
      <c r="D6" s="46">
        <v>5534219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5534219</v>
      </c>
      <c r="O6" s="47">
        <f t="shared" si="1"/>
        <v>175.31659644565528</v>
      </c>
      <c r="P6" s="9"/>
    </row>
    <row r="7" spans="1:133">
      <c r="A7" s="12"/>
      <c r="B7" s="25">
        <v>312.41000000000003</v>
      </c>
      <c r="C7" s="20" t="s">
        <v>11</v>
      </c>
      <c r="D7" s="46">
        <v>649258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649258</v>
      </c>
      <c r="O7" s="47">
        <f t="shared" si="1"/>
        <v>20.567618082174423</v>
      </c>
      <c r="P7" s="9"/>
    </row>
    <row r="8" spans="1:133">
      <c r="A8" s="12"/>
      <c r="B8" s="25">
        <v>314.10000000000002</v>
      </c>
      <c r="C8" s="20" t="s">
        <v>12</v>
      </c>
      <c r="D8" s="46">
        <v>1954826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1954826</v>
      </c>
      <c r="O8" s="47">
        <f t="shared" si="1"/>
        <v>61.926252098710677</v>
      </c>
      <c r="P8" s="9"/>
    </row>
    <row r="9" spans="1:133">
      <c r="A9" s="12"/>
      <c r="B9" s="25">
        <v>314.3</v>
      </c>
      <c r="C9" s="20" t="s">
        <v>13</v>
      </c>
      <c r="D9" s="46">
        <v>394883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394883</v>
      </c>
      <c r="O9" s="47">
        <f t="shared" si="1"/>
        <v>12.509361041594071</v>
      </c>
      <c r="P9" s="9"/>
    </row>
    <row r="10" spans="1:133">
      <c r="A10" s="12"/>
      <c r="B10" s="25">
        <v>314.39999999999998</v>
      </c>
      <c r="C10" s="20" t="s">
        <v>14</v>
      </c>
      <c r="D10" s="46">
        <v>106288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106288</v>
      </c>
      <c r="O10" s="47">
        <f t="shared" si="1"/>
        <v>3.367060537903507</v>
      </c>
      <c r="P10" s="9"/>
    </row>
    <row r="11" spans="1:133">
      <c r="A11" s="12"/>
      <c r="B11" s="25">
        <v>315</v>
      </c>
      <c r="C11" s="20" t="s">
        <v>15</v>
      </c>
      <c r="D11" s="46">
        <v>1485071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1485071</v>
      </c>
      <c r="O11" s="47">
        <f t="shared" si="1"/>
        <v>47.045047042797862</v>
      </c>
      <c r="P11" s="9"/>
    </row>
    <row r="12" spans="1:133">
      <c r="A12" s="12"/>
      <c r="B12" s="25">
        <v>316</v>
      </c>
      <c r="C12" s="20" t="s">
        <v>16</v>
      </c>
      <c r="D12" s="46">
        <v>543746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543746</v>
      </c>
      <c r="O12" s="47">
        <f t="shared" si="1"/>
        <v>17.225140178034025</v>
      </c>
      <c r="P12" s="9"/>
    </row>
    <row r="13" spans="1:133" ht="15.75">
      <c r="A13" s="29" t="s">
        <v>90</v>
      </c>
      <c r="B13" s="30"/>
      <c r="C13" s="31"/>
      <c r="D13" s="32">
        <f t="shared" ref="D13:M13" si="3">SUM(D14:D19)</f>
        <v>3326526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3326526</v>
      </c>
      <c r="O13" s="45">
        <f t="shared" si="1"/>
        <v>105.37985871321317</v>
      </c>
      <c r="P13" s="10"/>
    </row>
    <row r="14" spans="1:133">
      <c r="A14" s="12"/>
      <c r="B14" s="25">
        <v>322</v>
      </c>
      <c r="C14" s="20" t="s">
        <v>0</v>
      </c>
      <c r="D14" s="46">
        <v>740641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740641</v>
      </c>
      <c r="O14" s="47">
        <f t="shared" si="1"/>
        <v>23.462508315646087</v>
      </c>
      <c r="P14" s="9"/>
    </row>
    <row r="15" spans="1:133">
      <c r="A15" s="12"/>
      <c r="B15" s="25">
        <v>323.10000000000002</v>
      </c>
      <c r="C15" s="20" t="s">
        <v>18</v>
      </c>
      <c r="D15" s="46">
        <v>2152419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2152419</v>
      </c>
      <c r="O15" s="47">
        <f t="shared" si="1"/>
        <v>68.185731935248839</v>
      </c>
      <c r="P15" s="9"/>
    </row>
    <row r="16" spans="1:133">
      <c r="A16" s="12"/>
      <c r="B16" s="25">
        <v>323.3</v>
      </c>
      <c r="C16" s="20" t="s">
        <v>19</v>
      </c>
      <c r="D16" s="46">
        <v>17387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17387</v>
      </c>
      <c r="O16" s="47">
        <f t="shared" si="1"/>
        <v>0.55079671809167807</v>
      </c>
      <c r="P16" s="9"/>
    </row>
    <row r="17" spans="1:16">
      <c r="A17" s="12"/>
      <c r="B17" s="25">
        <v>323.39999999999998</v>
      </c>
      <c r="C17" s="20" t="s">
        <v>76</v>
      </c>
      <c r="D17" s="46">
        <v>22251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22251</v>
      </c>
      <c r="O17" s="47">
        <f t="shared" si="1"/>
        <v>0.7048816802356892</v>
      </c>
      <c r="P17" s="9"/>
    </row>
    <row r="18" spans="1:16">
      <c r="A18" s="12"/>
      <c r="B18" s="25">
        <v>323.7</v>
      </c>
      <c r="C18" s="20" t="s">
        <v>20</v>
      </c>
      <c r="D18" s="46">
        <v>168785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168785</v>
      </c>
      <c r="O18" s="47">
        <f t="shared" si="1"/>
        <v>5.3468812367345642</v>
      </c>
      <c r="P18" s="9"/>
    </row>
    <row r="19" spans="1:16">
      <c r="A19" s="12"/>
      <c r="B19" s="25">
        <v>329</v>
      </c>
      <c r="C19" s="20" t="s">
        <v>91</v>
      </c>
      <c r="D19" s="46">
        <v>225043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225043</v>
      </c>
      <c r="O19" s="47">
        <f t="shared" si="1"/>
        <v>7.129058827256312</v>
      </c>
      <c r="P19" s="9"/>
    </row>
    <row r="20" spans="1:16" ht="15.75">
      <c r="A20" s="29" t="s">
        <v>30</v>
      </c>
      <c r="B20" s="30"/>
      <c r="C20" s="31"/>
      <c r="D20" s="32">
        <f t="shared" ref="D20:M20" si="5">SUM(D21:D30)</f>
        <v>3234393</v>
      </c>
      <c r="E20" s="32">
        <f t="shared" si="5"/>
        <v>0</v>
      </c>
      <c r="F20" s="32">
        <f t="shared" si="5"/>
        <v>0</v>
      </c>
      <c r="G20" s="32">
        <f t="shared" si="5"/>
        <v>1437464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4671857</v>
      </c>
      <c r="O20" s="45">
        <f t="shared" si="1"/>
        <v>147.99813095954636</v>
      </c>
      <c r="P20" s="10"/>
    </row>
    <row r="21" spans="1:16">
      <c r="A21" s="12"/>
      <c r="B21" s="25">
        <v>331.9</v>
      </c>
      <c r="C21" s="20" t="s">
        <v>31</v>
      </c>
      <c r="D21" s="46">
        <v>78041</v>
      </c>
      <c r="E21" s="46">
        <v>0</v>
      </c>
      <c r="F21" s="46">
        <v>0</v>
      </c>
      <c r="G21" s="46">
        <v>138005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216046</v>
      </c>
      <c r="O21" s="47">
        <f t="shared" si="1"/>
        <v>6.8440459974023504</v>
      </c>
      <c r="P21" s="9"/>
    </row>
    <row r="22" spans="1:16">
      <c r="A22" s="12"/>
      <c r="B22" s="25">
        <v>334.7</v>
      </c>
      <c r="C22" s="20" t="s">
        <v>32</v>
      </c>
      <c r="D22" s="46">
        <v>0</v>
      </c>
      <c r="E22" s="46">
        <v>0</v>
      </c>
      <c r="F22" s="46">
        <v>0</v>
      </c>
      <c r="G22" s="46">
        <v>1123406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1123406</v>
      </c>
      <c r="O22" s="47">
        <f t="shared" si="1"/>
        <v>35.587987455253902</v>
      </c>
      <c r="P22" s="9"/>
    </row>
    <row r="23" spans="1:16">
      <c r="A23" s="12"/>
      <c r="B23" s="25">
        <v>334.9</v>
      </c>
      <c r="C23" s="20" t="s">
        <v>33</v>
      </c>
      <c r="D23" s="46">
        <v>28261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28261</v>
      </c>
      <c r="O23" s="47">
        <f t="shared" si="1"/>
        <v>0.89527037729274239</v>
      </c>
      <c r="P23" s="9"/>
    </row>
    <row r="24" spans="1:16">
      <c r="A24" s="12"/>
      <c r="B24" s="25">
        <v>335.12</v>
      </c>
      <c r="C24" s="20" t="s">
        <v>34</v>
      </c>
      <c r="D24" s="46">
        <v>707019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707019</v>
      </c>
      <c r="O24" s="47">
        <f t="shared" si="1"/>
        <v>22.397408686286312</v>
      </c>
      <c r="P24" s="9"/>
    </row>
    <row r="25" spans="1:16">
      <c r="A25" s="12"/>
      <c r="B25" s="25">
        <v>335.15</v>
      </c>
      <c r="C25" s="20" t="s">
        <v>35</v>
      </c>
      <c r="D25" s="46">
        <v>17507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17507</v>
      </c>
      <c r="O25" s="47">
        <f t="shared" si="1"/>
        <v>0.55459815630246778</v>
      </c>
      <c r="P25" s="9"/>
    </row>
    <row r="26" spans="1:16">
      <c r="A26" s="12"/>
      <c r="B26" s="25">
        <v>335.18</v>
      </c>
      <c r="C26" s="20" t="s">
        <v>36</v>
      </c>
      <c r="D26" s="46">
        <v>2115079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2115079</v>
      </c>
      <c r="O26" s="47">
        <f t="shared" si="1"/>
        <v>67.002851078658097</v>
      </c>
      <c r="P26" s="9"/>
    </row>
    <row r="27" spans="1:16">
      <c r="A27" s="12"/>
      <c r="B27" s="25">
        <v>335.19</v>
      </c>
      <c r="C27" s="20" t="s">
        <v>46</v>
      </c>
      <c r="D27" s="46">
        <v>5105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5105</v>
      </c>
      <c r="O27" s="47">
        <f t="shared" si="1"/>
        <v>0.16171951721734723</v>
      </c>
      <c r="P27" s="9"/>
    </row>
    <row r="28" spans="1:16">
      <c r="A28" s="12"/>
      <c r="B28" s="25">
        <v>335.29</v>
      </c>
      <c r="C28" s="20" t="s">
        <v>92</v>
      </c>
      <c r="D28" s="46">
        <v>195319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195319</v>
      </c>
      <c r="O28" s="47">
        <f t="shared" si="1"/>
        <v>6.1874425824436914</v>
      </c>
      <c r="P28" s="9"/>
    </row>
    <row r="29" spans="1:16">
      <c r="A29" s="12"/>
      <c r="B29" s="25">
        <v>337.9</v>
      </c>
      <c r="C29" s="20" t="s">
        <v>37</v>
      </c>
      <c r="D29" s="46">
        <v>14250</v>
      </c>
      <c r="E29" s="46">
        <v>0</v>
      </c>
      <c r="F29" s="46">
        <v>0</v>
      </c>
      <c r="G29" s="46">
        <v>176053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7">SUM(D29:M29)</f>
        <v>190303</v>
      </c>
      <c r="O29" s="47">
        <f t="shared" si="1"/>
        <v>6.0285424652326798</v>
      </c>
      <c r="P29" s="9"/>
    </row>
    <row r="30" spans="1:16">
      <c r="A30" s="12"/>
      <c r="B30" s="25">
        <v>338</v>
      </c>
      <c r="C30" s="20" t="s">
        <v>38</v>
      </c>
      <c r="D30" s="46">
        <v>73812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73812</v>
      </c>
      <c r="O30" s="47">
        <f t="shared" si="1"/>
        <v>2.3382646434567746</v>
      </c>
      <c r="P30" s="9"/>
    </row>
    <row r="31" spans="1:16" ht="15.75">
      <c r="A31" s="29" t="s">
        <v>43</v>
      </c>
      <c r="B31" s="30"/>
      <c r="C31" s="31"/>
      <c r="D31" s="32">
        <f t="shared" ref="D31:M31" si="8">SUM(D32:D34)</f>
        <v>419600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419600</v>
      </c>
      <c r="O31" s="45">
        <f t="shared" si="1"/>
        <v>13.292362277061489</v>
      </c>
      <c r="P31" s="10"/>
    </row>
    <row r="32" spans="1:16">
      <c r="A32" s="12"/>
      <c r="B32" s="25">
        <v>343.9</v>
      </c>
      <c r="C32" s="20" t="s">
        <v>47</v>
      </c>
      <c r="D32" s="46">
        <v>915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915</v>
      </c>
      <c r="O32" s="47">
        <f t="shared" si="1"/>
        <v>2.8985966357271836E-2</v>
      </c>
      <c r="P32" s="9"/>
    </row>
    <row r="33" spans="1:16">
      <c r="A33" s="12"/>
      <c r="B33" s="25">
        <v>347.3</v>
      </c>
      <c r="C33" s="20" t="s">
        <v>93</v>
      </c>
      <c r="D33" s="46">
        <v>405213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405213</v>
      </c>
      <c r="O33" s="47">
        <f t="shared" si="1"/>
        <v>12.836601514239554</v>
      </c>
      <c r="P33" s="9"/>
    </row>
    <row r="34" spans="1:16">
      <c r="A34" s="12"/>
      <c r="B34" s="25">
        <v>349</v>
      </c>
      <c r="C34" s="20" t="s">
        <v>1</v>
      </c>
      <c r="D34" s="46">
        <v>13472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13472</v>
      </c>
      <c r="O34" s="47">
        <f t="shared" si="1"/>
        <v>0.42677479646466249</v>
      </c>
      <c r="P34" s="9"/>
    </row>
    <row r="35" spans="1:16" ht="15.75">
      <c r="A35" s="29" t="s">
        <v>44</v>
      </c>
      <c r="B35" s="30"/>
      <c r="C35" s="31"/>
      <c r="D35" s="32">
        <f t="shared" ref="D35:M35" si="9">SUM(D36:D38)</f>
        <v>349148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7"/>
        <v>349148</v>
      </c>
      <c r="O35" s="45">
        <f t="shared" si="1"/>
        <v>11.060537903506827</v>
      </c>
      <c r="P35" s="10"/>
    </row>
    <row r="36" spans="1:16">
      <c r="A36" s="13"/>
      <c r="B36" s="39">
        <v>351.1</v>
      </c>
      <c r="C36" s="21" t="s">
        <v>51</v>
      </c>
      <c r="D36" s="46">
        <v>224989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224989</v>
      </c>
      <c r="O36" s="47">
        <f t="shared" si="1"/>
        <v>7.1273481800614569</v>
      </c>
      <c r="P36" s="9"/>
    </row>
    <row r="37" spans="1:16">
      <c r="A37" s="13"/>
      <c r="B37" s="39">
        <v>354</v>
      </c>
      <c r="C37" s="21" t="s">
        <v>54</v>
      </c>
      <c r="D37" s="46">
        <v>12866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12866</v>
      </c>
      <c r="O37" s="47">
        <f t="shared" ref="O37:O53" si="10">(N37/O$55)</f>
        <v>0.40757753350017423</v>
      </c>
      <c r="P37" s="9"/>
    </row>
    <row r="38" spans="1:16">
      <c r="A38" s="13"/>
      <c r="B38" s="39">
        <v>359</v>
      </c>
      <c r="C38" s="21" t="s">
        <v>55</v>
      </c>
      <c r="D38" s="46">
        <v>111293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111293</v>
      </c>
      <c r="O38" s="47">
        <f t="shared" si="10"/>
        <v>3.5256121899451958</v>
      </c>
      <c r="P38" s="9"/>
    </row>
    <row r="39" spans="1:16" ht="15.75">
      <c r="A39" s="29" t="s">
        <v>4</v>
      </c>
      <c r="B39" s="30"/>
      <c r="C39" s="31"/>
      <c r="D39" s="32">
        <f t="shared" ref="D39:M39" si="11">SUM(D40:D50)</f>
        <v>1045619</v>
      </c>
      <c r="E39" s="32">
        <f t="shared" si="11"/>
        <v>3903092</v>
      </c>
      <c r="F39" s="32">
        <f t="shared" si="11"/>
        <v>0</v>
      </c>
      <c r="G39" s="32">
        <f t="shared" si="11"/>
        <v>968226</v>
      </c>
      <c r="H39" s="32">
        <f t="shared" si="11"/>
        <v>0</v>
      </c>
      <c r="I39" s="32">
        <f t="shared" si="11"/>
        <v>1274890</v>
      </c>
      <c r="J39" s="32">
        <f t="shared" si="11"/>
        <v>0</v>
      </c>
      <c r="K39" s="32">
        <f t="shared" si="11"/>
        <v>415109</v>
      </c>
      <c r="L39" s="32">
        <f t="shared" si="11"/>
        <v>0</v>
      </c>
      <c r="M39" s="32">
        <f t="shared" si="11"/>
        <v>0</v>
      </c>
      <c r="N39" s="32">
        <f t="shared" si="7"/>
        <v>7606936</v>
      </c>
      <c r="O39" s="45">
        <f t="shared" si="10"/>
        <v>240.97747647860106</v>
      </c>
      <c r="P39" s="10"/>
    </row>
    <row r="40" spans="1:16">
      <c r="A40" s="12"/>
      <c r="B40" s="25">
        <v>361.1</v>
      </c>
      <c r="C40" s="20" t="s">
        <v>56</v>
      </c>
      <c r="D40" s="46">
        <v>346886</v>
      </c>
      <c r="E40" s="46">
        <v>3801924</v>
      </c>
      <c r="F40" s="46">
        <v>0</v>
      </c>
      <c r="G40" s="46">
        <v>441149</v>
      </c>
      <c r="H40" s="46">
        <v>0</v>
      </c>
      <c r="I40" s="46">
        <v>13931</v>
      </c>
      <c r="J40" s="46">
        <v>0</v>
      </c>
      <c r="K40" s="46">
        <v>117644</v>
      </c>
      <c r="L40" s="46">
        <v>0</v>
      </c>
      <c r="M40" s="46">
        <v>0</v>
      </c>
      <c r="N40" s="46">
        <f t="shared" si="7"/>
        <v>4721534</v>
      </c>
      <c r="O40" s="47">
        <f t="shared" si="10"/>
        <v>149.57183134285805</v>
      </c>
      <c r="P40" s="9"/>
    </row>
    <row r="41" spans="1:16">
      <c r="A41" s="12"/>
      <c r="B41" s="25">
        <v>361.3</v>
      </c>
      <c r="C41" s="20" t="s">
        <v>57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-936264</v>
      </c>
      <c r="L41" s="46">
        <v>0</v>
      </c>
      <c r="M41" s="46">
        <v>0</v>
      </c>
      <c r="N41" s="46">
        <f t="shared" ref="N41:N50" si="12">SUM(D41:M41)</f>
        <v>-936264</v>
      </c>
      <c r="O41" s="47">
        <f t="shared" si="10"/>
        <v>-29.659581208223777</v>
      </c>
      <c r="P41" s="9"/>
    </row>
    <row r="42" spans="1:16">
      <c r="A42" s="12"/>
      <c r="B42" s="25">
        <v>362</v>
      </c>
      <c r="C42" s="20" t="s">
        <v>58</v>
      </c>
      <c r="D42" s="46">
        <v>580398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580398</v>
      </c>
      <c r="O42" s="47">
        <f t="shared" si="10"/>
        <v>18.38622612221624</v>
      </c>
      <c r="P42" s="9"/>
    </row>
    <row r="43" spans="1:16">
      <c r="A43" s="12"/>
      <c r="B43" s="25">
        <v>363.22</v>
      </c>
      <c r="C43" s="20" t="s">
        <v>94</v>
      </c>
      <c r="D43" s="46">
        <v>0</v>
      </c>
      <c r="E43" s="46">
        <v>0</v>
      </c>
      <c r="F43" s="46">
        <v>0</v>
      </c>
      <c r="G43" s="46">
        <v>105979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105979</v>
      </c>
      <c r="O43" s="47">
        <f t="shared" si="10"/>
        <v>3.3572718345107231</v>
      </c>
      <c r="P43" s="9"/>
    </row>
    <row r="44" spans="1:16">
      <c r="A44" s="12"/>
      <c r="B44" s="25">
        <v>363.24</v>
      </c>
      <c r="C44" s="20" t="s">
        <v>95</v>
      </c>
      <c r="D44" s="46">
        <v>0</v>
      </c>
      <c r="E44" s="46">
        <v>0</v>
      </c>
      <c r="F44" s="46">
        <v>0</v>
      </c>
      <c r="G44" s="46">
        <v>265320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265320</v>
      </c>
      <c r="O44" s="47">
        <f t="shared" si="10"/>
        <v>8.4049798840561341</v>
      </c>
      <c r="P44" s="9"/>
    </row>
    <row r="45" spans="1:16">
      <c r="A45" s="12"/>
      <c r="B45" s="25">
        <v>363.27</v>
      </c>
      <c r="C45" s="20" t="s">
        <v>96</v>
      </c>
      <c r="D45" s="46">
        <v>0</v>
      </c>
      <c r="E45" s="46">
        <v>0</v>
      </c>
      <c r="F45" s="46">
        <v>0</v>
      </c>
      <c r="G45" s="46">
        <v>123098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123098</v>
      </c>
      <c r="O45" s="47">
        <f t="shared" si="10"/>
        <v>3.8995786739316376</v>
      </c>
      <c r="P45" s="9"/>
    </row>
    <row r="46" spans="1:16">
      <c r="A46" s="12"/>
      <c r="B46" s="25">
        <v>363.29</v>
      </c>
      <c r="C46" s="20" t="s">
        <v>97</v>
      </c>
      <c r="D46" s="46">
        <v>0</v>
      </c>
      <c r="E46" s="46">
        <v>0</v>
      </c>
      <c r="F46" s="46">
        <v>0</v>
      </c>
      <c r="G46" s="46">
        <v>22680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22680</v>
      </c>
      <c r="O46" s="47">
        <f t="shared" si="10"/>
        <v>0.7184718218392625</v>
      </c>
      <c r="P46" s="9"/>
    </row>
    <row r="47" spans="1:16">
      <c r="A47" s="12"/>
      <c r="B47" s="25">
        <v>365</v>
      </c>
      <c r="C47" s="20" t="s">
        <v>60</v>
      </c>
      <c r="D47" s="46">
        <v>2633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2633</v>
      </c>
      <c r="O47" s="47">
        <f t="shared" si="10"/>
        <v>8.3409890075078402E-2</v>
      </c>
      <c r="P47" s="9"/>
    </row>
    <row r="48" spans="1:16">
      <c r="A48" s="12"/>
      <c r="B48" s="25">
        <v>366</v>
      </c>
      <c r="C48" s="20" t="s">
        <v>61</v>
      </c>
      <c r="D48" s="46">
        <v>15000</v>
      </c>
      <c r="E48" s="46">
        <v>100698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115698</v>
      </c>
      <c r="O48" s="47">
        <f t="shared" si="10"/>
        <v>3.6651566509329361</v>
      </c>
      <c r="P48" s="9"/>
    </row>
    <row r="49" spans="1:119">
      <c r="A49" s="12"/>
      <c r="B49" s="25">
        <v>368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1233729</v>
      </c>
      <c r="L49" s="46">
        <v>0</v>
      </c>
      <c r="M49" s="46">
        <v>0</v>
      </c>
      <c r="N49" s="46">
        <f t="shared" si="12"/>
        <v>1233729</v>
      </c>
      <c r="O49" s="47">
        <f t="shared" si="10"/>
        <v>39.08287135299522</v>
      </c>
      <c r="P49" s="9"/>
    </row>
    <row r="50" spans="1:119">
      <c r="A50" s="12"/>
      <c r="B50" s="25">
        <v>369.9</v>
      </c>
      <c r="C50" s="20" t="s">
        <v>63</v>
      </c>
      <c r="D50" s="46">
        <v>100702</v>
      </c>
      <c r="E50" s="46">
        <v>470</v>
      </c>
      <c r="F50" s="46">
        <v>0</v>
      </c>
      <c r="G50" s="46">
        <v>10000</v>
      </c>
      <c r="H50" s="46">
        <v>0</v>
      </c>
      <c r="I50" s="46">
        <v>1260959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1372131</v>
      </c>
      <c r="O50" s="47">
        <f t="shared" si="10"/>
        <v>43.467260113409573</v>
      </c>
      <c r="P50" s="9"/>
    </row>
    <row r="51" spans="1:119" ht="15.75">
      <c r="A51" s="29" t="s">
        <v>45</v>
      </c>
      <c r="B51" s="30"/>
      <c r="C51" s="31"/>
      <c r="D51" s="32">
        <f t="shared" ref="D51:M51" si="13">SUM(D52:D52)</f>
        <v>1142006</v>
      </c>
      <c r="E51" s="32">
        <f t="shared" si="13"/>
        <v>98000</v>
      </c>
      <c r="F51" s="32">
        <f t="shared" si="13"/>
        <v>0</v>
      </c>
      <c r="G51" s="32">
        <f t="shared" si="13"/>
        <v>2308000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3548006</v>
      </c>
      <c r="O51" s="45">
        <f t="shared" si="10"/>
        <v>112.39604650426078</v>
      </c>
      <c r="P51" s="9"/>
    </row>
    <row r="52" spans="1:119" ht="15.75" thickBot="1">
      <c r="A52" s="12"/>
      <c r="B52" s="25">
        <v>381</v>
      </c>
      <c r="C52" s="20" t="s">
        <v>64</v>
      </c>
      <c r="D52" s="46">
        <v>1142006</v>
      </c>
      <c r="E52" s="46">
        <v>98000</v>
      </c>
      <c r="F52" s="46">
        <v>0</v>
      </c>
      <c r="G52" s="46">
        <v>2308000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3548006</v>
      </c>
      <c r="O52" s="47">
        <f t="shared" si="10"/>
        <v>112.39604650426078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4">SUM(D5,D13,D20,D31,D35,D39,D51)</f>
        <v>20185583</v>
      </c>
      <c r="E53" s="15">
        <f t="shared" si="14"/>
        <v>4001092</v>
      </c>
      <c r="F53" s="15">
        <f t="shared" si="14"/>
        <v>0</v>
      </c>
      <c r="G53" s="15">
        <f t="shared" si="14"/>
        <v>4713690</v>
      </c>
      <c r="H53" s="15">
        <f t="shared" si="14"/>
        <v>0</v>
      </c>
      <c r="I53" s="15">
        <f t="shared" si="14"/>
        <v>1274890</v>
      </c>
      <c r="J53" s="15">
        <f t="shared" si="14"/>
        <v>0</v>
      </c>
      <c r="K53" s="15">
        <f t="shared" si="14"/>
        <v>415109</v>
      </c>
      <c r="L53" s="15">
        <f t="shared" si="14"/>
        <v>0</v>
      </c>
      <c r="M53" s="15">
        <f t="shared" si="14"/>
        <v>0</v>
      </c>
      <c r="N53" s="15">
        <f>SUM(D53:M53)</f>
        <v>30590364</v>
      </c>
      <c r="O53" s="38">
        <f t="shared" si="10"/>
        <v>969.06148826305957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98</v>
      </c>
      <c r="M55" s="48"/>
      <c r="N55" s="48"/>
      <c r="O55" s="43">
        <v>31567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83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8"/>
      <c r="M3" s="69"/>
      <c r="N3" s="36"/>
      <c r="O3" s="37"/>
      <c r="P3" s="70" t="s">
        <v>130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131</v>
      </c>
      <c r="N4" s="35" t="s">
        <v>10</v>
      </c>
      <c r="O4" s="35" t="s">
        <v>132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133</v>
      </c>
      <c r="B5" s="26"/>
      <c r="C5" s="26"/>
      <c r="D5" s="27">
        <f t="shared" ref="D5:N5" si="0">SUM(D6:D15)</f>
        <v>13137069</v>
      </c>
      <c r="E5" s="27">
        <f t="shared" si="0"/>
        <v>0</v>
      </c>
      <c r="F5" s="27">
        <f t="shared" si="0"/>
        <v>0</v>
      </c>
      <c r="G5" s="27">
        <f t="shared" si="0"/>
        <v>3808453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16945522</v>
      </c>
      <c r="P5" s="33">
        <f t="shared" ref="P5:P36" si="1">(O5/P$58)</f>
        <v>430.69060871775321</v>
      </c>
      <c r="Q5" s="6"/>
    </row>
    <row r="6" spans="1:134">
      <c r="A6" s="12"/>
      <c r="B6" s="25">
        <v>311</v>
      </c>
      <c r="C6" s="20" t="s">
        <v>3</v>
      </c>
      <c r="D6" s="46">
        <v>6261280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6261280</v>
      </c>
      <c r="P6" s="47">
        <f t="shared" si="1"/>
        <v>159.13788283136358</v>
      </c>
      <c r="Q6" s="9"/>
    </row>
    <row r="7" spans="1:134">
      <c r="A7" s="12"/>
      <c r="B7" s="25">
        <v>312.41000000000003</v>
      </c>
      <c r="C7" s="20" t="s">
        <v>134</v>
      </c>
      <c r="D7" s="46">
        <v>487433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487433</v>
      </c>
      <c r="P7" s="47">
        <f t="shared" si="1"/>
        <v>12.388689795399669</v>
      </c>
      <c r="Q7" s="9"/>
    </row>
    <row r="8" spans="1:134">
      <c r="A8" s="12"/>
      <c r="B8" s="25">
        <v>312.43</v>
      </c>
      <c r="C8" s="20" t="s">
        <v>135</v>
      </c>
      <c r="D8" s="46">
        <v>258730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258730</v>
      </c>
      <c r="P8" s="47">
        <f t="shared" si="1"/>
        <v>6.5759308679628923</v>
      </c>
      <c r="Q8" s="9"/>
    </row>
    <row r="9" spans="1:134">
      <c r="A9" s="12"/>
      <c r="B9" s="25">
        <v>312.52</v>
      </c>
      <c r="C9" s="20" t="s">
        <v>100</v>
      </c>
      <c r="D9" s="46">
        <v>404507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404507</v>
      </c>
      <c r="P9" s="47">
        <f t="shared" si="1"/>
        <v>10.281026814080569</v>
      </c>
      <c r="Q9" s="9"/>
    </row>
    <row r="10" spans="1:134">
      <c r="A10" s="12"/>
      <c r="B10" s="25">
        <v>312.63</v>
      </c>
      <c r="C10" s="20" t="s">
        <v>136</v>
      </c>
      <c r="D10" s="46">
        <v>0</v>
      </c>
      <c r="E10" s="46">
        <v>0</v>
      </c>
      <c r="F10" s="46">
        <v>0</v>
      </c>
      <c r="G10" s="46">
        <v>3808453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3808453</v>
      </c>
      <c r="P10" s="47">
        <f t="shared" si="1"/>
        <v>96.796365484813833</v>
      </c>
      <c r="Q10" s="9"/>
    </row>
    <row r="11" spans="1:134">
      <c r="A11" s="12"/>
      <c r="B11" s="25">
        <v>314.10000000000002</v>
      </c>
      <c r="C11" s="20" t="s">
        <v>12</v>
      </c>
      <c r="D11" s="46">
        <v>3137453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3137453</v>
      </c>
      <c r="P11" s="47">
        <f t="shared" si="1"/>
        <v>79.742101918922359</v>
      </c>
      <c r="Q11" s="9"/>
    </row>
    <row r="12" spans="1:134">
      <c r="A12" s="12"/>
      <c r="B12" s="25">
        <v>314.3</v>
      </c>
      <c r="C12" s="20" t="s">
        <v>13</v>
      </c>
      <c r="D12" s="46">
        <v>685615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685615</v>
      </c>
      <c r="P12" s="47">
        <f t="shared" si="1"/>
        <v>17.425721184394458</v>
      </c>
      <c r="Q12" s="9"/>
    </row>
    <row r="13" spans="1:134">
      <c r="A13" s="12"/>
      <c r="B13" s="25">
        <v>314.39999999999998</v>
      </c>
      <c r="C13" s="20" t="s">
        <v>14</v>
      </c>
      <c r="D13" s="46">
        <v>124005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124005</v>
      </c>
      <c r="P13" s="47">
        <f t="shared" si="1"/>
        <v>3.1517346549752192</v>
      </c>
      <c r="Q13" s="9"/>
    </row>
    <row r="14" spans="1:134">
      <c r="A14" s="12"/>
      <c r="B14" s="25">
        <v>315.2</v>
      </c>
      <c r="C14" s="20" t="s">
        <v>144</v>
      </c>
      <c r="D14" s="46">
        <v>997232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997232</v>
      </c>
      <c r="P14" s="47">
        <f t="shared" si="1"/>
        <v>25.345838098868981</v>
      </c>
      <c r="Q14" s="9"/>
    </row>
    <row r="15" spans="1:134">
      <c r="A15" s="12"/>
      <c r="B15" s="25">
        <v>316</v>
      </c>
      <c r="C15" s="20" t="s">
        <v>102</v>
      </c>
      <c r="D15" s="46">
        <v>780814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780814</v>
      </c>
      <c r="P15" s="47">
        <f t="shared" si="1"/>
        <v>19.84531706697166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SUM(D17:D28)</f>
        <v>5355765</v>
      </c>
      <c r="E16" s="32">
        <f t="shared" si="3"/>
        <v>0</v>
      </c>
      <c r="F16" s="32">
        <f t="shared" si="3"/>
        <v>0</v>
      </c>
      <c r="G16" s="32">
        <f t="shared" si="3"/>
        <v>745301</v>
      </c>
      <c r="H16" s="32">
        <f t="shared" si="3"/>
        <v>0</v>
      </c>
      <c r="I16" s="32">
        <f t="shared" si="3"/>
        <v>1063561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7164627</v>
      </c>
      <c r="P16" s="45">
        <f t="shared" si="1"/>
        <v>182.09752192146397</v>
      </c>
      <c r="Q16" s="10"/>
    </row>
    <row r="17" spans="1:17">
      <c r="A17" s="12"/>
      <c r="B17" s="25">
        <v>322</v>
      </c>
      <c r="C17" s="20" t="s">
        <v>138</v>
      </c>
      <c r="D17" s="46">
        <v>1320798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1320798</v>
      </c>
      <c r="P17" s="47">
        <f t="shared" si="1"/>
        <v>33.569653069004957</v>
      </c>
      <c r="Q17" s="9"/>
    </row>
    <row r="18" spans="1:17">
      <c r="A18" s="12"/>
      <c r="B18" s="25">
        <v>323.10000000000002</v>
      </c>
      <c r="C18" s="20" t="s">
        <v>18</v>
      </c>
      <c r="D18" s="46">
        <v>2524353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2524353</v>
      </c>
      <c r="P18" s="47">
        <f t="shared" si="1"/>
        <v>64.159435760579484</v>
      </c>
      <c r="Q18" s="9"/>
    </row>
    <row r="19" spans="1:17">
      <c r="A19" s="12"/>
      <c r="B19" s="25">
        <v>323.3</v>
      </c>
      <c r="C19" s="20" t="s">
        <v>19</v>
      </c>
      <c r="D19" s="46">
        <v>905830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905830</v>
      </c>
      <c r="P19" s="47">
        <f t="shared" si="1"/>
        <v>23.022747490151225</v>
      </c>
      <c r="Q19" s="9"/>
    </row>
    <row r="20" spans="1:17">
      <c r="A20" s="12"/>
      <c r="B20" s="25">
        <v>323.39999999999998</v>
      </c>
      <c r="C20" s="20" t="s">
        <v>76</v>
      </c>
      <c r="D20" s="46">
        <v>29081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29081</v>
      </c>
      <c r="P20" s="47">
        <f t="shared" si="1"/>
        <v>0.73912822467912065</v>
      </c>
      <c r="Q20" s="9"/>
    </row>
    <row r="21" spans="1:17">
      <c r="A21" s="12"/>
      <c r="B21" s="25">
        <v>323.7</v>
      </c>
      <c r="C21" s="20" t="s">
        <v>20</v>
      </c>
      <c r="D21" s="46">
        <v>222725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222725</v>
      </c>
      <c r="P21" s="47">
        <f t="shared" si="1"/>
        <v>5.6608209429406529</v>
      </c>
      <c r="Q21" s="9"/>
    </row>
    <row r="22" spans="1:17">
      <c r="A22" s="12"/>
      <c r="B22" s="25">
        <v>324.31</v>
      </c>
      <c r="C22" s="20" t="s">
        <v>23</v>
      </c>
      <c r="D22" s="46">
        <v>0</v>
      </c>
      <c r="E22" s="46">
        <v>0</v>
      </c>
      <c r="F22" s="46">
        <v>0</v>
      </c>
      <c r="G22" s="46">
        <v>81637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81637</v>
      </c>
      <c r="P22" s="47">
        <f t="shared" si="1"/>
        <v>2.0749015122633119</v>
      </c>
      <c r="Q22" s="9"/>
    </row>
    <row r="23" spans="1:17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35911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35911</v>
      </c>
      <c r="P23" s="47">
        <f t="shared" si="1"/>
        <v>0.91272080315160753</v>
      </c>
      <c r="Q23" s="9"/>
    </row>
    <row r="24" spans="1:17">
      <c r="A24" s="12"/>
      <c r="B24" s="25">
        <v>324.61</v>
      </c>
      <c r="C24" s="20" t="s">
        <v>25</v>
      </c>
      <c r="D24" s="46">
        <v>0</v>
      </c>
      <c r="E24" s="46">
        <v>0</v>
      </c>
      <c r="F24" s="46">
        <v>0</v>
      </c>
      <c r="G24" s="46">
        <v>164557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164557</v>
      </c>
      <c r="P24" s="47">
        <f t="shared" si="1"/>
        <v>4.1824119964417337</v>
      </c>
      <c r="Q24" s="9"/>
    </row>
    <row r="25" spans="1:17">
      <c r="A25" s="12"/>
      <c r="B25" s="25">
        <v>324.91000000000003</v>
      </c>
      <c r="C25" s="20" t="s">
        <v>27</v>
      </c>
      <c r="D25" s="46">
        <v>0</v>
      </c>
      <c r="E25" s="46">
        <v>0</v>
      </c>
      <c r="F25" s="46">
        <v>0</v>
      </c>
      <c r="G25" s="46">
        <v>85259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85259</v>
      </c>
      <c r="P25" s="47">
        <f t="shared" si="1"/>
        <v>2.1669589528529674</v>
      </c>
      <c r="Q25" s="9"/>
    </row>
    <row r="26" spans="1:17">
      <c r="A26" s="12"/>
      <c r="B26" s="25">
        <v>324.92</v>
      </c>
      <c r="C26" s="20" t="s">
        <v>28</v>
      </c>
      <c r="D26" s="46">
        <v>0</v>
      </c>
      <c r="E26" s="46">
        <v>0</v>
      </c>
      <c r="F26" s="46">
        <v>0</v>
      </c>
      <c r="G26" s="46">
        <v>27366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27366</v>
      </c>
      <c r="P26" s="47">
        <f t="shared" si="1"/>
        <v>0.69553945863515054</v>
      </c>
      <c r="Q26" s="9"/>
    </row>
    <row r="27" spans="1:17">
      <c r="A27" s="12"/>
      <c r="B27" s="25">
        <v>329.1</v>
      </c>
      <c r="C27" s="20" t="s">
        <v>139</v>
      </c>
      <c r="D27" s="46">
        <v>352978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352978</v>
      </c>
      <c r="P27" s="47">
        <f t="shared" si="1"/>
        <v>8.9713559537425347</v>
      </c>
      <c r="Q27" s="9"/>
    </row>
    <row r="28" spans="1:17">
      <c r="A28" s="12"/>
      <c r="B28" s="25">
        <v>329.2</v>
      </c>
      <c r="C28" s="20" t="s">
        <v>145</v>
      </c>
      <c r="D28" s="46">
        <v>0</v>
      </c>
      <c r="E28" s="46">
        <v>0</v>
      </c>
      <c r="F28" s="46">
        <v>0</v>
      </c>
      <c r="G28" s="46">
        <v>350571</v>
      </c>
      <c r="H28" s="46">
        <v>0</v>
      </c>
      <c r="I28" s="46">
        <v>1063561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1414132</v>
      </c>
      <c r="P28" s="47">
        <f t="shared" si="1"/>
        <v>35.941847757021222</v>
      </c>
      <c r="Q28" s="9"/>
    </row>
    <row r="29" spans="1:17" ht="15.75">
      <c r="A29" s="29" t="s">
        <v>140</v>
      </c>
      <c r="B29" s="30"/>
      <c r="C29" s="31"/>
      <c r="D29" s="32">
        <f t="shared" ref="D29:N29" si="5">SUM(D30:D38)</f>
        <v>6332895</v>
      </c>
      <c r="E29" s="32">
        <f t="shared" si="5"/>
        <v>1241344</v>
      </c>
      <c r="F29" s="32">
        <f t="shared" si="5"/>
        <v>0</v>
      </c>
      <c r="G29" s="32">
        <f t="shared" si="5"/>
        <v>5000</v>
      </c>
      <c r="H29" s="32">
        <f t="shared" si="5"/>
        <v>0</v>
      </c>
      <c r="I29" s="32">
        <f t="shared" si="5"/>
        <v>32100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7611339</v>
      </c>
      <c r="P29" s="45">
        <f t="shared" si="1"/>
        <v>193.45123903926802</v>
      </c>
      <c r="Q29" s="10"/>
    </row>
    <row r="30" spans="1:17">
      <c r="A30" s="12"/>
      <c r="B30" s="25">
        <v>331.62</v>
      </c>
      <c r="C30" s="20" t="s">
        <v>146</v>
      </c>
      <c r="D30" s="46">
        <v>3527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6">SUM(D30:N30)</f>
        <v>3527</v>
      </c>
      <c r="P30" s="47">
        <f t="shared" si="1"/>
        <v>8.9642902528910912E-2</v>
      </c>
      <c r="Q30" s="9"/>
    </row>
    <row r="31" spans="1:17">
      <c r="A31" s="12"/>
      <c r="B31" s="25">
        <v>331.9</v>
      </c>
      <c r="C31" s="20" t="s">
        <v>31</v>
      </c>
      <c r="D31" s="46">
        <v>1321</v>
      </c>
      <c r="E31" s="46">
        <v>0</v>
      </c>
      <c r="F31" s="46">
        <v>0</v>
      </c>
      <c r="G31" s="46">
        <v>0</v>
      </c>
      <c r="H31" s="46">
        <v>0</v>
      </c>
      <c r="I31" s="46">
        <v>32100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33421</v>
      </c>
      <c r="P31" s="47">
        <f t="shared" si="1"/>
        <v>0.84943448976998348</v>
      </c>
      <c r="Q31" s="9"/>
    </row>
    <row r="32" spans="1:17">
      <c r="A32" s="12"/>
      <c r="B32" s="25">
        <v>334.9</v>
      </c>
      <c r="C32" s="20" t="s">
        <v>33</v>
      </c>
      <c r="D32" s="46">
        <v>2541</v>
      </c>
      <c r="E32" s="46">
        <v>1165344</v>
      </c>
      <c r="F32" s="46">
        <v>0</v>
      </c>
      <c r="G32" s="46">
        <v>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1172885</v>
      </c>
      <c r="P32" s="47">
        <f t="shared" si="1"/>
        <v>29.810268140805693</v>
      </c>
      <c r="Q32" s="9"/>
    </row>
    <row r="33" spans="1:17">
      <c r="A33" s="12"/>
      <c r="B33" s="25">
        <v>335.125</v>
      </c>
      <c r="C33" s="20" t="s">
        <v>141</v>
      </c>
      <c r="D33" s="46">
        <v>1953737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1953737</v>
      </c>
      <c r="P33" s="47">
        <f t="shared" si="1"/>
        <v>49.656551023001654</v>
      </c>
      <c r="Q33" s="9"/>
    </row>
    <row r="34" spans="1:17">
      <c r="A34" s="12"/>
      <c r="B34" s="25">
        <v>335.15</v>
      </c>
      <c r="C34" s="20" t="s">
        <v>104</v>
      </c>
      <c r="D34" s="46">
        <v>20649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20649</v>
      </c>
      <c r="P34" s="47">
        <f t="shared" si="1"/>
        <v>0.5248189096454442</v>
      </c>
      <c r="Q34" s="9"/>
    </row>
    <row r="35" spans="1:17">
      <c r="A35" s="12"/>
      <c r="B35" s="25">
        <v>335.18</v>
      </c>
      <c r="C35" s="20" t="s">
        <v>142</v>
      </c>
      <c r="D35" s="46">
        <v>4046225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4046225</v>
      </c>
      <c r="P35" s="47">
        <f t="shared" si="1"/>
        <v>102.83962384038632</v>
      </c>
      <c r="Q35" s="9"/>
    </row>
    <row r="36" spans="1:17">
      <c r="A36" s="12"/>
      <c r="B36" s="25">
        <v>335.19</v>
      </c>
      <c r="C36" s="20" t="s">
        <v>106</v>
      </c>
      <c r="D36" s="46">
        <v>5066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5066</v>
      </c>
      <c r="P36" s="47">
        <f t="shared" si="1"/>
        <v>0.12875841911297498</v>
      </c>
      <c r="Q36" s="9"/>
    </row>
    <row r="37" spans="1:17">
      <c r="A37" s="12"/>
      <c r="B37" s="25">
        <v>337.9</v>
      </c>
      <c r="C37" s="20" t="s">
        <v>37</v>
      </c>
      <c r="D37" s="46">
        <v>193188</v>
      </c>
      <c r="E37" s="46">
        <v>76000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7" si="7">SUM(D37:N37)</f>
        <v>269188</v>
      </c>
      <c r="P37" s="47">
        <f t="shared" ref="P37:P56" si="8">(O37/P$58)</f>
        <v>6.841733384165714</v>
      </c>
      <c r="Q37" s="9"/>
    </row>
    <row r="38" spans="1:17">
      <c r="A38" s="12"/>
      <c r="B38" s="25">
        <v>338</v>
      </c>
      <c r="C38" s="20" t="s">
        <v>38</v>
      </c>
      <c r="D38" s="46">
        <v>106641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106641</v>
      </c>
      <c r="P38" s="47">
        <f t="shared" si="8"/>
        <v>2.7104079298513151</v>
      </c>
      <c r="Q38" s="9"/>
    </row>
    <row r="39" spans="1:17" ht="15.75">
      <c r="A39" s="29" t="s">
        <v>43</v>
      </c>
      <c r="B39" s="30"/>
      <c r="C39" s="31"/>
      <c r="D39" s="32">
        <f t="shared" ref="D39:N39" si="9">SUM(D40:D42)</f>
        <v>453048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453048</v>
      </c>
      <c r="P39" s="45">
        <f t="shared" si="8"/>
        <v>11.514754098360656</v>
      </c>
      <c r="Q39" s="10"/>
    </row>
    <row r="40" spans="1:17">
      <c r="A40" s="12"/>
      <c r="B40" s="25">
        <v>341.9</v>
      </c>
      <c r="C40" s="20" t="s">
        <v>108</v>
      </c>
      <c r="D40" s="46">
        <v>101887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101887</v>
      </c>
      <c r="P40" s="47">
        <f t="shared" si="8"/>
        <v>2.589579362053628</v>
      </c>
      <c r="Q40" s="9"/>
    </row>
    <row r="41" spans="1:17">
      <c r="A41" s="12"/>
      <c r="B41" s="25">
        <v>343.9</v>
      </c>
      <c r="C41" s="20" t="s">
        <v>47</v>
      </c>
      <c r="D41" s="46">
        <v>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80</v>
      </c>
      <c r="P41" s="47">
        <f t="shared" si="8"/>
        <v>2.0332952090481638E-3</v>
      </c>
      <c r="Q41" s="9"/>
    </row>
    <row r="42" spans="1:17">
      <c r="A42" s="12"/>
      <c r="B42" s="25">
        <v>347.2</v>
      </c>
      <c r="C42" s="20" t="s">
        <v>48</v>
      </c>
      <c r="D42" s="46">
        <v>351081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351081</v>
      </c>
      <c r="P42" s="47">
        <f t="shared" si="8"/>
        <v>8.9231414410979788</v>
      </c>
      <c r="Q42" s="9"/>
    </row>
    <row r="43" spans="1:17" ht="15.75">
      <c r="A43" s="29" t="s">
        <v>44</v>
      </c>
      <c r="B43" s="30"/>
      <c r="C43" s="31"/>
      <c r="D43" s="32">
        <f t="shared" ref="D43:N43" si="10">SUM(D44:D45)</f>
        <v>544840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si="7"/>
        <v>544840</v>
      </c>
      <c r="P43" s="45">
        <f t="shared" si="8"/>
        <v>13.847757021222519</v>
      </c>
      <c r="Q43" s="10"/>
    </row>
    <row r="44" spans="1:17">
      <c r="A44" s="13"/>
      <c r="B44" s="39">
        <v>351.1</v>
      </c>
      <c r="C44" s="21" t="s">
        <v>51</v>
      </c>
      <c r="D44" s="46">
        <v>47809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47809</v>
      </c>
      <c r="P44" s="47">
        <f t="shared" si="8"/>
        <v>1.2151226331172957</v>
      </c>
      <c r="Q44" s="9"/>
    </row>
    <row r="45" spans="1:17">
      <c r="A45" s="13"/>
      <c r="B45" s="39">
        <v>354</v>
      </c>
      <c r="C45" s="21" t="s">
        <v>54</v>
      </c>
      <c r="D45" s="46">
        <v>497031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497031</v>
      </c>
      <c r="P45" s="47">
        <f t="shared" si="8"/>
        <v>12.632634388105224</v>
      </c>
      <c r="Q45" s="9"/>
    </row>
    <row r="46" spans="1:17" ht="15.75">
      <c r="A46" s="29" t="s">
        <v>4</v>
      </c>
      <c r="B46" s="30"/>
      <c r="C46" s="31"/>
      <c r="D46" s="32">
        <f t="shared" ref="D46:N46" si="11">SUM(D47:D53)</f>
        <v>-1628989</v>
      </c>
      <c r="E46" s="32">
        <f t="shared" si="11"/>
        <v>21287</v>
      </c>
      <c r="F46" s="32">
        <f t="shared" si="11"/>
        <v>0</v>
      </c>
      <c r="G46" s="32">
        <f t="shared" si="11"/>
        <v>8788</v>
      </c>
      <c r="H46" s="32">
        <f t="shared" si="11"/>
        <v>0</v>
      </c>
      <c r="I46" s="32">
        <f t="shared" si="11"/>
        <v>1463</v>
      </c>
      <c r="J46" s="32">
        <f t="shared" si="11"/>
        <v>0</v>
      </c>
      <c r="K46" s="32">
        <f t="shared" si="11"/>
        <v>-44156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 t="shared" si="7"/>
        <v>-1641607</v>
      </c>
      <c r="P46" s="45">
        <f t="shared" si="8"/>
        <v>-41.723395602999112</v>
      </c>
      <c r="Q46" s="10"/>
    </row>
    <row r="47" spans="1:17">
      <c r="A47" s="12"/>
      <c r="B47" s="25">
        <v>361.1</v>
      </c>
      <c r="C47" s="20" t="s">
        <v>56</v>
      </c>
      <c r="D47" s="46">
        <v>12266</v>
      </c>
      <c r="E47" s="46">
        <v>10427</v>
      </c>
      <c r="F47" s="46">
        <v>0</v>
      </c>
      <c r="G47" s="46">
        <v>8788</v>
      </c>
      <c r="H47" s="46">
        <v>0</v>
      </c>
      <c r="I47" s="46">
        <v>1463</v>
      </c>
      <c r="J47" s="46">
        <v>0</v>
      </c>
      <c r="K47" s="46">
        <v>26800</v>
      </c>
      <c r="L47" s="46">
        <v>0</v>
      </c>
      <c r="M47" s="46">
        <v>0</v>
      </c>
      <c r="N47" s="46">
        <v>0</v>
      </c>
      <c r="O47" s="46">
        <f t="shared" si="7"/>
        <v>59744</v>
      </c>
      <c r="P47" s="47">
        <f t="shared" si="8"/>
        <v>1.5184648621171686</v>
      </c>
      <c r="Q47" s="9"/>
    </row>
    <row r="48" spans="1:17">
      <c r="A48" s="12"/>
      <c r="B48" s="25">
        <v>361.3</v>
      </c>
      <c r="C48" s="20" t="s">
        <v>57</v>
      </c>
      <c r="D48" s="46">
        <v>-3406004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-505576</v>
      </c>
      <c r="L48" s="46">
        <v>0</v>
      </c>
      <c r="M48" s="46">
        <v>0</v>
      </c>
      <c r="N48" s="46">
        <v>0</v>
      </c>
      <c r="O48" s="46">
        <f t="shared" ref="O48:O55" si="12">SUM(D48:N48)</f>
        <v>-3911580</v>
      </c>
      <c r="P48" s="47">
        <f t="shared" si="8"/>
        <v>-99.417460922607702</v>
      </c>
      <c r="Q48" s="9"/>
    </row>
    <row r="49" spans="1:120">
      <c r="A49" s="12"/>
      <c r="B49" s="25">
        <v>362</v>
      </c>
      <c r="C49" s="20" t="s">
        <v>58</v>
      </c>
      <c r="D49" s="46">
        <v>1195975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1195975</v>
      </c>
      <c r="P49" s="47">
        <f t="shared" si="8"/>
        <v>30.397127970517218</v>
      </c>
      <c r="Q49" s="9"/>
    </row>
    <row r="50" spans="1:120">
      <c r="A50" s="12"/>
      <c r="B50" s="25">
        <v>364</v>
      </c>
      <c r="C50" s="20" t="s">
        <v>109</v>
      </c>
      <c r="D50" s="46">
        <v>34223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34223</v>
      </c>
      <c r="P50" s="47">
        <f t="shared" si="8"/>
        <v>0.86981827424069136</v>
      </c>
      <c r="Q50" s="9"/>
    </row>
    <row r="51" spans="1:120">
      <c r="A51" s="12"/>
      <c r="B51" s="25">
        <v>365</v>
      </c>
      <c r="C51" s="20" t="s">
        <v>110</v>
      </c>
      <c r="D51" s="46">
        <v>84344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84344</v>
      </c>
      <c r="P51" s="47">
        <f t="shared" si="8"/>
        <v>2.1437031388994789</v>
      </c>
      <c r="Q51" s="9"/>
    </row>
    <row r="52" spans="1:120">
      <c r="A52" s="12"/>
      <c r="B52" s="25">
        <v>368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434620</v>
      </c>
      <c r="L52" s="46">
        <v>0</v>
      </c>
      <c r="M52" s="46">
        <v>0</v>
      </c>
      <c r="N52" s="46">
        <v>0</v>
      </c>
      <c r="O52" s="46">
        <f t="shared" si="12"/>
        <v>434620</v>
      </c>
      <c r="P52" s="47">
        <f t="shared" si="8"/>
        <v>11.046384546956411</v>
      </c>
      <c r="Q52" s="9"/>
    </row>
    <row r="53" spans="1:120">
      <c r="A53" s="12"/>
      <c r="B53" s="25">
        <v>369.9</v>
      </c>
      <c r="C53" s="20" t="s">
        <v>63</v>
      </c>
      <c r="D53" s="46">
        <v>450207</v>
      </c>
      <c r="E53" s="46">
        <v>10860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461067</v>
      </c>
      <c r="P53" s="47">
        <f t="shared" si="8"/>
        <v>11.718566526877622</v>
      </c>
      <c r="Q53" s="9"/>
    </row>
    <row r="54" spans="1:120" ht="15.75">
      <c r="A54" s="29" t="s">
        <v>45</v>
      </c>
      <c r="B54" s="30"/>
      <c r="C54" s="31"/>
      <c r="D54" s="32">
        <f t="shared" ref="D54:N54" si="13">SUM(D55:D55)</f>
        <v>0</v>
      </c>
      <c r="E54" s="32">
        <f t="shared" si="13"/>
        <v>0</v>
      </c>
      <c r="F54" s="32">
        <f t="shared" si="13"/>
        <v>0</v>
      </c>
      <c r="G54" s="32">
        <f t="shared" si="13"/>
        <v>1500000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 t="shared" si="12"/>
        <v>1500000</v>
      </c>
      <c r="P54" s="45">
        <f t="shared" si="8"/>
        <v>38.124285169653071</v>
      </c>
      <c r="Q54" s="9"/>
    </row>
    <row r="55" spans="1:120" ht="15.75" thickBot="1">
      <c r="A55" s="12"/>
      <c r="B55" s="25">
        <v>381</v>
      </c>
      <c r="C55" s="20" t="s">
        <v>64</v>
      </c>
      <c r="D55" s="46">
        <v>0</v>
      </c>
      <c r="E55" s="46">
        <v>0</v>
      </c>
      <c r="F55" s="46">
        <v>0</v>
      </c>
      <c r="G55" s="46">
        <v>1500000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1500000</v>
      </c>
      <c r="P55" s="47">
        <f t="shared" si="8"/>
        <v>38.124285169653071</v>
      </c>
      <c r="Q55" s="9"/>
    </row>
    <row r="56" spans="1:120" ht="16.5" thickBot="1">
      <c r="A56" s="14" t="s">
        <v>49</v>
      </c>
      <c r="B56" s="23"/>
      <c r="C56" s="22"/>
      <c r="D56" s="15">
        <f t="shared" ref="D56:N56" si="14">SUM(D5,D16,D29,D39,D43,D46,D54)</f>
        <v>24194628</v>
      </c>
      <c r="E56" s="15">
        <f t="shared" si="14"/>
        <v>1262631</v>
      </c>
      <c r="F56" s="15">
        <f t="shared" si="14"/>
        <v>0</v>
      </c>
      <c r="G56" s="15">
        <f t="shared" si="14"/>
        <v>6067542</v>
      </c>
      <c r="H56" s="15">
        <f t="shared" si="14"/>
        <v>0</v>
      </c>
      <c r="I56" s="15">
        <f t="shared" si="14"/>
        <v>1097124</v>
      </c>
      <c r="J56" s="15">
        <f t="shared" si="14"/>
        <v>0</v>
      </c>
      <c r="K56" s="15">
        <f t="shared" si="14"/>
        <v>-44156</v>
      </c>
      <c r="L56" s="15">
        <f t="shared" si="14"/>
        <v>0</v>
      </c>
      <c r="M56" s="15">
        <f t="shared" si="14"/>
        <v>0</v>
      </c>
      <c r="N56" s="15">
        <f t="shared" si="14"/>
        <v>0</v>
      </c>
      <c r="O56" s="15">
        <f>SUM(D56:N56)</f>
        <v>32577769</v>
      </c>
      <c r="P56" s="38">
        <f t="shared" si="8"/>
        <v>828.00277036472232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147</v>
      </c>
      <c r="N58" s="48"/>
      <c r="O58" s="48"/>
      <c r="P58" s="43">
        <v>39345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83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8"/>
      <c r="M3" s="69"/>
      <c r="N3" s="36"/>
      <c r="O3" s="37"/>
      <c r="P3" s="70" t="s">
        <v>130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131</v>
      </c>
      <c r="N4" s="35" t="s">
        <v>10</v>
      </c>
      <c r="O4" s="35" t="s">
        <v>132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133</v>
      </c>
      <c r="B5" s="26"/>
      <c r="C5" s="26"/>
      <c r="D5" s="27">
        <f t="shared" ref="D5:N5" si="0">SUM(D6:D15)</f>
        <v>12322254</v>
      </c>
      <c r="E5" s="27">
        <f t="shared" si="0"/>
        <v>0</v>
      </c>
      <c r="F5" s="27">
        <f t="shared" si="0"/>
        <v>0</v>
      </c>
      <c r="G5" s="27">
        <f t="shared" si="0"/>
        <v>3142539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375527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15840320</v>
      </c>
      <c r="P5" s="33">
        <f t="shared" ref="P5:P36" si="1">(O5/P$59)</f>
        <v>404.66789290823624</v>
      </c>
      <c r="Q5" s="6"/>
    </row>
    <row r="6" spans="1:134">
      <c r="A6" s="12"/>
      <c r="B6" s="25">
        <v>311</v>
      </c>
      <c r="C6" s="20" t="s">
        <v>3</v>
      </c>
      <c r="D6" s="46">
        <v>5972737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5972737</v>
      </c>
      <c r="P6" s="47">
        <f t="shared" si="1"/>
        <v>152.58371653382383</v>
      </c>
      <c r="Q6" s="9"/>
    </row>
    <row r="7" spans="1:134">
      <c r="A7" s="12"/>
      <c r="B7" s="25">
        <v>312.41000000000003</v>
      </c>
      <c r="C7" s="20" t="s">
        <v>134</v>
      </c>
      <c r="D7" s="46">
        <v>488730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488730</v>
      </c>
      <c r="P7" s="47">
        <f t="shared" si="1"/>
        <v>12.485438381361128</v>
      </c>
      <c r="Q7" s="9"/>
    </row>
    <row r="8" spans="1:134">
      <c r="A8" s="12"/>
      <c r="B8" s="25">
        <v>312.43</v>
      </c>
      <c r="C8" s="20" t="s">
        <v>135</v>
      </c>
      <c r="D8" s="46">
        <v>222551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222551</v>
      </c>
      <c r="P8" s="47">
        <f t="shared" si="1"/>
        <v>5.6854434907010019</v>
      </c>
      <c r="Q8" s="9"/>
    </row>
    <row r="9" spans="1:134">
      <c r="A9" s="12"/>
      <c r="B9" s="25">
        <v>312.52</v>
      </c>
      <c r="C9" s="20" t="s">
        <v>100</v>
      </c>
      <c r="D9" s="46">
        <v>375527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375527</v>
      </c>
      <c r="L9" s="46">
        <v>0</v>
      </c>
      <c r="M9" s="46">
        <v>0</v>
      </c>
      <c r="N9" s="46">
        <v>0</v>
      </c>
      <c r="O9" s="46">
        <f t="shared" si="2"/>
        <v>751054</v>
      </c>
      <c r="P9" s="47">
        <f t="shared" si="1"/>
        <v>19.186950745963621</v>
      </c>
      <c r="Q9" s="9"/>
    </row>
    <row r="10" spans="1:134">
      <c r="A10" s="12"/>
      <c r="B10" s="25">
        <v>312.63</v>
      </c>
      <c r="C10" s="20" t="s">
        <v>136</v>
      </c>
      <c r="D10" s="46">
        <v>0</v>
      </c>
      <c r="E10" s="46">
        <v>0</v>
      </c>
      <c r="F10" s="46">
        <v>0</v>
      </c>
      <c r="G10" s="46">
        <v>3142539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3142539</v>
      </c>
      <c r="P10" s="47">
        <f t="shared" si="1"/>
        <v>80.281499080318824</v>
      </c>
      <c r="Q10" s="9"/>
    </row>
    <row r="11" spans="1:134">
      <c r="A11" s="12"/>
      <c r="B11" s="25">
        <v>314.10000000000002</v>
      </c>
      <c r="C11" s="20" t="s">
        <v>12</v>
      </c>
      <c r="D11" s="46">
        <v>3013178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3013178</v>
      </c>
      <c r="P11" s="47">
        <f t="shared" si="1"/>
        <v>76.976752503576535</v>
      </c>
      <c r="Q11" s="9"/>
    </row>
    <row r="12" spans="1:134">
      <c r="A12" s="12"/>
      <c r="B12" s="25">
        <v>314.3</v>
      </c>
      <c r="C12" s="20" t="s">
        <v>13</v>
      </c>
      <c r="D12" s="46">
        <v>666085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666085</v>
      </c>
      <c r="P12" s="47">
        <f t="shared" si="1"/>
        <v>17.016273247496425</v>
      </c>
      <c r="Q12" s="9"/>
    </row>
    <row r="13" spans="1:134">
      <c r="A13" s="12"/>
      <c r="B13" s="25">
        <v>314.39999999999998</v>
      </c>
      <c r="C13" s="20" t="s">
        <v>14</v>
      </c>
      <c r="D13" s="46">
        <v>118610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118610</v>
      </c>
      <c r="P13" s="47">
        <f t="shared" si="1"/>
        <v>3.0300940118536683</v>
      </c>
      <c r="Q13" s="9"/>
    </row>
    <row r="14" spans="1:134">
      <c r="A14" s="12"/>
      <c r="B14" s="25">
        <v>315.10000000000002</v>
      </c>
      <c r="C14" s="20" t="s">
        <v>137</v>
      </c>
      <c r="D14" s="46">
        <v>943237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943237</v>
      </c>
      <c r="P14" s="47">
        <f t="shared" si="1"/>
        <v>24.096592070304517</v>
      </c>
      <c r="Q14" s="9"/>
    </row>
    <row r="15" spans="1:134">
      <c r="A15" s="12"/>
      <c r="B15" s="25">
        <v>316</v>
      </c>
      <c r="C15" s="20" t="s">
        <v>102</v>
      </c>
      <c r="D15" s="46">
        <v>521599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521599</v>
      </c>
      <c r="P15" s="47">
        <f t="shared" si="1"/>
        <v>13.325132842836705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SUM(D17:D27)</f>
        <v>4730533</v>
      </c>
      <c r="E16" s="32">
        <f t="shared" si="3"/>
        <v>0</v>
      </c>
      <c r="F16" s="32">
        <f t="shared" si="3"/>
        <v>0</v>
      </c>
      <c r="G16" s="32">
        <f t="shared" si="3"/>
        <v>508381</v>
      </c>
      <c r="H16" s="32">
        <f t="shared" si="3"/>
        <v>0</v>
      </c>
      <c r="I16" s="32">
        <f t="shared" si="3"/>
        <v>1075148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6314062</v>
      </c>
      <c r="P16" s="45">
        <f t="shared" si="1"/>
        <v>161.30344369507461</v>
      </c>
      <c r="Q16" s="10"/>
    </row>
    <row r="17" spans="1:17">
      <c r="A17" s="12"/>
      <c r="B17" s="25">
        <v>322</v>
      </c>
      <c r="C17" s="20" t="s">
        <v>138</v>
      </c>
      <c r="D17" s="46">
        <v>1202948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1202948</v>
      </c>
      <c r="P17" s="47">
        <f t="shared" si="1"/>
        <v>30.731350909462499</v>
      </c>
      <c r="Q17" s="9"/>
    </row>
    <row r="18" spans="1:17">
      <c r="A18" s="12"/>
      <c r="B18" s="25">
        <v>323.10000000000002</v>
      </c>
      <c r="C18" s="20" t="s">
        <v>18</v>
      </c>
      <c r="D18" s="46">
        <v>2183767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7" si="4">SUM(D18:N18)</f>
        <v>2183767</v>
      </c>
      <c r="P18" s="47">
        <f t="shared" si="1"/>
        <v>55.788039035356633</v>
      </c>
      <c r="Q18" s="9"/>
    </row>
    <row r="19" spans="1:17">
      <c r="A19" s="12"/>
      <c r="B19" s="25">
        <v>323.3</v>
      </c>
      <c r="C19" s="20" t="s">
        <v>19</v>
      </c>
      <c r="D19" s="46">
        <v>869575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869575</v>
      </c>
      <c r="P19" s="47">
        <f t="shared" si="1"/>
        <v>22.214771101573678</v>
      </c>
      <c r="Q19" s="9"/>
    </row>
    <row r="20" spans="1:17">
      <c r="A20" s="12"/>
      <c r="B20" s="25">
        <v>323.39999999999998</v>
      </c>
      <c r="C20" s="20" t="s">
        <v>76</v>
      </c>
      <c r="D20" s="46">
        <v>21890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21890</v>
      </c>
      <c r="P20" s="47">
        <f t="shared" si="1"/>
        <v>0.55921724913141224</v>
      </c>
      <c r="Q20" s="9"/>
    </row>
    <row r="21" spans="1:17">
      <c r="A21" s="12"/>
      <c r="B21" s="25">
        <v>323.7</v>
      </c>
      <c r="C21" s="20" t="s">
        <v>20</v>
      </c>
      <c r="D21" s="46">
        <v>220998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220998</v>
      </c>
      <c r="P21" s="47">
        <f t="shared" si="1"/>
        <v>5.645769466584917</v>
      </c>
      <c r="Q21" s="9"/>
    </row>
    <row r="22" spans="1:17">
      <c r="A22" s="12"/>
      <c r="B22" s="25">
        <v>324.31</v>
      </c>
      <c r="C22" s="20" t="s">
        <v>23</v>
      </c>
      <c r="D22" s="46">
        <v>0</v>
      </c>
      <c r="E22" s="46">
        <v>0</v>
      </c>
      <c r="F22" s="46">
        <v>0</v>
      </c>
      <c r="G22" s="46">
        <v>114444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114444</v>
      </c>
      <c r="P22" s="47">
        <f t="shared" si="1"/>
        <v>2.9236664622930717</v>
      </c>
      <c r="Q22" s="9"/>
    </row>
    <row r="23" spans="1:17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19706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19706</v>
      </c>
      <c r="P23" s="47">
        <f t="shared" si="1"/>
        <v>0.50342325771510321</v>
      </c>
      <c r="Q23" s="9"/>
    </row>
    <row r="24" spans="1:17">
      <c r="A24" s="12"/>
      <c r="B24" s="25">
        <v>324.61</v>
      </c>
      <c r="C24" s="20" t="s">
        <v>25</v>
      </c>
      <c r="D24" s="46">
        <v>0</v>
      </c>
      <c r="E24" s="46">
        <v>0</v>
      </c>
      <c r="F24" s="46">
        <v>0</v>
      </c>
      <c r="G24" s="46">
        <v>234195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234195</v>
      </c>
      <c r="P24" s="47">
        <f t="shared" si="1"/>
        <v>5.9829092581238505</v>
      </c>
      <c r="Q24" s="9"/>
    </row>
    <row r="25" spans="1:17">
      <c r="A25" s="12"/>
      <c r="B25" s="25">
        <v>324.91000000000003</v>
      </c>
      <c r="C25" s="20" t="s">
        <v>27</v>
      </c>
      <c r="D25" s="46">
        <v>0</v>
      </c>
      <c r="E25" s="46">
        <v>0</v>
      </c>
      <c r="F25" s="46">
        <v>0</v>
      </c>
      <c r="G25" s="46">
        <v>121556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121556</v>
      </c>
      <c r="P25" s="47">
        <f t="shared" si="1"/>
        <v>3.1053545881872062</v>
      </c>
      <c r="Q25" s="9"/>
    </row>
    <row r="26" spans="1:17">
      <c r="A26" s="12"/>
      <c r="B26" s="25">
        <v>324.92</v>
      </c>
      <c r="C26" s="20" t="s">
        <v>28</v>
      </c>
      <c r="D26" s="46">
        <v>0</v>
      </c>
      <c r="E26" s="46">
        <v>0</v>
      </c>
      <c r="F26" s="46">
        <v>0</v>
      </c>
      <c r="G26" s="46">
        <v>18480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18480</v>
      </c>
      <c r="P26" s="47">
        <f t="shared" si="1"/>
        <v>0.47210300429184548</v>
      </c>
      <c r="Q26" s="9"/>
    </row>
    <row r="27" spans="1:17">
      <c r="A27" s="12"/>
      <c r="B27" s="25">
        <v>329.1</v>
      </c>
      <c r="C27" s="20" t="s">
        <v>139</v>
      </c>
      <c r="D27" s="46">
        <v>231355</v>
      </c>
      <c r="E27" s="46">
        <v>0</v>
      </c>
      <c r="F27" s="46">
        <v>0</v>
      </c>
      <c r="G27" s="46">
        <v>0</v>
      </c>
      <c r="H27" s="46">
        <v>0</v>
      </c>
      <c r="I27" s="46">
        <v>1075148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1306503</v>
      </c>
      <c r="P27" s="47">
        <f t="shared" si="1"/>
        <v>33.376839362354382</v>
      </c>
      <c r="Q27" s="9"/>
    </row>
    <row r="28" spans="1:17" ht="15.75">
      <c r="A28" s="29" t="s">
        <v>140</v>
      </c>
      <c r="B28" s="30"/>
      <c r="C28" s="31"/>
      <c r="D28" s="32">
        <f t="shared" ref="D28:N28" si="5">SUM(D29:D37)</f>
        <v>5446275</v>
      </c>
      <c r="E28" s="32">
        <f t="shared" si="5"/>
        <v>72883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5519158</v>
      </c>
      <c r="P28" s="45">
        <f t="shared" si="1"/>
        <v>140.9962701818925</v>
      </c>
      <c r="Q28" s="10"/>
    </row>
    <row r="29" spans="1:17">
      <c r="A29" s="12"/>
      <c r="B29" s="25">
        <v>331.1</v>
      </c>
      <c r="C29" s="20" t="s">
        <v>77</v>
      </c>
      <c r="D29" s="46">
        <v>72902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72902</v>
      </c>
      <c r="P29" s="47">
        <f t="shared" si="1"/>
        <v>1.8624054772123442</v>
      </c>
      <c r="Q29" s="9"/>
    </row>
    <row r="30" spans="1:17">
      <c r="A30" s="12"/>
      <c r="B30" s="25">
        <v>331.9</v>
      </c>
      <c r="C30" s="20" t="s">
        <v>31</v>
      </c>
      <c r="D30" s="46">
        <v>20581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6">SUM(D30:N30)</f>
        <v>20581</v>
      </c>
      <c r="P30" s="47">
        <f t="shared" si="1"/>
        <v>0.52577661966073985</v>
      </c>
      <c r="Q30" s="9"/>
    </row>
    <row r="31" spans="1:17">
      <c r="A31" s="12"/>
      <c r="B31" s="25">
        <v>334.9</v>
      </c>
      <c r="C31" s="20" t="s">
        <v>33</v>
      </c>
      <c r="D31" s="46">
        <v>32202</v>
      </c>
      <c r="E31" s="46">
        <v>72883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105085</v>
      </c>
      <c r="P31" s="47">
        <f t="shared" si="1"/>
        <v>2.6845749029225425</v>
      </c>
      <c r="Q31" s="9"/>
    </row>
    <row r="32" spans="1:17">
      <c r="A32" s="12"/>
      <c r="B32" s="25">
        <v>335.125</v>
      </c>
      <c r="C32" s="20" t="s">
        <v>141</v>
      </c>
      <c r="D32" s="46">
        <v>1516125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1516125</v>
      </c>
      <c r="P32" s="47">
        <f t="shared" si="1"/>
        <v>38.73198957694666</v>
      </c>
      <c r="Q32" s="9"/>
    </row>
    <row r="33" spans="1:17">
      <c r="A33" s="12"/>
      <c r="B33" s="25">
        <v>335.15</v>
      </c>
      <c r="C33" s="20" t="s">
        <v>104</v>
      </c>
      <c r="D33" s="46">
        <v>16101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16101</v>
      </c>
      <c r="P33" s="47">
        <f t="shared" si="1"/>
        <v>0.41132740649908034</v>
      </c>
      <c r="Q33" s="9"/>
    </row>
    <row r="34" spans="1:17">
      <c r="A34" s="12"/>
      <c r="B34" s="25">
        <v>335.18</v>
      </c>
      <c r="C34" s="20" t="s">
        <v>142</v>
      </c>
      <c r="D34" s="46">
        <v>3386533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3386533</v>
      </c>
      <c r="P34" s="47">
        <f t="shared" si="1"/>
        <v>86.514740445534443</v>
      </c>
      <c r="Q34" s="9"/>
    </row>
    <row r="35" spans="1:17">
      <c r="A35" s="12"/>
      <c r="B35" s="25">
        <v>335.19</v>
      </c>
      <c r="C35" s="20" t="s">
        <v>106</v>
      </c>
      <c r="D35" s="46">
        <v>5255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5255</v>
      </c>
      <c r="P35" s="47">
        <f t="shared" si="1"/>
        <v>0.13424790517065197</v>
      </c>
      <c r="Q35" s="9"/>
    </row>
    <row r="36" spans="1:17">
      <c r="A36" s="12"/>
      <c r="B36" s="25">
        <v>337.9</v>
      </c>
      <c r="C36" s="20" t="s">
        <v>37</v>
      </c>
      <c r="D36" s="46">
        <v>309017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8" si="7">SUM(D36:N36)</f>
        <v>309017</v>
      </c>
      <c r="P36" s="47">
        <f t="shared" si="1"/>
        <v>7.8943643981197633</v>
      </c>
      <c r="Q36" s="9"/>
    </row>
    <row r="37" spans="1:17">
      <c r="A37" s="12"/>
      <c r="B37" s="25">
        <v>338</v>
      </c>
      <c r="C37" s="20" t="s">
        <v>38</v>
      </c>
      <c r="D37" s="46">
        <v>87559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87559</v>
      </c>
      <c r="P37" s="47">
        <f t="shared" ref="P37:P57" si="8">(O37/P$59)</f>
        <v>2.2368434498262824</v>
      </c>
      <c r="Q37" s="9"/>
    </row>
    <row r="38" spans="1:17" ht="15.75">
      <c r="A38" s="29" t="s">
        <v>43</v>
      </c>
      <c r="B38" s="30"/>
      <c r="C38" s="31"/>
      <c r="D38" s="32">
        <f t="shared" ref="D38:N38" si="9">SUM(D39:D42)</f>
        <v>279750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 t="shared" si="7"/>
        <v>279750</v>
      </c>
      <c r="P38" s="45">
        <f t="shared" si="8"/>
        <v>7.1466891477621095</v>
      </c>
      <c r="Q38" s="10"/>
    </row>
    <row r="39" spans="1:17">
      <c r="A39" s="12"/>
      <c r="B39" s="25">
        <v>341.3</v>
      </c>
      <c r="C39" s="20" t="s">
        <v>107</v>
      </c>
      <c r="D39" s="46">
        <v>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20</v>
      </c>
      <c r="P39" s="47">
        <f t="shared" si="8"/>
        <v>5.1093398732883716E-4</v>
      </c>
      <c r="Q39" s="9"/>
    </row>
    <row r="40" spans="1:17">
      <c r="A40" s="12"/>
      <c r="B40" s="25">
        <v>341.9</v>
      </c>
      <c r="C40" s="20" t="s">
        <v>108</v>
      </c>
      <c r="D40" s="46">
        <v>106666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106666</v>
      </c>
      <c r="P40" s="47">
        <f t="shared" si="8"/>
        <v>2.7249642346208871</v>
      </c>
      <c r="Q40" s="9"/>
    </row>
    <row r="41" spans="1:17">
      <c r="A41" s="12"/>
      <c r="B41" s="25">
        <v>343.9</v>
      </c>
      <c r="C41" s="20" t="s">
        <v>47</v>
      </c>
      <c r="D41" s="46">
        <v>640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640</v>
      </c>
      <c r="P41" s="47">
        <f t="shared" si="8"/>
        <v>1.6349887594522789E-2</v>
      </c>
      <c r="Q41" s="9"/>
    </row>
    <row r="42" spans="1:17">
      <c r="A42" s="12"/>
      <c r="B42" s="25">
        <v>347.2</v>
      </c>
      <c r="C42" s="20" t="s">
        <v>48</v>
      </c>
      <c r="D42" s="46">
        <v>172424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172424</v>
      </c>
      <c r="P42" s="47">
        <f t="shared" si="8"/>
        <v>4.4048640915593706</v>
      </c>
      <c r="Q42" s="9"/>
    </row>
    <row r="43" spans="1:17" ht="15.75">
      <c r="A43" s="29" t="s">
        <v>44</v>
      </c>
      <c r="B43" s="30"/>
      <c r="C43" s="31"/>
      <c r="D43" s="32">
        <f t="shared" ref="D43:N43" si="10">SUM(D44:D46)</f>
        <v>322743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si="7"/>
        <v>322743</v>
      </c>
      <c r="P43" s="45">
        <f t="shared" si="8"/>
        <v>8.2450183936235444</v>
      </c>
      <c r="Q43" s="10"/>
    </row>
    <row r="44" spans="1:17">
      <c r="A44" s="13"/>
      <c r="B44" s="39">
        <v>351.1</v>
      </c>
      <c r="C44" s="21" t="s">
        <v>51</v>
      </c>
      <c r="D44" s="46">
        <v>35024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35024</v>
      </c>
      <c r="P44" s="47">
        <f t="shared" si="8"/>
        <v>0.89474759861025954</v>
      </c>
      <c r="Q44" s="9"/>
    </row>
    <row r="45" spans="1:17">
      <c r="A45" s="13"/>
      <c r="B45" s="39">
        <v>354</v>
      </c>
      <c r="C45" s="21" t="s">
        <v>54</v>
      </c>
      <c r="D45" s="46">
        <v>3837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3837</v>
      </c>
      <c r="P45" s="47">
        <f t="shared" si="8"/>
        <v>9.8022685469037404E-2</v>
      </c>
      <c r="Q45" s="9"/>
    </row>
    <row r="46" spans="1:17">
      <c r="A46" s="13"/>
      <c r="B46" s="39">
        <v>359</v>
      </c>
      <c r="C46" s="21" t="s">
        <v>55</v>
      </c>
      <c r="D46" s="46">
        <v>283882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283882</v>
      </c>
      <c r="P46" s="47">
        <f t="shared" si="8"/>
        <v>7.2522481095442473</v>
      </c>
      <c r="Q46" s="9"/>
    </row>
    <row r="47" spans="1:17" ht="15.75">
      <c r="A47" s="29" t="s">
        <v>4</v>
      </c>
      <c r="B47" s="30"/>
      <c r="C47" s="31"/>
      <c r="D47" s="32">
        <f t="shared" ref="D47:N47" si="11">SUM(D48:D54)</f>
        <v>1602522</v>
      </c>
      <c r="E47" s="32">
        <f t="shared" si="11"/>
        <v>15726</v>
      </c>
      <c r="F47" s="32">
        <f t="shared" si="11"/>
        <v>0</v>
      </c>
      <c r="G47" s="32">
        <f t="shared" si="11"/>
        <v>846</v>
      </c>
      <c r="H47" s="32">
        <f t="shared" si="11"/>
        <v>0</v>
      </c>
      <c r="I47" s="32">
        <f t="shared" si="11"/>
        <v>32143</v>
      </c>
      <c r="J47" s="32">
        <f t="shared" si="11"/>
        <v>0</v>
      </c>
      <c r="K47" s="32">
        <f t="shared" si="11"/>
        <v>578464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 t="shared" si="7"/>
        <v>2229701</v>
      </c>
      <c r="P47" s="45">
        <f t="shared" si="8"/>
        <v>56.96150112405477</v>
      </c>
      <c r="Q47" s="10"/>
    </row>
    <row r="48" spans="1:17">
      <c r="A48" s="12"/>
      <c r="B48" s="25">
        <v>361.1</v>
      </c>
      <c r="C48" s="20" t="s">
        <v>56</v>
      </c>
      <c r="D48" s="46">
        <v>236663</v>
      </c>
      <c r="E48" s="46">
        <v>34</v>
      </c>
      <c r="F48" s="46">
        <v>0</v>
      </c>
      <c r="G48" s="46">
        <v>846</v>
      </c>
      <c r="H48" s="46">
        <v>0</v>
      </c>
      <c r="I48" s="46">
        <v>43</v>
      </c>
      <c r="J48" s="46">
        <v>0</v>
      </c>
      <c r="K48" s="46">
        <v>29333</v>
      </c>
      <c r="L48" s="46">
        <v>0</v>
      </c>
      <c r="M48" s="46">
        <v>0</v>
      </c>
      <c r="N48" s="46">
        <v>0</v>
      </c>
      <c r="O48" s="46">
        <f t="shared" si="7"/>
        <v>266919</v>
      </c>
      <c r="P48" s="47">
        <f t="shared" si="8"/>
        <v>6.8188994481912939</v>
      </c>
      <c r="Q48" s="9"/>
    </row>
    <row r="49" spans="1:120">
      <c r="A49" s="12"/>
      <c r="B49" s="25">
        <v>361.3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521418</v>
      </c>
      <c r="L49" s="46">
        <v>0</v>
      </c>
      <c r="M49" s="46">
        <v>0</v>
      </c>
      <c r="N49" s="46">
        <v>0</v>
      </c>
      <c r="O49" s="46">
        <f t="shared" ref="O49:O54" si="12">SUM(D49:N49)</f>
        <v>521418</v>
      </c>
      <c r="P49" s="47">
        <f t="shared" si="8"/>
        <v>13.32050889025138</v>
      </c>
      <c r="Q49" s="9"/>
    </row>
    <row r="50" spans="1:120">
      <c r="A50" s="12"/>
      <c r="B50" s="25">
        <v>362</v>
      </c>
      <c r="C50" s="20" t="s">
        <v>58</v>
      </c>
      <c r="D50" s="46">
        <v>851488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851488</v>
      </c>
      <c r="P50" s="47">
        <f t="shared" si="8"/>
        <v>21.752707950132844</v>
      </c>
      <c r="Q50" s="9"/>
    </row>
    <row r="51" spans="1:120">
      <c r="A51" s="12"/>
      <c r="B51" s="25">
        <v>364</v>
      </c>
      <c r="C51" s="20" t="s">
        <v>109</v>
      </c>
      <c r="D51" s="46">
        <v>133308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133308</v>
      </c>
      <c r="P51" s="47">
        <f t="shared" si="8"/>
        <v>3.4055793991416308</v>
      </c>
      <c r="Q51" s="9"/>
    </row>
    <row r="52" spans="1:120">
      <c r="A52" s="12"/>
      <c r="B52" s="25">
        <v>365</v>
      </c>
      <c r="C52" s="20" t="s">
        <v>110</v>
      </c>
      <c r="D52" s="46">
        <v>96863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96863</v>
      </c>
      <c r="P52" s="47">
        <f t="shared" si="8"/>
        <v>2.4745299407316574</v>
      </c>
      <c r="Q52" s="9"/>
    </row>
    <row r="53" spans="1:120">
      <c r="A53" s="12"/>
      <c r="B53" s="25">
        <v>368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27713</v>
      </c>
      <c r="L53" s="46">
        <v>0</v>
      </c>
      <c r="M53" s="46">
        <v>0</v>
      </c>
      <c r="N53" s="46">
        <v>0</v>
      </c>
      <c r="O53" s="46">
        <f t="shared" si="12"/>
        <v>27713</v>
      </c>
      <c r="P53" s="47">
        <f t="shared" si="8"/>
        <v>0.7079756795422032</v>
      </c>
      <c r="Q53" s="9"/>
    </row>
    <row r="54" spans="1:120">
      <c r="A54" s="12"/>
      <c r="B54" s="25">
        <v>369.9</v>
      </c>
      <c r="C54" s="20" t="s">
        <v>63</v>
      </c>
      <c r="D54" s="46">
        <v>284200</v>
      </c>
      <c r="E54" s="46">
        <v>15692</v>
      </c>
      <c r="F54" s="46">
        <v>0</v>
      </c>
      <c r="G54" s="46">
        <v>0</v>
      </c>
      <c r="H54" s="46">
        <v>0</v>
      </c>
      <c r="I54" s="46">
        <v>32100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331992</v>
      </c>
      <c r="P54" s="47">
        <f t="shared" si="8"/>
        <v>8.481299816063764</v>
      </c>
      <c r="Q54" s="9"/>
    </row>
    <row r="55" spans="1:120" ht="15.75">
      <c r="A55" s="29" t="s">
        <v>45</v>
      </c>
      <c r="B55" s="30"/>
      <c r="C55" s="31"/>
      <c r="D55" s="32">
        <f t="shared" ref="D55:N55" si="13">SUM(D56:D56)</f>
        <v>0</v>
      </c>
      <c r="E55" s="32">
        <f t="shared" si="13"/>
        <v>0</v>
      </c>
      <c r="F55" s="32">
        <f t="shared" si="13"/>
        <v>0</v>
      </c>
      <c r="G55" s="32">
        <f t="shared" si="13"/>
        <v>1000000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>SUM(D55:N55)</f>
        <v>1000000</v>
      </c>
      <c r="P55" s="45">
        <f t="shared" si="8"/>
        <v>25.546699366441857</v>
      </c>
      <c r="Q55" s="9"/>
    </row>
    <row r="56" spans="1:120" ht="15.75" thickBot="1">
      <c r="A56" s="12"/>
      <c r="B56" s="25">
        <v>381</v>
      </c>
      <c r="C56" s="20" t="s">
        <v>64</v>
      </c>
      <c r="D56" s="46">
        <v>0</v>
      </c>
      <c r="E56" s="46">
        <v>0</v>
      </c>
      <c r="F56" s="46">
        <v>0</v>
      </c>
      <c r="G56" s="46">
        <v>1000000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1000000</v>
      </c>
      <c r="P56" s="47">
        <f t="shared" si="8"/>
        <v>25.546699366441857</v>
      </c>
      <c r="Q56" s="9"/>
    </row>
    <row r="57" spans="1:120" ht="16.5" thickBot="1">
      <c r="A57" s="14" t="s">
        <v>49</v>
      </c>
      <c r="B57" s="23"/>
      <c r="C57" s="22"/>
      <c r="D57" s="15">
        <f t="shared" ref="D57:N57" si="14">SUM(D5,D16,D28,D38,D43,D47,D55)</f>
        <v>24704077</v>
      </c>
      <c r="E57" s="15">
        <f t="shared" si="14"/>
        <v>88609</v>
      </c>
      <c r="F57" s="15">
        <f t="shared" si="14"/>
        <v>0</v>
      </c>
      <c r="G57" s="15">
        <f t="shared" si="14"/>
        <v>4651766</v>
      </c>
      <c r="H57" s="15">
        <f t="shared" si="14"/>
        <v>0</v>
      </c>
      <c r="I57" s="15">
        <f t="shared" si="14"/>
        <v>1107291</v>
      </c>
      <c r="J57" s="15">
        <f t="shared" si="14"/>
        <v>0</v>
      </c>
      <c r="K57" s="15">
        <f t="shared" si="14"/>
        <v>953991</v>
      </c>
      <c r="L57" s="15">
        <f t="shared" si="14"/>
        <v>0</v>
      </c>
      <c r="M57" s="15">
        <f t="shared" si="14"/>
        <v>0</v>
      </c>
      <c r="N57" s="15">
        <f t="shared" si="14"/>
        <v>0</v>
      </c>
      <c r="O57" s="15">
        <f>SUM(D57:N57)</f>
        <v>31505734</v>
      </c>
      <c r="P57" s="38">
        <f t="shared" si="8"/>
        <v>804.86751481708563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8" t="s">
        <v>129</v>
      </c>
      <c r="N59" s="48"/>
      <c r="O59" s="48"/>
      <c r="P59" s="43">
        <v>39144</v>
      </c>
    </row>
    <row r="60" spans="1:120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20" ht="15.75" customHeight="1" thickBot="1">
      <c r="A61" s="52" t="s">
        <v>83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11880926</v>
      </c>
      <c r="E5" s="27">
        <f t="shared" si="0"/>
        <v>0</v>
      </c>
      <c r="F5" s="27">
        <f t="shared" si="0"/>
        <v>0</v>
      </c>
      <c r="G5" s="27">
        <f t="shared" si="0"/>
        <v>2631503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14512429</v>
      </c>
      <c r="O5" s="33">
        <f t="shared" ref="O5:O36" si="1">(N5/O$58)</f>
        <v>364.62473304690837</v>
      </c>
      <c r="P5" s="6"/>
    </row>
    <row r="6" spans="1:133">
      <c r="A6" s="12"/>
      <c r="B6" s="25">
        <v>311</v>
      </c>
      <c r="C6" s="20" t="s">
        <v>3</v>
      </c>
      <c r="D6" s="46">
        <v>5489761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5489761</v>
      </c>
      <c r="O6" s="47">
        <f t="shared" si="1"/>
        <v>137.93022788372153</v>
      </c>
      <c r="P6" s="9"/>
    </row>
    <row r="7" spans="1:133">
      <c r="A7" s="12"/>
      <c r="B7" s="25">
        <v>312.41000000000003</v>
      </c>
      <c r="C7" s="20" t="s">
        <v>11</v>
      </c>
      <c r="D7" s="46">
        <v>467810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467810</v>
      </c>
      <c r="O7" s="47">
        <f t="shared" si="1"/>
        <v>11.753724780784403</v>
      </c>
      <c r="P7" s="9"/>
    </row>
    <row r="8" spans="1:133">
      <c r="A8" s="12"/>
      <c r="B8" s="25">
        <v>312.42</v>
      </c>
      <c r="C8" s="20" t="s">
        <v>75</v>
      </c>
      <c r="D8" s="46">
        <v>215108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215108</v>
      </c>
      <c r="O8" s="47">
        <f t="shared" si="1"/>
        <v>5.404587824426522</v>
      </c>
      <c r="P8" s="9"/>
    </row>
    <row r="9" spans="1:133">
      <c r="A9" s="12"/>
      <c r="B9" s="25">
        <v>312.52</v>
      </c>
      <c r="C9" s="20" t="s">
        <v>100</v>
      </c>
      <c r="D9" s="46">
        <v>384122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384122</v>
      </c>
      <c r="O9" s="47">
        <f t="shared" si="1"/>
        <v>9.6510640436169943</v>
      </c>
      <c r="P9" s="9"/>
    </row>
    <row r="10" spans="1:133">
      <c r="A10" s="12"/>
      <c r="B10" s="25">
        <v>312.60000000000002</v>
      </c>
      <c r="C10" s="20" t="s">
        <v>122</v>
      </c>
      <c r="D10" s="46">
        <v>0</v>
      </c>
      <c r="E10" s="46">
        <v>0</v>
      </c>
      <c r="F10" s="46">
        <v>0</v>
      </c>
      <c r="G10" s="46">
        <v>2631503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2631503</v>
      </c>
      <c r="O10" s="47">
        <f t="shared" si="1"/>
        <v>66.11650461043692</v>
      </c>
      <c r="P10" s="9"/>
    </row>
    <row r="11" spans="1:133">
      <c r="A11" s="12"/>
      <c r="B11" s="25">
        <v>314.10000000000002</v>
      </c>
      <c r="C11" s="20" t="s">
        <v>12</v>
      </c>
      <c r="D11" s="46">
        <v>2955180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2955180</v>
      </c>
      <c r="O11" s="47">
        <f t="shared" si="1"/>
        <v>74.248888218888979</v>
      </c>
      <c r="P11" s="9"/>
    </row>
    <row r="12" spans="1:133">
      <c r="A12" s="12"/>
      <c r="B12" s="25">
        <v>314.3</v>
      </c>
      <c r="C12" s="20" t="s">
        <v>13</v>
      </c>
      <c r="D12" s="46">
        <v>629964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629964</v>
      </c>
      <c r="O12" s="47">
        <f t="shared" si="1"/>
        <v>15.82784352151956</v>
      </c>
      <c r="P12" s="9"/>
    </row>
    <row r="13" spans="1:133">
      <c r="A13" s="12"/>
      <c r="B13" s="25">
        <v>314.39999999999998</v>
      </c>
      <c r="C13" s="20" t="s">
        <v>14</v>
      </c>
      <c r="D13" s="46">
        <v>107647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107647</v>
      </c>
      <c r="O13" s="47">
        <f t="shared" si="1"/>
        <v>2.7046305369211829</v>
      </c>
      <c r="P13" s="9"/>
    </row>
    <row r="14" spans="1:133">
      <c r="A14" s="12"/>
      <c r="B14" s="25">
        <v>315</v>
      </c>
      <c r="C14" s="20" t="s">
        <v>101</v>
      </c>
      <c r="D14" s="46">
        <v>979468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979468</v>
      </c>
      <c r="O14" s="47">
        <f t="shared" si="1"/>
        <v>24.609130423858698</v>
      </c>
      <c r="P14" s="9"/>
    </row>
    <row r="15" spans="1:133">
      <c r="A15" s="12"/>
      <c r="B15" s="25">
        <v>316</v>
      </c>
      <c r="C15" s="20" t="s">
        <v>102</v>
      </c>
      <c r="D15" s="46">
        <v>651866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651866</v>
      </c>
      <c r="O15" s="47">
        <f t="shared" si="1"/>
        <v>16.378131202733599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SUM(D17:D27)</f>
        <v>4232706</v>
      </c>
      <c r="E16" s="32">
        <f t="shared" si="3"/>
        <v>0</v>
      </c>
      <c r="F16" s="32">
        <f t="shared" si="3"/>
        <v>0</v>
      </c>
      <c r="G16" s="32">
        <f t="shared" si="3"/>
        <v>239368</v>
      </c>
      <c r="H16" s="32">
        <f t="shared" si="3"/>
        <v>0</v>
      </c>
      <c r="I16" s="32">
        <f t="shared" si="3"/>
        <v>1013424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5485498</v>
      </c>
      <c r="O16" s="45">
        <f t="shared" si="1"/>
        <v>137.82312002211</v>
      </c>
      <c r="P16" s="10"/>
    </row>
    <row r="17" spans="1:16">
      <c r="A17" s="12"/>
      <c r="B17" s="25">
        <v>322</v>
      </c>
      <c r="C17" s="20" t="s">
        <v>0</v>
      </c>
      <c r="D17" s="46">
        <v>971986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971986</v>
      </c>
      <c r="O17" s="47">
        <f t="shared" si="1"/>
        <v>24.42114519735685</v>
      </c>
      <c r="P17" s="9"/>
    </row>
    <row r="18" spans="1:16">
      <c r="A18" s="12"/>
      <c r="B18" s="25">
        <v>323.10000000000002</v>
      </c>
      <c r="C18" s="20" t="s">
        <v>18</v>
      </c>
      <c r="D18" s="46">
        <v>2081599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2081599</v>
      </c>
      <c r="O18" s="47">
        <f t="shared" si="1"/>
        <v>52.300168337478958</v>
      </c>
      <c r="P18" s="9"/>
    </row>
    <row r="19" spans="1:16">
      <c r="A19" s="12"/>
      <c r="B19" s="25">
        <v>323.3</v>
      </c>
      <c r="C19" s="20" t="s">
        <v>19</v>
      </c>
      <c r="D19" s="46">
        <v>794615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794615</v>
      </c>
      <c r="O19" s="47">
        <f t="shared" si="1"/>
        <v>19.964699379412579</v>
      </c>
      <c r="P19" s="9"/>
    </row>
    <row r="20" spans="1:16">
      <c r="A20" s="12"/>
      <c r="B20" s="25">
        <v>323.39999999999998</v>
      </c>
      <c r="C20" s="20" t="s">
        <v>76</v>
      </c>
      <c r="D20" s="46">
        <v>26207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26207</v>
      </c>
      <c r="O20" s="47">
        <f t="shared" si="1"/>
        <v>0.65845079269365092</v>
      </c>
      <c r="P20" s="9"/>
    </row>
    <row r="21" spans="1:16">
      <c r="A21" s="12"/>
      <c r="B21" s="25">
        <v>323.7</v>
      </c>
      <c r="C21" s="20" t="s">
        <v>20</v>
      </c>
      <c r="D21" s="46">
        <v>196655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196655</v>
      </c>
      <c r="O21" s="47">
        <f t="shared" si="1"/>
        <v>4.940956257380468</v>
      </c>
      <c r="P21" s="9"/>
    </row>
    <row r="22" spans="1:16">
      <c r="A22" s="12"/>
      <c r="B22" s="25">
        <v>324.31</v>
      </c>
      <c r="C22" s="20" t="s">
        <v>23</v>
      </c>
      <c r="D22" s="46">
        <v>0</v>
      </c>
      <c r="E22" s="46">
        <v>0</v>
      </c>
      <c r="F22" s="46">
        <v>0</v>
      </c>
      <c r="G22" s="46">
        <v>56243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56243</v>
      </c>
      <c r="O22" s="47">
        <f t="shared" si="1"/>
        <v>1.4131051983618501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66193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66193</v>
      </c>
      <c r="O23" s="47">
        <f t="shared" si="1"/>
        <v>1.6630989171126354</v>
      </c>
      <c r="P23" s="9"/>
    </row>
    <row r="24" spans="1:16">
      <c r="A24" s="12"/>
      <c r="B24" s="25">
        <v>324.61</v>
      </c>
      <c r="C24" s="20" t="s">
        <v>25</v>
      </c>
      <c r="D24" s="46">
        <v>0</v>
      </c>
      <c r="E24" s="46">
        <v>0</v>
      </c>
      <c r="F24" s="46">
        <v>0</v>
      </c>
      <c r="G24" s="46">
        <v>22557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22557</v>
      </c>
      <c r="O24" s="47">
        <f t="shared" si="1"/>
        <v>0.5667445541569307</v>
      </c>
      <c r="P24" s="9"/>
    </row>
    <row r="25" spans="1:16">
      <c r="A25" s="12"/>
      <c r="B25" s="25">
        <v>324.91000000000003</v>
      </c>
      <c r="C25" s="20" t="s">
        <v>27</v>
      </c>
      <c r="D25" s="46">
        <v>0</v>
      </c>
      <c r="E25" s="46">
        <v>0</v>
      </c>
      <c r="F25" s="46">
        <v>0</v>
      </c>
      <c r="G25" s="46">
        <v>57548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57548</v>
      </c>
      <c r="O25" s="47">
        <f t="shared" si="1"/>
        <v>1.4458933192633352</v>
      </c>
      <c r="P25" s="9"/>
    </row>
    <row r="26" spans="1:16">
      <c r="A26" s="12"/>
      <c r="B26" s="25">
        <v>324.92</v>
      </c>
      <c r="C26" s="20" t="s">
        <v>28</v>
      </c>
      <c r="D26" s="46">
        <v>0</v>
      </c>
      <c r="E26" s="46">
        <v>0</v>
      </c>
      <c r="F26" s="46">
        <v>0</v>
      </c>
      <c r="G26" s="46">
        <v>36827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36827</v>
      </c>
      <c r="O26" s="47">
        <f t="shared" si="1"/>
        <v>0.92527825934021757</v>
      </c>
      <c r="P26" s="9"/>
    </row>
    <row r="27" spans="1:16">
      <c r="A27" s="12"/>
      <c r="B27" s="25">
        <v>329</v>
      </c>
      <c r="C27" s="20" t="s">
        <v>29</v>
      </c>
      <c r="D27" s="46">
        <v>161644</v>
      </c>
      <c r="E27" s="46">
        <v>0</v>
      </c>
      <c r="F27" s="46">
        <v>0</v>
      </c>
      <c r="G27" s="46">
        <v>0</v>
      </c>
      <c r="H27" s="46">
        <v>0</v>
      </c>
      <c r="I27" s="46">
        <v>1013424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7" si="5">SUM(D27:M27)</f>
        <v>1175068</v>
      </c>
      <c r="O27" s="47">
        <f t="shared" si="1"/>
        <v>29.523579809552523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SUM(D29:D37)</f>
        <v>4536863</v>
      </c>
      <c r="E28" s="32">
        <f t="shared" si="6"/>
        <v>0</v>
      </c>
      <c r="F28" s="32">
        <f t="shared" si="6"/>
        <v>0</v>
      </c>
      <c r="G28" s="32">
        <f t="shared" si="6"/>
        <v>594381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5131244</v>
      </c>
      <c r="O28" s="45">
        <f t="shared" si="1"/>
        <v>128.92248938468882</v>
      </c>
      <c r="P28" s="10"/>
    </row>
    <row r="29" spans="1:16">
      <c r="A29" s="12"/>
      <c r="B29" s="25">
        <v>331.1</v>
      </c>
      <c r="C29" s="20" t="s">
        <v>77</v>
      </c>
      <c r="D29" s="46">
        <v>106705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106705</v>
      </c>
      <c r="O29" s="47">
        <f t="shared" si="1"/>
        <v>2.6809627898796511</v>
      </c>
      <c r="P29" s="9"/>
    </row>
    <row r="30" spans="1:16">
      <c r="A30" s="12"/>
      <c r="B30" s="25">
        <v>331.9</v>
      </c>
      <c r="C30" s="20" t="s">
        <v>31</v>
      </c>
      <c r="D30" s="46">
        <v>0</v>
      </c>
      <c r="E30" s="46">
        <v>0</v>
      </c>
      <c r="F30" s="46">
        <v>0</v>
      </c>
      <c r="G30" s="46">
        <v>594381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594381</v>
      </c>
      <c r="O30" s="47">
        <f t="shared" si="1"/>
        <v>14.933820758272406</v>
      </c>
      <c r="P30" s="9"/>
    </row>
    <row r="31" spans="1:16">
      <c r="A31" s="12"/>
      <c r="B31" s="25">
        <v>334.9</v>
      </c>
      <c r="C31" s="20" t="s">
        <v>33</v>
      </c>
      <c r="D31" s="46">
        <v>53930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53930</v>
      </c>
      <c r="O31" s="47">
        <f t="shared" si="1"/>
        <v>1.354991080626115</v>
      </c>
      <c r="P31" s="9"/>
    </row>
    <row r="32" spans="1:16">
      <c r="A32" s="12"/>
      <c r="B32" s="25">
        <v>335.12</v>
      </c>
      <c r="C32" s="20" t="s">
        <v>103</v>
      </c>
      <c r="D32" s="46">
        <v>1235259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1235259</v>
      </c>
      <c r="O32" s="47">
        <f t="shared" si="1"/>
        <v>31.035878495515188</v>
      </c>
      <c r="P32" s="9"/>
    </row>
    <row r="33" spans="1:16">
      <c r="A33" s="12"/>
      <c r="B33" s="25">
        <v>335.15</v>
      </c>
      <c r="C33" s="20" t="s">
        <v>104</v>
      </c>
      <c r="D33" s="46">
        <v>15807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15807</v>
      </c>
      <c r="O33" s="47">
        <f t="shared" si="1"/>
        <v>0.39715082535614682</v>
      </c>
      <c r="P33" s="9"/>
    </row>
    <row r="34" spans="1:16">
      <c r="A34" s="12"/>
      <c r="B34" s="25">
        <v>335.18</v>
      </c>
      <c r="C34" s="20" t="s">
        <v>105</v>
      </c>
      <c r="D34" s="46">
        <v>2851101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2851101</v>
      </c>
      <c r="O34" s="47">
        <f t="shared" si="1"/>
        <v>71.633903670762038</v>
      </c>
      <c r="P34" s="9"/>
    </row>
    <row r="35" spans="1:16">
      <c r="A35" s="12"/>
      <c r="B35" s="25">
        <v>335.19</v>
      </c>
      <c r="C35" s="20" t="s">
        <v>106</v>
      </c>
      <c r="D35" s="46">
        <v>5286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5286</v>
      </c>
      <c r="O35" s="47">
        <f t="shared" si="1"/>
        <v>0.13281073339865831</v>
      </c>
      <c r="P35" s="9"/>
    </row>
    <row r="36" spans="1:16">
      <c r="A36" s="12"/>
      <c r="B36" s="25">
        <v>337.9</v>
      </c>
      <c r="C36" s="20" t="s">
        <v>37</v>
      </c>
      <c r="D36" s="46">
        <v>182100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182100</v>
      </c>
      <c r="O36" s="47">
        <f t="shared" si="1"/>
        <v>4.5752619280922593</v>
      </c>
      <c r="P36" s="9"/>
    </row>
    <row r="37" spans="1:16">
      <c r="A37" s="12"/>
      <c r="B37" s="25">
        <v>338</v>
      </c>
      <c r="C37" s="20" t="s">
        <v>38</v>
      </c>
      <c r="D37" s="46">
        <v>86675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86675</v>
      </c>
      <c r="O37" s="47">
        <f t="shared" ref="O37:O56" si="7">(N37/O$58)</f>
        <v>2.1777091027863622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SUM(D39:D42)</f>
        <v>303208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303208</v>
      </c>
      <c r="O38" s="45">
        <f t="shared" si="7"/>
        <v>7.6181000477374941</v>
      </c>
      <c r="P38" s="10"/>
    </row>
    <row r="39" spans="1:16">
      <c r="A39" s="12"/>
      <c r="B39" s="25">
        <v>341.3</v>
      </c>
      <c r="C39" s="20" t="s">
        <v>107</v>
      </c>
      <c r="D39" s="46">
        <v>3211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3211</v>
      </c>
      <c r="O39" s="47">
        <f t="shared" si="7"/>
        <v>8.0676364915454379E-2</v>
      </c>
      <c r="P39" s="9"/>
    </row>
    <row r="40" spans="1:16">
      <c r="A40" s="12"/>
      <c r="B40" s="25">
        <v>341.9</v>
      </c>
      <c r="C40" s="20" t="s">
        <v>108</v>
      </c>
      <c r="D40" s="46">
        <v>95174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95174</v>
      </c>
      <c r="O40" s="47">
        <f t="shared" si="7"/>
        <v>2.3912464510941938</v>
      </c>
      <c r="P40" s="9"/>
    </row>
    <row r="41" spans="1:16">
      <c r="A41" s="12"/>
      <c r="B41" s="25">
        <v>343.9</v>
      </c>
      <c r="C41" s="20" t="s">
        <v>47</v>
      </c>
      <c r="D41" s="46">
        <v>800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800</v>
      </c>
      <c r="O41" s="47">
        <f t="shared" si="7"/>
        <v>2.0099997487500312E-2</v>
      </c>
      <c r="P41" s="9"/>
    </row>
    <row r="42" spans="1:16">
      <c r="A42" s="12"/>
      <c r="B42" s="25">
        <v>347.2</v>
      </c>
      <c r="C42" s="20" t="s">
        <v>48</v>
      </c>
      <c r="D42" s="46">
        <v>204023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204023</v>
      </c>
      <c r="O42" s="47">
        <f t="shared" si="7"/>
        <v>5.1260772342403458</v>
      </c>
      <c r="P42" s="9"/>
    </row>
    <row r="43" spans="1:16" ht="15.75">
      <c r="A43" s="29" t="s">
        <v>44</v>
      </c>
      <c r="B43" s="30"/>
      <c r="C43" s="31"/>
      <c r="D43" s="32">
        <f t="shared" ref="D43:M43" si="9">SUM(D44:D45)</f>
        <v>531148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5"/>
        <v>531148</v>
      </c>
      <c r="O43" s="45">
        <f t="shared" si="7"/>
        <v>13.34509183186352</v>
      </c>
      <c r="P43" s="10"/>
    </row>
    <row r="44" spans="1:16">
      <c r="A44" s="13"/>
      <c r="B44" s="39">
        <v>351.1</v>
      </c>
      <c r="C44" s="21" t="s">
        <v>51</v>
      </c>
      <c r="D44" s="46">
        <v>38190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38190</v>
      </c>
      <c r="O44" s="47">
        <f t="shared" si="7"/>
        <v>0.95952363005954622</v>
      </c>
      <c r="P44" s="9"/>
    </row>
    <row r="45" spans="1:16">
      <c r="A45" s="13"/>
      <c r="B45" s="39">
        <v>354</v>
      </c>
      <c r="C45" s="21" t="s">
        <v>54</v>
      </c>
      <c r="D45" s="46">
        <v>492958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492958</v>
      </c>
      <c r="O45" s="47">
        <f t="shared" si="7"/>
        <v>12.385568201803975</v>
      </c>
      <c r="P45" s="9"/>
    </row>
    <row r="46" spans="1:16" ht="15.75">
      <c r="A46" s="29" t="s">
        <v>4</v>
      </c>
      <c r="B46" s="30"/>
      <c r="C46" s="31"/>
      <c r="D46" s="32">
        <f t="shared" ref="D46:M46" si="10">SUM(D47:D53)</f>
        <v>3862355</v>
      </c>
      <c r="E46" s="32">
        <f t="shared" si="10"/>
        <v>47584</v>
      </c>
      <c r="F46" s="32">
        <f t="shared" si="10"/>
        <v>0</v>
      </c>
      <c r="G46" s="32">
        <f t="shared" si="10"/>
        <v>69583</v>
      </c>
      <c r="H46" s="32">
        <f t="shared" si="10"/>
        <v>0</v>
      </c>
      <c r="I46" s="32">
        <f t="shared" si="10"/>
        <v>41705</v>
      </c>
      <c r="J46" s="32">
        <f t="shared" si="10"/>
        <v>0</v>
      </c>
      <c r="K46" s="32">
        <f t="shared" si="10"/>
        <v>857460</v>
      </c>
      <c r="L46" s="32">
        <f t="shared" si="10"/>
        <v>0</v>
      </c>
      <c r="M46" s="32">
        <f t="shared" si="10"/>
        <v>0</v>
      </c>
      <c r="N46" s="32">
        <f t="shared" si="5"/>
        <v>4878687</v>
      </c>
      <c r="O46" s="45">
        <f t="shared" si="7"/>
        <v>122.57699555287556</v>
      </c>
      <c r="P46" s="10"/>
    </row>
    <row r="47" spans="1:16">
      <c r="A47" s="12"/>
      <c r="B47" s="25">
        <v>361.1</v>
      </c>
      <c r="C47" s="20" t="s">
        <v>56</v>
      </c>
      <c r="D47" s="46">
        <v>2925124</v>
      </c>
      <c r="E47" s="46">
        <v>9367</v>
      </c>
      <c r="F47" s="46">
        <v>0</v>
      </c>
      <c r="G47" s="46">
        <v>64583</v>
      </c>
      <c r="H47" s="46">
        <v>0</v>
      </c>
      <c r="I47" s="46">
        <v>9605</v>
      </c>
      <c r="J47" s="46">
        <v>0</v>
      </c>
      <c r="K47" s="46">
        <v>33893</v>
      </c>
      <c r="L47" s="46">
        <v>0</v>
      </c>
      <c r="M47" s="46">
        <v>0</v>
      </c>
      <c r="N47" s="46">
        <f t="shared" si="5"/>
        <v>3042572</v>
      </c>
      <c r="O47" s="47">
        <f t="shared" si="7"/>
        <v>76.444611944423514</v>
      </c>
      <c r="P47" s="9"/>
    </row>
    <row r="48" spans="1:16">
      <c r="A48" s="12"/>
      <c r="B48" s="25">
        <v>361.3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413078</v>
      </c>
      <c r="L48" s="46">
        <v>0</v>
      </c>
      <c r="M48" s="46">
        <v>0</v>
      </c>
      <c r="N48" s="46">
        <f t="shared" ref="N48:N53" si="11">SUM(D48:M48)</f>
        <v>413078</v>
      </c>
      <c r="O48" s="47">
        <f t="shared" si="7"/>
        <v>10.378583452677068</v>
      </c>
      <c r="P48" s="9"/>
    </row>
    <row r="49" spans="1:119">
      <c r="A49" s="12"/>
      <c r="B49" s="25">
        <v>362</v>
      </c>
      <c r="C49" s="20" t="s">
        <v>58</v>
      </c>
      <c r="D49" s="46">
        <v>722891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722891</v>
      </c>
      <c r="O49" s="47">
        <f t="shared" si="7"/>
        <v>18.162634104670737</v>
      </c>
      <c r="P49" s="9"/>
    </row>
    <row r="50" spans="1:119">
      <c r="A50" s="12"/>
      <c r="B50" s="25">
        <v>364</v>
      </c>
      <c r="C50" s="20" t="s">
        <v>109</v>
      </c>
      <c r="D50" s="46">
        <v>38755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38755</v>
      </c>
      <c r="O50" s="47">
        <f t="shared" si="7"/>
        <v>0.97371925328509334</v>
      </c>
      <c r="P50" s="9"/>
    </row>
    <row r="51" spans="1:119">
      <c r="A51" s="12"/>
      <c r="B51" s="25">
        <v>365</v>
      </c>
      <c r="C51" s="20" t="s">
        <v>110</v>
      </c>
      <c r="D51" s="46">
        <v>2357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2357</v>
      </c>
      <c r="O51" s="47">
        <f t="shared" si="7"/>
        <v>5.9219617597547798E-2</v>
      </c>
      <c r="P51" s="9"/>
    </row>
    <row r="52" spans="1:119">
      <c r="A52" s="12"/>
      <c r="B52" s="25">
        <v>368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410489</v>
      </c>
      <c r="L52" s="46">
        <v>0</v>
      </c>
      <c r="M52" s="46">
        <v>0</v>
      </c>
      <c r="N52" s="46">
        <f t="shared" si="11"/>
        <v>410489</v>
      </c>
      <c r="O52" s="47">
        <f t="shared" si="7"/>
        <v>10.313534835808145</v>
      </c>
      <c r="P52" s="9"/>
    </row>
    <row r="53" spans="1:119">
      <c r="A53" s="12"/>
      <c r="B53" s="25">
        <v>369.9</v>
      </c>
      <c r="C53" s="20" t="s">
        <v>63</v>
      </c>
      <c r="D53" s="46">
        <v>173228</v>
      </c>
      <c r="E53" s="46">
        <v>38217</v>
      </c>
      <c r="F53" s="46">
        <v>0</v>
      </c>
      <c r="G53" s="46">
        <v>5000</v>
      </c>
      <c r="H53" s="46">
        <v>0</v>
      </c>
      <c r="I53" s="46">
        <v>32100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248545</v>
      </c>
      <c r="O53" s="47">
        <f t="shared" si="7"/>
        <v>6.2446923444134566</v>
      </c>
      <c r="P53" s="9"/>
    </row>
    <row r="54" spans="1:119" ht="15.75">
      <c r="A54" s="29" t="s">
        <v>45</v>
      </c>
      <c r="B54" s="30"/>
      <c r="C54" s="31"/>
      <c r="D54" s="32">
        <f t="shared" ref="D54:M54" si="12">SUM(D55:D55)</f>
        <v>0</v>
      </c>
      <c r="E54" s="32">
        <f t="shared" si="12"/>
        <v>0</v>
      </c>
      <c r="F54" s="32">
        <f t="shared" si="12"/>
        <v>0</v>
      </c>
      <c r="G54" s="32">
        <f t="shared" si="12"/>
        <v>1423000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1423000</v>
      </c>
      <c r="O54" s="45">
        <f t="shared" si="7"/>
        <v>35.752870530891187</v>
      </c>
      <c r="P54" s="9"/>
    </row>
    <row r="55" spans="1:119" ht="15.75" thickBot="1">
      <c r="A55" s="12"/>
      <c r="B55" s="25">
        <v>381</v>
      </c>
      <c r="C55" s="20" t="s">
        <v>64</v>
      </c>
      <c r="D55" s="46">
        <v>0</v>
      </c>
      <c r="E55" s="46">
        <v>0</v>
      </c>
      <c r="F55" s="46">
        <v>0</v>
      </c>
      <c r="G55" s="46">
        <v>1423000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1423000</v>
      </c>
      <c r="O55" s="47">
        <f t="shared" si="7"/>
        <v>35.752870530891187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SUM(D5,D16,D28,D38,D43,D46,D54)</f>
        <v>25347206</v>
      </c>
      <c r="E56" s="15">
        <f t="shared" si="13"/>
        <v>47584</v>
      </c>
      <c r="F56" s="15">
        <f t="shared" si="13"/>
        <v>0</v>
      </c>
      <c r="G56" s="15">
        <f t="shared" si="13"/>
        <v>4957835</v>
      </c>
      <c r="H56" s="15">
        <f t="shared" si="13"/>
        <v>0</v>
      </c>
      <c r="I56" s="15">
        <f t="shared" si="13"/>
        <v>1055129</v>
      </c>
      <c r="J56" s="15">
        <f t="shared" si="13"/>
        <v>0</v>
      </c>
      <c r="K56" s="15">
        <f t="shared" si="13"/>
        <v>857460</v>
      </c>
      <c r="L56" s="15">
        <f t="shared" si="13"/>
        <v>0</v>
      </c>
      <c r="M56" s="15">
        <f t="shared" si="13"/>
        <v>0</v>
      </c>
      <c r="N56" s="15">
        <f>SUM(D56:M56)</f>
        <v>32265214</v>
      </c>
      <c r="O56" s="38">
        <f t="shared" si="7"/>
        <v>810.66340041707497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127</v>
      </c>
      <c r="M58" s="48"/>
      <c r="N58" s="48"/>
      <c r="O58" s="43">
        <v>39801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11687079</v>
      </c>
      <c r="E5" s="27">
        <f t="shared" si="0"/>
        <v>0</v>
      </c>
      <c r="F5" s="27">
        <f t="shared" si="0"/>
        <v>0</v>
      </c>
      <c r="G5" s="27">
        <f t="shared" si="0"/>
        <v>2760748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14447827</v>
      </c>
      <c r="O5" s="33">
        <f t="shared" ref="O5:O36" si="1">(N5/O$58)</f>
        <v>373.41570391047014</v>
      </c>
      <c r="P5" s="6"/>
    </row>
    <row r="6" spans="1:133">
      <c r="A6" s="12"/>
      <c r="B6" s="25">
        <v>311</v>
      </c>
      <c r="C6" s="20" t="s">
        <v>3</v>
      </c>
      <c r="D6" s="46">
        <v>5278156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5278156</v>
      </c>
      <c r="O6" s="47">
        <f t="shared" si="1"/>
        <v>136.41818510764779</v>
      </c>
      <c r="P6" s="9"/>
    </row>
    <row r="7" spans="1:133">
      <c r="A7" s="12"/>
      <c r="B7" s="25">
        <v>312.41000000000003</v>
      </c>
      <c r="C7" s="20" t="s">
        <v>11</v>
      </c>
      <c r="D7" s="46">
        <v>522668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522668</v>
      </c>
      <c r="O7" s="47">
        <f t="shared" si="1"/>
        <v>13.508774650435502</v>
      </c>
      <c r="P7" s="9"/>
    </row>
    <row r="8" spans="1:133">
      <c r="A8" s="12"/>
      <c r="B8" s="25">
        <v>312.42</v>
      </c>
      <c r="C8" s="20" t="s">
        <v>75</v>
      </c>
      <c r="D8" s="46">
        <v>242475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242475</v>
      </c>
      <c r="O8" s="47">
        <f t="shared" si="1"/>
        <v>6.2669613088315108</v>
      </c>
      <c r="P8" s="9"/>
    </row>
    <row r="9" spans="1:133">
      <c r="A9" s="12"/>
      <c r="B9" s="25">
        <v>312.52</v>
      </c>
      <c r="C9" s="20" t="s">
        <v>100</v>
      </c>
      <c r="D9" s="46">
        <v>364344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364344</v>
      </c>
      <c r="O9" s="47">
        <f t="shared" si="1"/>
        <v>9.4167635884314187</v>
      </c>
      <c r="P9" s="9"/>
    </row>
    <row r="10" spans="1:133">
      <c r="A10" s="12"/>
      <c r="B10" s="25">
        <v>312.60000000000002</v>
      </c>
      <c r="C10" s="20" t="s">
        <v>122</v>
      </c>
      <c r="D10" s="46">
        <v>0</v>
      </c>
      <c r="E10" s="46">
        <v>0</v>
      </c>
      <c r="F10" s="46">
        <v>0</v>
      </c>
      <c r="G10" s="46">
        <v>2760748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2760748</v>
      </c>
      <c r="O10" s="47">
        <f t="shared" si="1"/>
        <v>71.353751518440987</v>
      </c>
      <c r="P10" s="9"/>
    </row>
    <row r="11" spans="1:133">
      <c r="A11" s="12"/>
      <c r="B11" s="25">
        <v>314.10000000000002</v>
      </c>
      <c r="C11" s="20" t="s">
        <v>12</v>
      </c>
      <c r="D11" s="46">
        <v>2930503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2930503</v>
      </c>
      <c r="O11" s="47">
        <f t="shared" si="1"/>
        <v>75.741205965211549</v>
      </c>
      <c r="P11" s="9"/>
    </row>
    <row r="12" spans="1:133">
      <c r="A12" s="12"/>
      <c r="B12" s="25">
        <v>314.3</v>
      </c>
      <c r="C12" s="20" t="s">
        <v>13</v>
      </c>
      <c r="D12" s="46">
        <v>582847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582847</v>
      </c>
      <c r="O12" s="47">
        <f t="shared" si="1"/>
        <v>15.064149285363522</v>
      </c>
      <c r="P12" s="9"/>
    </row>
    <row r="13" spans="1:133">
      <c r="A13" s="12"/>
      <c r="B13" s="25">
        <v>314.39999999999998</v>
      </c>
      <c r="C13" s="20" t="s">
        <v>14</v>
      </c>
      <c r="D13" s="46">
        <v>127479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127479</v>
      </c>
      <c r="O13" s="47">
        <f t="shared" si="1"/>
        <v>3.29479723966814</v>
      </c>
      <c r="P13" s="9"/>
    </row>
    <row r="14" spans="1:133">
      <c r="A14" s="12"/>
      <c r="B14" s="25">
        <v>315</v>
      </c>
      <c r="C14" s="20" t="s">
        <v>101</v>
      </c>
      <c r="D14" s="46">
        <v>993319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993319</v>
      </c>
      <c r="O14" s="47">
        <f t="shared" si="1"/>
        <v>25.673128117650098</v>
      </c>
      <c r="P14" s="9"/>
    </row>
    <row r="15" spans="1:133">
      <c r="A15" s="12"/>
      <c r="B15" s="25">
        <v>316</v>
      </c>
      <c r="C15" s="20" t="s">
        <v>102</v>
      </c>
      <c r="D15" s="46">
        <v>645288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645288</v>
      </c>
      <c r="O15" s="47">
        <f t="shared" si="1"/>
        <v>16.677987128789642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4210940</v>
      </c>
      <c r="E16" s="32">
        <f t="shared" si="3"/>
        <v>0</v>
      </c>
      <c r="F16" s="32">
        <f t="shared" si="3"/>
        <v>0</v>
      </c>
      <c r="G16" s="32">
        <f t="shared" si="3"/>
        <v>1099172</v>
      </c>
      <c r="H16" s="32">
        <f t="shared" si="3"/>
        <v>0</v>
      </c>
      <c r="I16" s="32">
        <f t="shared" si="3"/>
        <v>1116573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6426685</v>
      </c>
      <c r="O16" s="45">
        <f t="shared" si="1"/>
        <v>166.10284045385231</v>
      </c>
      <c r="P16" s="10"/>
    </row>
    <row r="17" spans="1:16">
      <c r="A17" s="12"/>
      <c r="B17" s="25">
        <v>322</v>
      </c>
      <c r="C17" s="20" t="s">
        <v>0</v>
      </c>
      <c r="D17" s="46">
        <v>1167390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1167390</v>
      </c>
      <c r="O17" s="47">
        <f t="shared" si="1"/>
        <v>30.17213305419865</v>
      </c>
      <c r="P17" s="9"/>
    </row>
    <row r="18" spans="1:16">
      <c r="A18" s="12"/>
      <c r="B18" s="25">
        <v>323.10000000000002</v>
      </c>
      <c r="C18" s="20" t="s">
        <v>18</v>
      </c>
      <c r="D18" s="46">
        <v>2078989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2078989</v>
      </c>
      <c r="O18" s="47">
        <f t="shared" si="1"/>
        <v>53.733142074384226</v>
      </c>
      <c r="P18" s="9"/>
    </row>
    <row r="19" spans="1:16">
      <c r="A19" s="12"/>
      <c r="B19" s="25">
        <v>323.3</v>
      </c>
      <c r="C19" s="20" t="s">
        <v>19</v>
      </c>
      <c r="D19" s="46">
        <v>675584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675584</v>
      </c>
      <c r="O19" s="47">
        <f t="shared" si="1"/>
        <v>17.461011604765964</v>
      </c>
      <c r="P19" s="9"/>
    </row>
    <row r="20" spans="1:16">
      <c r="A20" s="12"/>
      <c r="B20" s="25">
        <v>323.39999999999998</v>
      </c>
      <c r="C20" s="20" t="s">
        <v>76</v>
      </c>
      <c r="D20" s="46">
        <v>12354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12354</v>
      </c>
      <c r="O20" s="47">
        <f t="shared" si="1"/>
        <v>0.31929906179731721</v>
      </c>
      <c r="P20" s="9"/>
    </row>
    <row r="21" spans="1:16">
      <c r="A21" s="12"/>
      <c r="B21" s="25">
        <v>323.7</v>
      </c>
      <c r="C21" s="20" t="s">
        <v>20</v>
      </c>
      <c r="D21" s="46">
        <v>178900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178900</v>
      </c>
      <c r="O21" s="47">
        <f t="shared" si="1"/>
        <v>4.6238143237445399</v>
      </c>
      <c r="P21" s="9"/>
    </row>
    <row r="22" spans="1:16">
      <c r="A22" s="12"/>
      <c r="B22" s="25">
        <v>324.31</v>
      </c>
      <c r="C22" s="20" t="s">
        <v>23</v>
      </c>
      <c r="D22" s="46">
        <v>0</v>
      </c>
      <c r="E22" s="46">
        <v>0</v>
      </c>
      <c r="F22" s="46">
        <v>0</v>
      </c>
      <c r="G22" s="46">
        <v>196619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196619</v>
      </c>
      <c r="O22" s="47">
        <f t="shared" si="1"/>
        <v>5.0817761236463257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75413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75413</v>
      </c>
      <c r="O23" s="47">
        <f t="shared" si="1"/>
        <v>1.9491096120544829</v>
      </c>
      <c r="P23" s="9"/>
    </row>
    <row r="24" spans="1:16">
      <c r="A24" s="12"/>
      <c r="B24" s="25">
        <v>324.61</v>
      </c>
      <c r="C24" s="20" t="s">
        <v>25</v>
      </c>
      <c r="D24" s="46">
        <v>0</v>
      </c>
      <c r="E24" s="46">
        <v>0</v>
      </c>
      <c r="F24" s="46">
        <v>0</v>
      </c>
      <c r="G24" s="46">
        <v>403636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403636</v>
      </c>
      <c r="O24" s="47">
        <f t="shared" si="1"/>
        <v>10.432296916595591</v>
      </c>
      <c r="P24" s="9"/>
    </row>
    <row r="25" spans="1:16">
      <c r="A25" s="12"/>
      <c r="B25" s="25">
        <v>324.62</v>
      </c>
      <c r="C25" s="20" t="s">
        <v>26</v>
      </c>
      <c r="D25" s="46">
        <v>0</v>
      </c>
      <c r="E25" s="46">
        <v>0</v>
      </c>
      <c r="F25" s="46">
        <v>0</v>
      </c>
      <c r="G25" s="46">
        <v>85546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85546</v>
      </c>
      <c r="O25" s="47">
        <f t="shared" si="1"/>
        <v>2.2110051433149827</v>
      </c>
      <c r="P25" s="9"/>
    </row>
    <row r="26" spans="1:16">
      <c r="A26" s="12"/>
      <c r="B26" s="25">
        <v>324.70999999999998</v>
      </c>
      <c r="C26" s="20" t="s">
        <v>27</v>
      </c>
      <c r="D26" s="46">
        <v>0</v>
      </c>
      <c r="E26" s="46">
        <v>0</v>
      </c>
      <c r="F26" s="46">
        <v>0</v>
      </c>
      <c r="G26" s="46">
        <v>208824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208824</v>
      </c>
      <c r="O26" s="47">
        <f t="shared" si="1"/>
        <v>5.3972241606575171</v>
      </c>
      <c r="P26" s="9"/>
    </row>
    <row r="27" spans="1:16">
      <c r="A27" s="12"/>
      <c r="B27" s="25">
        <v>324.72000000000003</v>
      </c>
      <c r="C27" s="20" t="s">
        <v>28</v>
      </c>
      <c r="D27" s="46">
        <v>0</v>
      </c>
      <c r="E27" s="46">
        <v>0</v>
      </c>
      <c r="F27" s="46">
        <v>0</v>
      </c>
      <c r="G27" s="46">
        <v>129134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129134</v>
      </c>
      <c r="O27" s="47">
        <f t="shared" si="1"/>
        <v>3.3375720451784652</v>
      </c>
      <c r="P27" s="9"/>
    </row>
    <row r="28" spans="1:16">
      <c r="A28" s="12"/>
      <c r="B28" s="25">
        <v>329</v>
      </c>
      <c r="C28" s="20" t="s">
        <v>29</v>
      </c>
      <c r="D28" s="46">
        <v>97723</v>
      </c>
      <c r="E28" s="46">
        <v>0</v>
      </c>
      <c r="F28" s="46">
        <v>0</v>
      </c>
      <c r="G28" s="46">
        <v>0</v>
      </c>
      <c r="H28" s="46">
        <v>0</v>
      </c>
      <c r="I28" s="46">
        <v>1116573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6" si="5">SUM(D28:M28)</f>
        <v>1214296</v>
      </c>
      <c r="O28" s="47">
        <f t="shared" si="1"/>
        <v>31.384456333514255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SUM(D30:D36)</f>
        <v>5132865</v>
      </c>
      <c r="E29" s="32">
        <f t="shared" si="6"/>
        <v>25000</v>
      </c>
      <c r="F29" s="32">
        <f t="shared" si="6"/>
        <v>0</v>
      </c>
      <c r="G29" s="32">
        <f t="shared" si="6"/>
        <v>759386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5917251</v>
      </c>
      <c r="O29" s="45">
        <f t="shared" si="1"/>
        <v>152.93610917267583</v>
      </c>
      <c r="P29" s="10"/>
    </row>
    <row r="30" spans="1:16">
      <c r="A30" s="12"/>
      <c r="B30" s="25">
        <v>331.9</v>
      </c>
      <c r="C30" s="20" t="s">
        <v>31</v>
      </c>
      <c r="D30" s="46">
        <v>590886</v>
      </c>
      <c r="E30" s="46">
        <v>0</v>
      </c>
      <c r="F30" s="46">
        <v>0</v>
      </c>
      <c r="G30" s="46">
        <v>759386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1350272</v>
      </c>
      <c r="O30" s="47">
        <f t="shared" si="1"/>
        <v>34.898865369207307</v>
      </c>
      <c r="P30" s="9"/>
    </row>
    <row r="31" spans="1:16">
      <c r="A31" s="12"/>
      <c r="B31" s="25">
        <v>334.9</v>
      </c>
      <c r="C31" s="20" t="s">
        <v>33</v>
      </c>
      <c r="D31" s="46">
        <v>30371</v>
      </c>
      <c r="E31" s="46">
        <v>25000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55371</v>
      </c>
      <c r="O31" s="47">
        <f t="shared" si="1"/>
        <v>1.4311080096146391</v>
      </c>
      <c r="P31" s="9"/>
    </row>
    <row r="32" spans="1:16">
      <c r="A32" s="12"/>
      <c r="B32" s="25">
        <v>335.12</v>
      </c>
      <c r="C32" s="20" t="s">
        <v>103</v>
      </c>
      <c r="D32" s="46">
        <v>1363163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1363163</v>
      </c>
      <c r="O32" s="47">
        <f t="shared" si="1"/>
        <v>35.23204362771704</v>
      </c>
      <c r="P32" s="9"/>
    </row>
    <row r="33" spans="1:16">
      <c r="A33" s="12"/>
      <c r="B33" s="25">
        <v>335.15</v>
      </c>
      <c r="C33" s="20" t="s">
        <v>104</v>
      </c>
      <c r="D33" s="46">
        <v>14222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14222</v>
      </c>
      <c r="O33" s="47">
        <f t="shared" si="1"/>
        <v>0.36757902354552741</v>
      </c>
      <c r="P33" s="9"/>
    </row>
    <row r="34" spans="1:16">
      <c r="A34" s="12"/>
      <c r="B34" s="25">
        <v>335.18</v>
      </c>
      <c r="C34" s="20" t="s">
        <v>105</v>
      </c>
      <c r="D34" s="46">
        <v>3041315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3041315</v>
      </c>
      <c r="O34" s="47">
        <f t="shared" si="1"/>
        <v>78.605231190716182</v>
      </c>
      <c r="P34" s="9"/>
    </row>
    <row r="35" spans="1:16">
      <c r="A35" s="12"/>
      <c r="B35" s="25">
        <v>335.19</v>
      </c>
      <c r="C35" s="20" t="s">
        <v>106</v>
      </c>
      <c r="D35" s="46">
        <v>5655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5655</v>
      </c>
      <c r="O35" s="47">
        <f t="shared" si="1"/>
        <v>0.14615802124525085</v>
      </c>
      <c r="P35" s="9"/>
    </row>
    <row r="36" spans="1:16">
      <c r="A36" s="12"/>
      <c r="B36" s="25">
        <v>338</v>
      </c>
      <c r="C36" s="20" t="s">
        <v>38</v>
      </c>
      <c r="D36" s="46">
        <v>87253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87253</v>
      </c>
      <c r="O36" s="47">
        <f t="shared" si="1"/>
        <v>2.2551239306298623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SUM(D38:D41)</f>
        <v>521190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521190</v>
      </c>
      <c r="O37" s="45">
        <f t="shared" ref="O37:O56" si="8">(N37/O$58)</f>
        <v>13.470574552221446</v>
      </c>
      <c r="P37" s="10"/>
    </row>
    <row r="38" spans="1:16">
      <c r="A38" s="12"/>
      <c r="B38" s="25">
        <v>341.3</v>
      </c>
      <c r="C38" s="20" t="s">
        <v>107</v>
      </c>
      <c r="D38" s="46">
        <v>8018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8018</v>
      </c>
      <c r="O38" s="47">
        <f t="shared" si="8"/>
        <v>0.20723165594065804</v>
      </c>
      <c r="P38" s="9"/>
    </row>
    <row r="39" spans="1:16">
      <c r="A39" s="12"/>
      <c r="B39" s="25">
        <v>341.9</v>
      </c>
      <c r="C39" s="20" t="s">
        <v>108</v>
      </c>
      <c r="D39" s="46">
        <v>93123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93123</v>
      </c>
      <c r="O39" s="47">
        <f t="shared" si="8"/>
        <v>2.4068387997208651</v>
      </c>
      <c r="P39" s="9"/>
    </row>
    <row r="40" spans="1:16">
      <c r="A40" s="12"/>
      <c r="B40" s="25">
        <v>343.9</v>
      </c>
      <c r="C40" s="20" t="s">
        <v>47</v>
      </c>
      <c r="D40" s="46">
        <v>480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480</v>
      </c>
      <c r="O40" s="47">
        <f t="shared" si="8"/>
        <v>1.2405985888191052E-2</v>
      </c>
      <c r="P40" s="9"/>
    </row>
    <row r="41" spans="1:16">
      <c r="A41" s="12"/>
      <c r="B41" s="25">
        <v>347.2</v>
      </c>
      <c r="C41" s="20" t="s">
        <v>48</v>
      </c>
      <c r="D41" s="46">
        <v>419569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419569</v>
      </c>
      <c r="O41" s="47">
        <f t="shared" si="8"/>
        <v>10.844098110671732</v>
      </c>
      <c r="P41" s="9"/>
    </row>
    <row r="42" spans="1:16" ht="15.75">
      <c r="A42" s="29" t="s">
        <v>44</v>
      </c>
      <c r="B42" s="30"/>
      <c r="C42" s="31"/>
      <c r="D42" s="32">
        <f t="shared" ref="D42:M42" si="9">SUM(D43:D44)</f>
        <v>522063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5"/>
        <v>522063</v>
      </c>
      <c r="O42" s="45">
        <f t="shared" si="8"/>
        <v>13.493137939055595</v>
      </c>
      <c r="P42" s="10"/>
    </row>
    <row r="43" spans="1:16">
      <c r="A43" s="13"/>
      <c r="B43" s="39">
        <v>351.1</v>
      </c>
      <c r="C43" s="21" t="s">
        <v>51</v>
      </c>
      <c r="D43" s="46">
        <v>46287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46287</v>
      </c>
      <c r="O43" s="47">
        <f t="shared" si="8"/>
        <v>1.1963247266806234</v>
      </c>
      <c r="P43" s="9"/>
    </row>
    <row r="44" spans="1:16">
      <c r="A44" s="13"/>
      <c r="B44" s="39">
        <v>354</v>
      </c>
      <c r="C44" s="21" t="s">
        <v>54</v>
      </c>
      <c r="D44" s="46">
        <v>475776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475776</v>
      </c>
      <c r="O44" s="47">
        <f t="shared" si="8"/>
        <v>12.296813212374971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SUM(D46:D53)</f>
        <v>4468212</v>
      </c>
      <c r="E45" s="32">
        <f t="shared" si="10"/>
        <v>98983</v>
      </c>
      <c r="F45" s="32">
        <f t="shared" si="10"/>
        <v>0</v>
      </c>
      <c r="G45" s="32">
        <f t="shared" si="10"/>
        <v>158957</v>
      </c>
      <c r="H45" s="32">
        <f t="shared" si="10"/>
        <v>0</v>
      </c>
      <c r="I45" s="32">
        <f t="shared" si="10"/>
        <v>51013</v>
      </c>
      <c r="J45" s="32">
        <f t="shared" si="10"/>
        <v>0</v>
      </c>
      <c r="K45" s="32">
        <f t="shared" si="10"/>
        <v>399783</v>
      </c>
      <c r="L45" s="32">
        <f t="shared" si="10"/>
        <v>0</v>
      </c>
      <c r="M45" s="32">
        <f t="shared" si="10"/>
        <v>0</v>
      </c>
      <c r="N45" s="32">
        <f t="shared" si="5"/>
        <v>5176948</v>
      </c>
      <c r="O45" s="45">
        <f t="shared" si="8"/>
        <v>133.8023829831227</v>
      </c>
      <c r="P45" s="10"/>
    </row>
    <row r="46" spans="1:16">
      <c r="A46" s="12"/>
      <c r="B46" s="25">
        <v>361.1</v>
      </c>
      <c r="C46" s="20" t="s">
        <v>56</v>
      </c>
      <c r="D46" s="46">
        <v>3341306</v>
      </c>
      <c r="E46" s="46">
        <v>20954</v>
      </c>
      <c r="F46" s="46">
        <v>0</v>
      </c>
      <c r="G46" s="46">
        <v>158957</v>
      </c>
      <c r="H46" s="46">
        <v>0</v>
      </c>
      <c r="I46" s="46">
        <v>18913</v>
      </c>
      <c r="J46" s="46">
        <v>0</v>
      </c>
      <c r="K46" s="46">
        <v>30770</v>
      </c>
      <c r="L46" s="46">
        <v>0</v>
      </c>
      <c r="M46" s="46">
        <v>0</v>
      </c>
      <c r="N46" s="46">
        <f t="shared" si="5"/>
        <v>3570900</v>
      </c>
      <c r="O46" s="47">
        <f t="shared" si="8"/>
        <v>92.292781266961313</v>
      </c>
      <c r="P46" s="9"/>
    </row>
    <row r="47" spans="1:16">
      <c r="A47" s="12"/>
      <c r="B47" s="25">
        <v>361.3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-20345</v>
      </c>
      <c r="L47" s="46">
        <v>0</v>
      </c>
      <c r="M47" s="46">
        <v>0</v>
      </c>
      <c r="N47" s="46">
        <f t="shared" ref="N47:N53" si="11">SUM(D47:M47)</f>
        <v>-20345</v>
      </c>
      <c r="O47" s="47">
        <f t="shared" si="8"/>
        <v>-0.52583288103176451</v>
      </c>
      <c r="P47" s="9"/>
    </row>
    <row r="48" spans="1:16">
      <c r="A48" s="12"/>
      <c r="B48" s="25">
        <v>362</v>
      </c>
      <c r="C48" s="20" t="s">
        <v>58</v>
      </c>
      <c r="D48" s="46">
        <v>793756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793756</v>
      </c>
      <c r="O48" s="47">
        <f t="shared" si="8"/>
        <v>20.515261947222868</v>
      </c>
      <c r="P48" s="9"/>
    </row>
    <row r="49" spans="1:119">
      <c r="A49" s="12"/>
      <c r="B49" s="25">
        <v>364</v>
      </c>
      <c r="C49" s="20" t="s">
        <v>109</v>
      </c>
      <c r="D49" s="46">
        <v>88298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88298</v>
      </c>
      <c r="O49" s="47">
        <f t="shared" si="8"/>
        <v>2.2821327957406115</v>
      </c>
      <c r="P49" s="9"/>
    </row>
    <row r="50" spans="1:119">
      <c r="A50" s="12"/>
      <c r="B50" s="25">
        <v>365</v>
      </c>
      <c r="C50" s="20" t="s">
        <v>110</v>
      </c>
      <c r="D50" s="46">
        <v>2424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2424</v>
      </c>
      <c r="O50" s="47">
        <f t="shared" si="8"/>
        <v>6.2650228735364813E-2</v>
      </c>
      <c r="P50" s="9"/>
    </row>
    <row r="51" spans="1:119">
      <c r="A51" s="12"/>
      <c r="B51" s="25">
        <v>366</v>
      </c>
      <c r="C51" s="20" t="s">
        <v>61</v>
      </c>
      <c r="D51" s="46">
        <v>0</v>
      </c>
      <c r="E51" s="46">
        <v>78029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78029</v>
      </c>
      <c r="O51" s="47">
        <f t="shared" si="8"/>
        <v>2.0167222351451244</v>
      </c>
      <c r="P51" s="9"/>
    </row>
    <row r="52" spans="1:119">
      <c r="A52" s="12"/>
      <c r="B52" s="25">
        <v>368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389358</v>
      </c>
      <c r="L52" s="46">
        <v>0</v>
      </c>
      <c r="M52" s="46">
        <v>0</v>
      </c>
      <c r="N52" s="46">
        <f t="shared" si="11"/>
        <v>389358</v>
      </c>
      <c r="O52" s="47">
        <f t="shared" si="8"/>
        <v>10.063270528029774</v>
      </c>
      <c r="P52" s="9"/>
    </row>
    <row r="53" spans="1:119">
      <c r="A53" s="12"/>
      <c r="B53" s="25">
        <v>369.9</v>
      </c>
      <c r="C53" s="20" t="s">
        <v>63</v>
      </c>
      <c r="D53" s="46">
        <v>242428</v>
      </c>
      <c r="E53" s="46">
        <v>0</v>
      </c>
      <c r="F53" s="46">
        <v>0</v>
      </c>
      <c r="G53" s="46">
        <v>0</v>
      </c>
      <c r="H53" s="46">
        <v>0</v>
      </c>
      <c r="I53" s="46">
        <v>32100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274528</v>
      </c>
      <c r="O53" s="47">
        <f t="shared" si="8"/>
        <v>7.0953968623194026</v>
      </c>
      <c r="P53" s="9"/>
    </row>
    <row r="54" spans="1:119" ht="15.75">
      <c r="A54" s="29" t="s">
        <v>45</v>
      </c>
      <c r="B54" s="30"/>
      <c r="C54" s="31"/>
      <c r="D54" s="32">
        <f t="shared" ref="D54:M54" si="12">SUM(D55:D55)</f>
        <v>0</v>
      </c>
      <c r="E54" s="32">
        <f t="shared" si="12"/>
        <v>0</v>
      </c>
      <c r="F54" s="32">
        <f t="shared" si="12"/>
        <v>0</v>
      </c>
      <c r="G54" s="32">
        <f t="shared" si="12"/>
        <v>1000000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1000000</v>
      </c>
      <c r="O54" s="45">
        <f t="shared" si="8"/>
        <v>25.845803933731357</v>
      </c>
      <c r="P54" s="9"/>
    </row>
    <row r="55" spans="1:119" ht="15.75" thickBot="1">
      <c r="A55" s="12"/>
      <c r="B55" s="25">
        <v>381</v>
      </c>
      <c r="C55" s="20" t="s">
        <v>64</v>
      </c>
      <c r="D55" s="46">
        <v>0</v>
      </c>
      <c r="E55" s="46">
        <v>0</v>
      </c>
      <c r="F55" s="46">
        <v>0</v>
      </c>
      <c r="G55" s="46">
        <v>1000000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1000000</v>
      </c>
      <c r="O55" s="47">
        <f t="shared" si="8"/>
        <v>25.845803933731357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3">SUM(D5,D16,D29,D37,D42,D45,D54)</f>
        <v>26542349</v>
      </c>
      <c r="E56" s="15">
        <f t="shared" si="13"/>
        <v>123983</v>
      </c>
      <c r="F56" s="15">
        <f t="shared" si="13"/>
        <v>0</v>
      </c>
      <c r="G56" s="15">
        <f t="shared" si="13"/>
        <v>5778263</v>
      </c>
      <c r="H56" s="15">
        <f t="shared" si="13"/>
        <v>0</v>
      </c>
      <c r="I56" s="15">
        <f t="shared" si="13"/>
        <v>1167586</v>
      </c>
      <c r="J56" s="15">
        <f t="shared" si="13"/>
        <v>0</v>
      </c>
      <c r="K56" s="15">
        <f t="shared" si="13"/>
        <v>399783</v>
      </c>
      <c r="L56" s="15">
        <f t="shared" si="13"/>
        <v>0</v>
      </c>
      <c r="M56" s="15">
        <f t="shared" si="13"/>
        <v>0</v>
      </c>
      <c r="N56" s="15">
        <f>SUM(D56:M56)</f>
        <v>34011964</v>
      </c>
      <c r="O56" s="38">
        <f t="shared" si="8"/>
        <v>879.06655294512939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125</v>
      </c>
      <c r="M58" s="48"/>
      <c r="N58" s="48"/>
      <c r="O58" s="43">
        <v>38691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11412847</v>
      </c>
      <c r="E5" s="27">
        <f t="shared" si="0"/>
        <v>0</v>
      </c>
      <c r="F5" s="27">
        <f t="shared" si="0"/>
        <v>0</v>
      </c>
      <c r="G5" s="27">
        <f t="shared" si="0"/>
        <v>2658553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14071400</v>
      </c>
      <c r="O5" s="33">
        <f t="shared" ref="O5:O36" si="1">(N5/O$59)</f>
        <v>370.94427162967258</v>
      </c>
      <c r="P5" s="6"/>
    </row>
    <row r="6" spans="1:133">
      <c r="A6" s="12"/>
      <c r="B6" s="25">
        <v>311</v>
      </c>
      <c r="C6" s="20" t="s">
        <v>3</v>
      </c>
      <c r="D6" s="46">
        <v>4996956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4996956</v>
      </c>
      <c r="O6" s="47">
        <f t="shared" si="1"/>
        <v>131.72763220330046</v>
      </c>
      <c r="P6" s="9"/>
    </row>
    <row r="7" spans="1:133">
      <c r="A7" s="12"/>
      <c r="B7" s="25">
        <v>312.41000000000003</v>
      </c>
      <c r="C7" s="20" t="s">
        <v>11</v>
      </c>
      <c r="D7" s="46">
        <v>517613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517613</v>
      </c>
      <c r="O7" s="47">
        <f t="shared" si="1"/>
        <v>13.645094110824063</v>
      </c>
      <c r="P7" s="9"/>
    </row>
    <row r="8" spans="1:133">
      <c r="A8" s="12"/>
      <c r="B8" s="25">
        <v>312.42</v>
      </c>
      <c r="C8" s="20" t="s">
        <v>75</v>
      </c>
      <c r="D8" s="46">
        <v>239633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239633</v>
      </c>
      <c r="O8" s="47">
        <f t="shared" si="1"/>
        <v>6.317103390098592</v>
      </c>
      <c r="P8" s="9"/>
    </row>
    <row r="9" spans="1:133">
      <c r="A9" s="12"/>
      <c r="B9" s="25">
        <v>312.52</v>
      </c>
      <c r="C9" s="20" t="s">
        <v>100</v>
      </c>
      <c r="D9" s="46">
        <v>329939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329939</v>
      </c>
      <c r="O9" s="47">
        <f t="shared" si="1"/>
        <v>8.6977118152580797</v>
      </c>
      <c r="P9" s="9"/>
    </row>
    <row r="10" spans="1:133">
      <c r="A10" s="12"/>
      <c r="B10" s="25">
        <v>312.60000000000002</v>
      </c>
      <c r="C10" s="20" t="s">
        <v>122</v>
      </c>
      <c r="D10" s="46">
        <v>0</v>
      </c>
      <c r="E10" s="46">
        <v>0</v>
      </c>
      <c r="F10" s="46">
        <v>0</v>
      </c>
      <c r="G10" s="46">
        <v>2658553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2658553</v>
      </c>
      <c r="O10" s="47">
        <f t="shared" si="1"/>
        <v>70.083645278641853</v>
      </c>
      <c r="P10" s="9"/>
    </row>
    <row r="11" spans="1:133">
      <c r="A11" s="12"/>
      <c r="B11" s="25">
        <v>314.10000000000002</v>
      </c>
      <c r="C11" s="20" t="s">
        <v>12</v>
      </c>
      <c r="D11" s="46">
        <v>2877854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2877854</v>
      </c>
      <c r="O11" s="47">
        <f t="shared" si="1"/>
        <v>75.864765118363479</v>
      </c>
      <c r="P11" s="9"/>
    </row>
    <row r="12" spans="1:133">
      <c r="A12" s="12"/>
      <c r="B12" s="25">
        <v>314.3</v>
      </c>
      <c r="C12" s="20" t="s">
        <v>13</v>
      </c>
      <c r="D12" s="46">
        <v>571141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571141</v>
      </c>
      <c r="O12" s="47">
        <f t="shared" si="1"/>
        <v>15.056176517108662</v>
      </c>
      <c r="P12" s="9"/>
    </row>
    <row r="13" spans="1:133">
      <c r="A13" s="12"/>
      <c r="B13" s="25">
        <v>314.39999999999998</v>
      </c>
      <c r="C13" s="20" t="s">
        <v>14</v>
      </c>
      <c r="D13" s="46">
        <v>120960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120960</v>
      </c>
      <c r="O13" s="47">
        <f t="shared" si="1"/>
        <v>3.1886961564823113</v>
      </c>
      <c r="P13" s="9"/>
    </row>
    <row r="14" spans="1:133">
      <c r="A14" s="12"/>
      <c r="B14" s="25">
        <v>315</v>
      </c>
      <c r="C14" s="20" t="s">
        <v>101</v>
      </c>
      <c r="D14" s="46">
        <v>1072454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1072454</v>
      </c>
      <c r="O14" s="47">
        <f t="shared" si="1"/>
        <v>28.271576949438497</v>
      </c>
      <c r="P14" s="9"/>
    </row>
    <row r="15" spans="1:133">
      <c r="A15" s="12"/>
      <c r="B15" s="25">
        <v>316</v>
      </c>
      <c r="C15" s="20" t="s">
        <v>102</v>
      </c>
      <c r="D15" s="46">
        <v>686297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686297</v>
      </c>
      <c r="O15" s="47">
        <f t="shared" si="1"/>
        <v>18.091870090156586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4063327</v>
      </c>
      <c r="E16" s="32">
        <f t="shared" si="3"/>
        <v>0</v>
      </c>
      <c r="F16" s="32">
        <f t="shared" si="3"/>
        <v>0</v>
      </c>
      <c r="G16" s="32">
        <f t="shared" si="3"/>
        <v>984432</v>
      </c>
      <c r="H16" s="32">
        <f t="shared" si="3"/>
        <v>0</v>
      </c>
      <c r="I16" s="32">
        <f t="shared" si="3"/>
        <v>905257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5953016</v>
      </c>
      <c r="O16" s="45">
        <f t="shared" si="1"/>
        <v>156.93087994938577</v>
      </c>
      <c r="P16" s="10"/>
    </row>
    <row r="17" spans="1:16">
      <c r="A17" s="12"/>
      <c r="B17" s="25">
        <v>322</v>
      </c>
      <c r="C17" s="20" t="s">
        <v>0</v>
      </c>
      <c r="D17" s="46">
        <v>1185183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1185183</v>
      </c>
      <c r="O17" s="47">
        <f t="shared" si="1"/>
        <v>31.24329097906891</v>
      </c>
      <c r="P17" s="9"/>
    </row>
    <row r="18" spans="1:16">
      <c r="A18" s="12"/>
      <c r="B18" s="25">
        <v>323.10000000000002</v>
      </c>
      <c r="C18" s="20" t="s">
        <v>18</v>
      </c>
      <c r="D18" s="46">
        <v>2066225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2066225</v>
      </c>
      <c r="O18" s="47">
        <f t="shared" si="1"/>
        <v>54.468946064216794</v>
      </c>
      <c r="P18" s="9"/>
    </row>
    <row r="19" spans="1:16">
      <c r="A19" s="12"/>
      <c r="B19" s="25">
        <v>323.3</v>
      </c>
      <c r="C19" s="20" t="s">
        <v>19</v>
      </c>
      <c r="D19" s="46">
        <v>442129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442129</v>
      </c>
      <c r="O19" s="47">
        <f t="shared" si="1"/>
        <v>11.655216955765276</v>
      </c>
      <c r="P19" s="9"/>
    </row>
    <row r="20" spans="1:16">
      <c r="A20" s="12"/>
      <c r="B20" s="25">
        <v>323.39999999999998</v>
      </c>
      <c r="C20" s="20" t="s">
        <v>76</v>
      </c>
      <c r="D20" s="46">
        <v>21287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21287</v>
      </c>
      <c r="O20" s="47">
        <f t="shared" si="1"/>
        <v>0.56115885485316608</v>
      </c>
      <c r="P20" s="9"/>
    </row>
    <row r="21" spans="1:16">
      <c r="A21" s="12"/>
      <c r="B21" s="25">
        <v>323.7</v>
      </c>
      <c r="C21" s="20" t="s">
        <v>20</v>
      </c>
      <c r="D21" s="46">
        <v>179247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179247</v>
      </c>
      <c r="O21" s="47">
        <f t="shared" si="1"/>
        <v>4.7252332999420048</v>
      </c>
      <c r="P21" s="9"/>
    </row>
    <row r="22" spans="1:16">
      <c r="A22" s="12"/>
      <c r="B22" s="25">
        <v>324.31</v>
      </c>
      <c r="C22" s="20" t="s">
        <v>23</v>
      </c>
      <c r="D22" s="46">
        <v>0</v>
      </c>
      <c r="E22" s="46">
        <v>0</v>
      </c>
      <c r="F22" s="46">
        <v>0</v>
      </c>
      <c r="G22" s="46">
        <v>267090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267090</v>
      </c>
      <c r="O22" s="47">
        <f t="shared" si="1"/>
        <v>7.040913164970739</v>
      </c>
      <c r="P22" s="9"/>
    </row>
    <row r="23" spans="1:16">
      <c r="A23" s="12"/>
      <c r="B23" s="25">
        <v>324.32</v>
      </c>
      <c r="C23" s="20" t="s">
        <v>24</v>
      </c>
      <c r="D23" s="46">
        <v>0</v>
      </c>
      <c r="E23" s="46">
        <v>0</v>
      </c>
      <c r="F23" s="46">
        <v>0</v>
      </c>
      <c r="G23" s="46">
        <v>52698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52698</v>
      </c>
      <c r="O23" s="47">
        <f t="shared" si="1"/>
        <v>1.3892022987293722</v>
      </c>
      <c r="P23" s="9"/>
    </row>
    <row r="24" spans="1:16">
      <c r="A24" s="12"/>
      <c r="B24" s="25">
        <v>324.61</v>
      </c>
      <c r="C24" s="20" t="s">
        <v>25</v>
      </c>
      <c r="D24" s="46">
        <v>0</v>
      </c>
      <c r="E24" s="46">
        <v>0</v>
      </c>
      <c r="F24" s="46">
        <v>0</v>
      </c>
      <c r="G24" s="46">
        <v>442870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442870</v>
      </c>
      <c r="O24" s="47">
        <f t="shared" si="1"/>
        <v>11.674750883112775</v>
      </c>
      <c r="P24" s="9"/>
    </row>
    <row r="25" spans="1:16">
      <c r="A25" s="12"/>
      <c r="B25" s="25">
        <v>324.62</v>
      </c>
      <c r="C25" s="20" t="s">
        <v>26</v>
      </c>
      <c r="D25" s="46">
        <v>0</v>
      </c>
      <c r="E25" s="46">
        <v>0</v>
      </c>
      <c r="F25" s="46">
        <v>0</v>
      </c>
      <c r="G25" s="46">
        <v>59159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59159</v>
      </c>
      <c r="O25" s="47">
        <f t="shared" si="1"/>
        <v>1.5595244371803658</v>
      </c>
      <c r="P25" s="9"/>
    </row>
    <row r="26" spans="1:16">
      <c r="A26" s="12"/>
      <c r="B26" s="25">
        <v>324.70999999999998</v>
      </c>
      <c r="C26" s="20" t="s">
        <v>27</v>
      </c>
      <c r="D26" s="46">
        <v>0</v>
      </c>
      <c r="E26" s="46">
        <v>0</v>
      </c>
      <c r="F26" s="46">
        <v>0</v>
      </c>
      <c r="G26" s="46">
        <v>157152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157152</v>
      </c>
      <c r="O26" s="47">
        <f t="shared" si="1"/>
        <v>4.1427742921917012</v>
      </c>
      <c r="P26" s="9"/>
    </row>
    <row r="27" spans="1:16">
      <c r="A27" s="12"/>
      <c r="B27" s="25">
        <v>324.72000000000003</v>
      </c>
      <c r="C27" s="20" t="s">
        <v>28</v>
      </c>
      <c r="D27" s="46">
        <v>0</v>
      </c>
      <c r="E27" s="46">
        <v>0</v>
      </c>
      <c r="F27" s="46">
        <v>0</v>
      </c>
      <c r="G27" s="46">
        <v>5463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5463</v>
      </c>
      <c r="O27" s="47">
        <f t="shared" si="1"/>
        <v>0.14401328623398535</v>
      </c>
      <c r="P27" s="9"/>
    </row>
    <row r="28" spans="1:16">
      <c r="A28" s="12"/>
      <c r="B28" s="25">
        <v>329</v>
      </c>
      <c r="C28" s="20" t="s">
        <v>29</v>
      </c>
      <c r="D28" s="46">
        <v>169256</v>
      </c>
      <c r="E28" s="46">
        <v>0</v>
      </c>
      <c r="F28" s="46">
        <v>0</v>
      </c>
      <c r="G28" s="46">
        <v>0</v>
      </c>
      <c r="H28" s="46">
        <v>0</v>
      </c>
      <c r="I28" s="46">
        <v>905257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7" si="5">SUM(D28:M28)</f>
        <v>1074513</v>
      </c>
      <c r="O28" s="47">
        <f t="shared" si="1"/>
        <v>28.325855433120683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SUM(D30:D37)</f>
        <v>4604220</v>
      </c>
      <c r="E29" s="32">
        <f t="shared" si="6"/>
        <v>0</v>
      </c>
      <c r="F29" s="32">
        <f t="shared" si="6"/>
        <v>0</v>
      </c>
      <c r="G29" s="32">
        <f t="shared" si="6"/>
        <v>1078801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5683021</v>
      </c>
      <c r="O29" s="45">
        <f t="shared" si="1"/>
        <v>149.81338640797173</v>
      </c>
      <c r="P29" s="10"/>
    </row>
    <row r="30" spans="1:16">
      <c r="A30" s="12"/>
      <c r="B30" s="25">
        <v>331.9</v>
      </c>
      <c r="C30" s="20" t="s">
        <v>31</v>
      </c>
      <c r="D30" s="46">
        <v>0</v>
      </c>
      <c r="E30" s="46">
        <v>0</v>
      </c>
      <c r="F30" s="46">
        <v>0</v>
      </c>
      <c r="G30" s="46">
        <v>735764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735764</v>
      </c>
      <c r="O30" s="47">
        <f t="shared" si="1"/>
        <v>19.395898138872781</v>
      </c>
      <c r="P30" s="9"/>
    </row>
    <row r="31" spans="1:16">
      <c r="A31" s="12"/>
      <c r="B31" s="25">
        <v>334.9</v>
      </c>
      <c r="C31" s="20" t="s">
        <v>33</v>
      </c>
      <c r="D31" s="46">
        <v>171644</v>
      </c>
      <c r="E31" s="46">
        <v>0</v>
      </c>
      <c r="F31" s="46">
        <v>0</v>
      </c>
      <c r="G31" s="46">
        <v>281220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452864</v>
      </c>
      <c r="O31" s="47">
        <f t="shared" si="1"/>
        <v>11.938208467338008</v>
      </c>
      <c r="P31" s="9"/>
    </row>
    <row r="32" spans="1:16">
      <c r="A32" s="12"/>
      <c r="B32" s="25">
        <v>335.12</v>
      </c>
      <c r="C32" s="20" t="s">
        <v>103</v>
      </c>
      <c r="D32" s="46">
        <v>1306530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1306530</v>
      </c>
      <c r="O32" s="47">
        <f t="shared" si="1"/>
        <v>34.442189065218535</v>
      </c>
      <c r="P32" s="9"/>
    </row>
    <row r="33" spans="1:16">
      <c r="A33" s="12"/>
      <c r="B33" s="25">
        <v>335.15</v>
      </c>
      <c r="C33" s="20" t="s">
        <v>104</v>
      </c>
      <c r="D33" s="46">
        <v>19358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19358</v>
      </c>
      <c r="O33" s="47">
        <f t="shared" si="1"/>
        <v>0.51030737596878795</v>
      </c>
      <c r="P33" s="9"/>
    </row>
    <row r="34" spans="1:16">
      <c r="A34" s="12"/>
      <c r="B34" s="25">
        <v>335.18</v>
      </c>
      <c r="C34" s="20" t="s">
        <v>105</v>
      </c>
      <c r="D34" s="46">
        <v>3005048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3005048</v>
      </c>
      <c r="O34" s="47">
        <f t="shared" si="1"/>
        <v>79.217799335688298</v>
      </c>
      <c r="P34" s="9"/>
    </row>
    <row r="35" spans="1:16">
      <c r="A35" s="12"/>
      <c r="B35" s="25">
        <v>335.19</v>
      </c>
      <c r="C35" s="20" t="s">
        <v>106</v>
      </c>
      <c r="D35" s="46">
        <v>5281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5281</v>
      </c>
      <c r="O35" s="47">
        <f t="shared" si="1"/>
        <v>0.13921547951705593</v>
      </c>
      <c r="P35" s="9"/>
    </row>
    <row r="36" spans="1:16">
      <c r="A36" s="12"/>
      <c r="B36" s="25">
        <v>337.9</v>
      </c>
      <c r="C36" s="20" t="s">
        <v>37</v>
      </c>
      <c r="D36" s="46">
        <v>0</v>
      </c>
      <c r="E36" s="46">
        <v>0</v>
      </c>
      <c r="F36" s="46">
        <v>0</v>
      </c>
      <c r="G36" s="46">
        <v>61817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61817</v>
      </c>
      <c r="O36" s="47">
        <f t="shared" si="1"/>
        <v>1.6295935045078294</v>
      </c>
      <c r="P36" s="9"/>
    </row>
    <row r="37" spans="1:16">
      <c r="A37" s="12"/>
      <c r="B37" s="25">
        <v>338</v>
      </c>
      <c r="C37" s="20" t="s">
        <v>38</v>
      </c>
      <c r="D37" s="46">
        <v>96359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96359</v>
      </c>
      <c r="O37" s="47">
        <f t="shared" ref="O37:O57" si="7">(N37/O$59)</f>
        <v>2.5401750408604418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SUM(D39:D42)</f>
        <v>628403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628403</v>
      </c>
      <c r="O38" s="45">
        <f t="shared" si="7"/>
        <v>16.565693045816417</v>
      </c>
      <c r="P38" s="10"/>
    </row>
    <row r="39" spans="1:16">
      <c r="A39" s="12"/>
      <c r="B39" s="25">
        <v>341.3</v>
      </c>
      <c r="C39" s="20" t="s">
        <v>107</v>
      </c>
      <c r="D39" s="46">
        <v>4607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4607</v>
      </c>
      <c r="O39" s="47">
        <f t="shared" si="7"/>
        <v>0.1214477777191965</v>
      </c>
      <c r="P39" s="9"/>
    </row>
    <row r="40" spans="1:16">
      <c r="A40" s="12"/>
      <c r="B40" s="25">
        <v>341.9</v>
      </c>
      <c r="C40" s="20" t="s">
        <v>108</v>
      </c>
      <c r="D40" s="46">
        <v>104407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104407</v>
      </c>
      <c r="O40" s="47">
        <f t="shared" si="7"/>
        <v>2.7523329994200454</v>
      </c>
      <c r="P40" s="9"/>
    </row>
    <row r="41" spans="1:16">
      <c r="A41" s="12"/>
      <c r="B41" s="25">
        <v>343.9</v>
      </c>
      <c r="C41" s="20" t="s">
        <v>47</v>
      </c>
      <c r="D41" s="46">
        <v>745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745</v>
      </c>
      <c r="O41" s="47">
        <f t="shared" si="7"/>
        <v>1.9639373648969262E-2</v>
      </c>
      <c r="P41" s="9"/>
    </row>
    <row r="42" spans="1:16">
      <c r="A42" s="12"/>
      <c r="B42" s="25">
        <v>347.2</v>
      </c>
      <c r="C42" s="20" t="s">
        <v>48</v>
      </c>
      <c r="D42" s="46">
        <v>518644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518644</v>
      </c>
      <c r="O42" s="47">
        <f t="shared" si="7"/>
        <v>13.672272895028208</v>
      </c>
      <c r="P42" s="9"/>
    </row>
    <row r="43" spans="1:16" ht="15.75">
      <c r="A43" s="29" t="s">
        <v>44</v>
      </c>
      <c r="B43" s="30"/>
      <c r="C43" s="31"/>
      <c r="D43" s="32">
        <f t="shared" ref="D43:M43" si="9">SUM(D44:D45)</f>
        <v>513019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5"/>
        <v>513019</v>
      </c>
      <c r="O43" s="45">
        <f t="shared" si="7"/>
        <v>13.523989033584646</v>
      </c>
      <c r="P43" s="10"/>
    </row>
    <row r="44" spans="1:16">
      <c r="A44" s="13"/>
      <c r="B44" s="39">
        <v>351.1</v>
      </c>
      <c r="C44" s="21" t="s">
        <v>51</v>
      </c>
      <c r="D44" s="46">
        <v>40951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40951</v>
      </c>
      <c r="O44" s="47">
        <f t="shared" si="7"/>
        <v>1.0795328728844835</v>
      </c>
      <c r="P44" s="9"/>
    </row>
    <row r="45" spans="1:16">
      <c r="A45" s="13"/>
      <c r="B45" s="39">
        <v>354</v>
      </c>
      <c r="C45" s="21" t="s">
        <v>54</v>
      </c>
      <c r="D45" s="46">
        <v>472068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472068</v>
      </c>
      <c r="O45" s="47">
        <f t="shared" si="7"/>
        <v>12.444456160700163</v>
      </c>
      <c r="P45" s="9"/>
    </row>
    <row r="46" spans="1:16" ht="15.75">
      <c r="A46" s="29" t="s">
        <v>4</v>
      </c>
      <c r="B46" s="30"/>
      <c r="C46" s="31"/>
      <c r="D46" s="32">
        <f t="shared" ref="D46:M46" si="10">SUM(D47:D54)</f>
        <v>3806486</v>
      </c>
      <c r="E46" s="32">
        <f t="shared" si="10"/>
        <v>191438</v>
      </c>
      <c r="F46" s="32">
        <f t="shared" si="10"/>
        <v>0</v>
      </c>
      <c r="G46" s="32">
        <f t="shared" si="10"/>
        <v>77504</v>
      </c>
      <c r="H46" s="32">
        <f t="shared" si="10"/>
        <v>0</v>
      </c>
      <c r="I46" s="32">
        <f t="shared" si="10"/>
        <v>32100</v>
      </c>
      <c r="J46" s="32">
        <f t="shared" si="10"/>
        <v>0</v>
      </c>
      <c r="K46" s="32">
        <f t="shared" si="10"/>
        <v>608876</v>
      </c>
      <c r="L46" s="32">
        <f t="shared" si="10"/>
        <v>0</v>
      </c>
      <c r="M46" s="32">
        <f t="shared" si="10"/>
        <v>0</v>
      </c>
      <c r="N46" s="32">
        <f t="shared" si="5"/>
        <v>4716404</v>
      </c>
      <c r="O46" s="45">
        <f t="shared" si="7"/>
        <v>124.33183951072917</v>
      </c>
      <c r="P46" s="10"/>
    </row>
    <row r="47" spans="1:16">
      <c r="A47" s="12"/>
      <c r="B47" s="25">
        <v>361.1</v>
      </c>
      <c r="C47" s="20" t="s">
        <v>56</v>
      </c>
      <c r="D47" s="46">
        <v>394709</v>
      </c>
      <c r="E47" s="46">
        <v>0</v>
      </c>
      <c r="F47" s="46">
        <v>0</v>
      </c>
      <c r="G47" s="46">
        <v>67504</v>
      </c>
      <c r="H47" s="46">
        <v>0</v>
      </c>
      <c r="I47" s="46">
        <v>0</v>
      </c>
      <c r="J47" s="46">
        <v>0</v>
      </c>
      <c r="K47" s="46">
        <v>24695</v>
      </c>
      <c r="L47" s="46">
        <v>0</v>
      </c>
      <c r="M47" s="46">
        <v>0</v>
      </c>
      <c r="N47" s="46">
        <f t="shared" si="5"/>
        <v>486908</v>
      </c>
      <c r="O47" s="47">
        <f t="shared" si="7"/>
        <v>12.835661939157484</v>
      </c>
      <c r="P47" s="9"/>
    </row>
    <row r="48" spans="1:16">
      <c r="A48" s="12"/>
      <c r="B48" s="25">
        <v>361.3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230722</v>
      </c>
      <c r="L48" s="46">
        <v>0</v>
      </c>
      <c r="M48" s="46">
        <v>0</v>
      </c>
      <c r="N48" s="46">
        <f t="shared" ref="N48:N54" si="11">SUM(D48:M48)</f>
        <v>230722</v>
      </c>
      <c r="O48" s="47">
        <f t="shared" si="7"/>
        <v>6.0821953919966258</v>
      </c>
      <c r="P48" s="9"/>
    </row>
    <row r="49" spans="1:119">
      <c r="A49" s="12"/>
      <c r="B49" s="25">
        <v>362</v>
      </c>
      <c r="C49" s="20" t="s">
        <v>58</v>
      </c>
      <c r="D49" s="46">
        <v>698272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698272</v>
      </c>
      <c r="O49" s="47">
        <f t="shared" si="7"/>
        <v>18.407549955185321</v>
      </c>
      <c r="P49" s="9"/>
    </row>
    <row r="50" spans="1:119">
      <c r="A50" s="12"/>
      <c r="B50" s="25">
        <v>364</v>
      </c>
      <c r="C50" s="20" t="s">
        <v>109</v>
      </c>
      <c r="D50" s="46">
        <v>2201548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2201548</v>
      </c>
      <c r="O50" s="47">
        <f t="shared" si="7"/>
        <v>58.036273527706015</v>
      </c>
      <c r="P50" s="9"/>
    </row>
    <row r="51" spans="1:119">
      <c r="A51" s="12"/>
      <c r="B51" s="25">
        <v>365</v>
      </c>
      <c r="C51" s="20" t="s">
        <v>110</v>
      </c>
      <c r="D51" s="46">
        <v>182993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182993</v>
      </c>
      <c r="O51" s="47">
        <f t="shared" si="7"/>
        <v>4.8239837612695737</v>
      </c>
      <c r="P51" s="9"/>
    </row>
    <row r="52" spans="1:119">
      <c r="A52" s="12"/>
      <c r="B52" s="25">
        <v>366</v>
      </c>
      <c r="C52" s="20" t="s">
        <v>61</v>
      </c>
      <c r="D52" s="46">
        <v>33150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33150</v>
      </c>
      <c r="O52" s="47">
        <f t="shared" si="7"/>
        <v>0.87388622344071276</v>
      </c>
      <c r="P52" s="9"/>
    </row>
    <row r="53" spans="1:119">
      <c r="A53" s="12"/>
      <c r="B53" s="25">
        <v>368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353459</v>
      </c>
      <c r="L53" s="46">
        <v>0</v>
      </c>
      <c r="M53" s="46">
        <v>0</v>
      </c>
      <c r="N53" s="46">
        <f t="shared" si="11"/>
        <v>353459</v>
      </c>
      <c r="O53" s="47">
        <f t="shared" si="7"/>
        <v>9.3177360679074184</v>
      </c>
      <c r="P53" s="9"/>
    </row>
    <row r="54" spans="1:119">
      <c r="A54" s="12"/>
      <c r="B54" s="25">
        <v>369.9</v>
      </c>
      <c r="C54" s="20" t="s">
        <v>63</v>
      </c>
      <c r="D54" s="46">
        <v>295814</v>
      </c>
      <c r="E54" s="46">
        <v>191438</v>
      </c>
      <c r="F54" s="46">
        <v>0</v>
      </c>
      <c r="G54" s="46">
        <v>10000</v>
      </c>
      <c r="H54" s="46">
        <v>0</v>
      </c>
      <c r="I54" s="46">
        <v>32100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529352</v>
      </c>
      <c r="O54" s="47">
        <f t="shared" si="7"/>
        <v>13.954552644066009</v>
      </c>
      <c r="P54" s="9"/>
    </row>
    <row r="55" spans="1:119" ht="15.75">
      <c r="A55" s="29" t="s">
        <v>45</v>
      </c>
      <c r="B55" s="30"/>
      <c r="C55" s="31"/>
      <c r="D55" s="32">
        <f t="shared" ref="D55:M55" si="12">SUM(D56:D56)</f>
        <v>0</v>
      </c>
      <c r="E55" s="32">
        <f t="shared" si="12"/>
        <v>50000</v>
      </c>
      <c r="F55" s="32">
        <f t="shared" si="12"/>
        <v>0</v>
      </c>
      <c r="G55" s="32">
        <f t="shared" si="12"/>
        <v>2500000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>SUM(D55:M55)</f>
        <v>2550000</v>
      </c>
      <c r="O55" s="45">
        <f t="shared" si="7"/>
        <v>67.222017187747142</v>
      </c>
      <c r="P55" s="9"/>
    </row>
    <row r="56" spans="1:119" ht="15.75" thickBot="1">
      <c r="A56" s="12"/>
      <c r="B56" s="25">
        <v>381</v>
      </c>
      <c r="C56" s="20" t="s">
        <v>64</v>
      </c>
      <c r="D56" s="46">
        <v>0</v>
      </c>
      <c r="E56" s="46">
        <v>50000</v>
      </c>
      <c r="F56" s="46">
        <v>0</v>
      </c>
      <c r="G56" s="46">
        <v>2500000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2550000</v>
      </c>
      <c r="O56" s="47">
        <f t="shared" si="7"/>
        <v>67.222017187747142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3">SUM(D5,D16,D29,D38,D43,D46,D55)</f>
        <v>25028302</v>
      </c>
      <c r="E57" s="15">
        <f t="shared" si="13"/>
        <v>241438</v>
      </c>
      <c r="F57" s="15">
        <f t="shared" si="13"/>
        <v>0</v>
      </c>
      <c r="G57" s="15">
        <f t="shared" si="13"/>
        <v>7299290</v>
      </c>
      <c r="H57" s="15">
        <f t="shared" si="13"/>
        <v>0</v>
      </c>
      <c r="I57" s="15">
        <f t="shared" si="13"/>
        <v>937357</v>
      </c>
      <c r="J57" s="15">
        <f t="shared" si="13"/>
        <v>0</v>
      </c>
      <c r="K57" s="15">
        <f t="shared" si="13"/>
        <v>608876</v>
      </c>
      <c r="L57" s="15">
        <f t="shared" si="13"/>
        <v>0</v>
      </c>
      <c r="M57" s="15">
        <f t="shared" si="13"/>
        <v>0</v>
      </c>
      <c r="N57" s="15">
        <f>SUM(D57:M57)</f>
        <v>34115263</v>
      </c>
      <c r="O57" s="38">
        <f t="shared" si="7"/>
        <v>899.33207676490747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123</v>
      </c>
      <c r="M59" s="48"/>
      <c r="N59" s="48"/>
      <c r="O59" s="43">
        <v>37934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10982197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10982197</v>
      </c>
      <c r="O5" s="33">
        <f t="shared" ref="O5:O36" si="1">(N5/O$60)</f>
        <v>292.97577697745766</v>
      </c>
      <c r="P5" s="6"/>
    </row>
    <row r="6" spans="1:133">
      <c r="A6" s="12"/>
      <c r="B6" s="25">
        <v>311</v>
      </c>
      <c r="C6" s="20" t="s">
        <v>3</v>
      </c>
      <c r="D6" s="46">
        <v>4658932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4658932</v>
      </c>
      <c r="O6" s="47">
        <f t="shared" si="1"/>
        <v>124.28790182739763</v>
      </c>
      <c r="P6" s="9"/>
    </row>
    <row r="7" spans="1:133">
      <c r="A7" s="12"/>
      <c r="B7" s="25">
        <v>312.41000000000003</v>
      </c>
      <c r="C7" s="20" t="s">
        <v>11</v>
      </c>
      <c r="D7" s="46">
        <v>521815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521815</v>
      </c>
      <c r="O7" s="47">
        <f t="shared" si="1"/>
        <v>13.920634920634921</v>
      </c>
      <c r="P7" s="9"/>
    </row>
    <row r="8" spans="1:133">
      <c r="A8" s="12"/>
      <c r="B8" s="25">
        <v>312.42</v>
      </c>
      <c r="C8" s="20" t="s">
        <v>75</v>
      </c>
      <c r="D8" s="46">
        <v>243628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243628</v>
      </c>
      <c r="O8" s="47">
        <f t="shared" si="1"/>
        <v>6.4993464052287582</v>
      </c>
      <c r="P8" s="9"/>
    </row>
    <row r="9" spans="1:133">
      <c r="A9" s="12"/>
      <c r="B9" s="25">
        <v>312.52</v>
      </c>
      <c r="C9" s="20" t="s">
        <v>100</v>
      </c>
      <c r="D9" s="46">
        <v>306793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306793</v>
      </c>
      <c r="O9" s="47">
        <f t="shared" si="1"/>
        <v>8.1844204348406038</v>
      </c>
      <c r="P9" s="9"/>
    </row>
    <row r="10" spans="1:133">
      <c r="A10" s="12"/>
      <c r="B10" s="25">
        <v>314.10000000000002</v>
      </c>
      <c r="C10" s="20" t="s">
        <v>12</v>
      </c>
      <c r="D10" s="46">
        <v>2804492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2804492</v>
      </c>
      <c r="O10" s="47">
        <f t="shared" si="1"/>
        <v>74.816379885287446</v>
      </c>
      <c r="P10" s="9"/>
    </row>
    <row r="11" spans="1:133">
      <c r="A11" s="12"/>
      <c r="B11" s="25">
        <v>314.3</v>
      </c>
      <c r="C11" s="20" t="s">
        <v>13</v>
      </c>
      <c r="D11" s="46">
        <v>541950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541950</v>
      </c>
      <c r="O11" s="47">
        <f t="shared" si="1"/>
        <v>14.457783113245299</v>
      </c>
      <c r="P11" s="9"/>
    </row>
    <row r="12" spans="1:133">
      <c r="A12" s="12"/>
      <c r="B12" s="25">
        <v>314.39999999999998</v>
      </c>
      <c r="C12" s="20" t="s">
        <v>14</v>
      </c>
      <c r="D12" s="46">
        <v>132664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132664</v>
      </c>
      <c r="O12" s="47">
        <f t="shared" si="1"/>
        <v>3.5391223155929037</v>
      </c>
      <c r="P12" s="9"/>
    </row>
    <row r="13" spans="1:133">
      <c r="A13" s="12"/>
      <c r="B13" s="25">
        <v>315</v>
      </c>
      <c r="C13" s="20" t="s">
        <v>101</v>
      </c>
      <c r="D13" s="46">
        <v>1078399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1078399</v>
      </c>
      <c r="O13" s="47">
        <f t="shared" si="1"/>
        <v>28.768814192343605</v>
      </c>
      <c r="P13" s="9"/>
    </row>
    <row r="14" spans="1:133">
      <c r="A14" s="12"/>
      <c r="B14" s="25">
        <v>316</v>
      </c>
      <c r="C14" s="20" t="s">
        <v>102</v>
      </c>
      <c r="D14" s="46">
        <v>693524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693524</v>
      </c>
      <c r="O14" s="47">
        <f t="shared" si="1"/>
        <v>18.501373882886487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SUM(D16:D29)</f>
        <v>3615652</v>
      </c>
      <c r="E15" s="32">
        <f t="shared" si="3"/>
        <v>0</v>
      </c>
      <c r="F15" s="32">
        <f t="shared" si="3"/>
        <v>0</v>
      </c>
      <c r="G15" s="32">
        <f t="shared" si="3"/>
        <v>400683</v>
      </c>
      <c r="H15" s="32">
        <f t="shared" si="3"/>
        <v>0</v>
      </c>
      <c r="I15" s="32">
        <f t="shared" si="3"/>
        <v>798110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4814445</v>
      </c>
      <c r="O15" s="45">
        <f t="shared" si="1"/>
        <v>128.43657462985195</v>
      </c>
      <c r="P15" s="10"/>
    </row>
    <row r="16" spans="1:133">
      <c r="A16" s="12"/>
      <c r="B16" s="25">
        <v>322</v>
      </c>
      <c r="C16" s="20" t="s">
        <v>0</v>
      </c>
      <c r="D16" s="46">
        <v>610247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610247</v>
      </c>
      <c r="O16" s="47">
        <f t="shared" si="1"/>
        <v>16.279765239429103</v>
      </c>
      <c r="P16" s="9"/>
    </row>
    <row r="17" spans="1:16">
      <c r="A17" s="12"/>
      <c r="B17" s="25">
        <v>323.10000000000002</v>
      </c>
      <c r="C17" s="20" t="s">
        <v>18</v>
      </c>
      <c r="D17" s="46">
        <v>2076502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2076502</v>
      </c>
      <c r="O17" s="47">
        <f t="shared" si="1"/>
        <v>55.395544884620513</v>
      </c>
      <c r="P17" s="9"/>
    </row>
    <row r="18" spans="1:16">
      <c r="A18" s="12"/>
      <c r="B18" s="25">
        <v>323.3</v>
      </c>
      <c r="C18" s="20" t="s">
        <v>19</v>
      </c>
      <c r="D18" s="46">
        <v>450578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450578</v>
      </c>
      <c r="O18" s="47">
        <f t="shared" si="1"/>
        <v>12.020221421902095</v>
      </c>
      <c r="P18" s="9"/>
    </row>
    <row r="19" spans="1:16">
      <c r="A19" s="12"/>
      <c r="B19" s="25">
        <v>323.39999999999998</v>
      </c>
      <c r="C19" s="20" t="s">
        <v>76</v>
      </c>
      <c r="D19" s="46">
        <v>32801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32801</v>
      </c>
      <c r="O19" s="47">
        <f t="shared" si="1"/>
        <v>0.87504335067360273</v>
      </c>
      <c r="P19" s="9"/>
    </row>
    <row r="20" spans="1:16">
      <c r="A20" s="12"/>
      <c r="B20" s="25">
        <v>323.7</v>
      </c>
      <c r="C20" s="20" t="s">
        <v>20</v>
      </c>
      <c r="D20" s="46">
        <v>200937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200937</v>
      </c>
      <c r="O20" s="47">
        <f t="shared" si="1"/>
        <v>5.3604641856742701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169754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169754</v>
      </c>
      <c r="O21" s="47">
        <f t="shared" si="1"/>
        <v>4.5285847672402291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12084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12084</v>
      </c>
      <c r="O22" s="47">
        <f t="shared" si="1"/>
        <v>0.32236894757903162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50504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50504</v>
      </c>
      <c r="O23" s="47">
        <f t="shared" si="1"/>
        <v>1.3473122582366279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47569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47569</v>
      </c>
      <c r="O24" s="47">
        <f t="shared" si="1"/>
        <v>1.2690142723756168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35771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35771</v>
      </c>
      <c r="O25" s="47">
        <f t="shared" si="1"/>
        <v>0.95427504335067359</v>
      </c>
      <c r="P25" s="9"/>
    </row>
    <row r="26" spans="1:16">
      <c r="A26" s="12"/>
      <c r="B26" s="25">
        <v>324.62</v>
      </c>
      <c r="C26" s="20" t="s">
        <v>26</v>
      </c>
      <c r="D26" s="46">
        <v>0</v>
      </c>
      <c r="E26" s="46">
        <v>0</v>
      </c>
      <c r="F26" s="46">
        <v>0</v>
      </c>
      <c r="G26" s="46">
        <v>18236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18236</v>
      </c>
      <c r="O26" s="47">
        <f t="shared" si="1"/>
        <v>0.48648792850473521</v>
      </c>
      <c r="P26" s="9"/>
    </row>
    <row r="27" spans="1:16">
      <c r="A27" s="12"/>
      <c r="B27" s="25">
        <v>324.70999999999998</v>
      </c>
      <c r="C27" s="20" t="s">
        <v>27</v>
      </c>
      <c r="D27" s="46">
        <v>0</v>
      </c>
      <c r="E27" s="46">
        <v>0</v>
      </c>
      <c r="F27" s="46">
        <v>0</v>
      </c>
      <c r="G27" s="46">
        <v>65206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65206</v>
      </c>
      <c r="O27" s="47">
        <f t="shared" si="1"/>
        <v>1.7395224756569294</v>
      </c>
      <c r="P27" s="9"/>
    </row>
    <row r="28" spans="1:16">
      <c r="A28" s="12"/>
      <c r="B28" s="25">
        <v>324.72000000000003</v>
      </c>
      <c r="C28" s="20" t="s">
        <v>28</v>
      </c>
      <c r="D28" s="46">
        <v>0</v>
      </c>
      <c r="E28" s="46">
        <v>0</v>
      </c>
      <c r="F28" s="46">
        <v>0</v>
      </c>
      <c r="G28" s="46">
        <v>1559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1559</v>
      </c>
      <c r="O28" s="47">
        <f t="shared" si="1"/>
        <v>4.1589969321061758E-2</v>
      </c>
      <c r="P28" s="9"/>
    </row>
    <row r="29" spans="1:16">
      <c r="A29" s="12"/>
      <c r="B29" s="25">
        <v>329</v>
      </c>
      <c r="C29" s="20" t="s">
        <v>29</v>
      </c>
      <c r="D29" s="46">
        <v>244587</v>
      </c>
      <c r="E29" s="46">
        <v>0</v>
      </c>
      <c r="F29" s="46">
        <v>0</v>
      </c>
      <c r="G29" s="46">
        <v>0</v>
      </c>
      <c r="H29" s="46">
        <v>0</v>
      </c>
      <c r="I29" s="46">
        <v>798110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8" si="5">SUM(D29:M29)</f>
        <v>1042697</v>
      </c>
      <c r="O29" s="47">
        <f t="shared" si="1"/>
        <v>27.81637988528745</v>
      </c>
      <c r="P29" s="9"/>
    </row>
    <row r="30" spans="1:16" ht="15.75">
      <c r="A30" s="29" t="s">
        <v>30</v>
      </c>
      <c r="B30" s="30"/>
      <c r="C30" s="31"/>
      <c r="D30" s="32">
        <f t="shared" ref="D30:M30" si="6">SUM(D31:D38)</f>
        <v>4483179</v>
      </c>
      <c r="E30" s="32">
        <f t="shared" si="6"/>
        <v>0</v>
      </c>
      <c r="F30" s="32">
        <f t="shared" si="6"/>
        <v>0</v>
      </c>
      <c r="G30" s="32">
        <f t="shared" si="6"/>
        <v>2936173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7419352</v>
      </c>
      <c r="O30" s="45">
        <f t="shared" si="1"/>
        <v>197.92855808990262</v>
      </c>
      <c r="P30" s="10"/>
    </row>
    <row r="31" spans="1:16">
      <c r="A31" s="12"/>
      <c r="B31" s="25">
        <v>331.2</v>
      </c>
      <c r="C31" s="20" t="s">
        <v>78</v>
      </c>
      <c r="D31" s="46">
        <v>6839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6839</v>
      </c>
      <c r="O31" s="47">
        <f t="shared" si="1"/>
        <v>0.18244631185807655</v>
      </c>
      <c r="P31" s="9"/>
    </row>
    <row r="32" spans="1:16">
      <c r="A32" s="12"/>
      <c r="B32" s="25">
        <v>331.9</v>
      </c>
      <c r="C32" s="20" t="s">
        <v>31</v>
      </c>
      <c r="D32" s="46">
        <v>12860</v>
      </c>
      <c r="E32" s="46">
        <v>0</v>
      </c>
      <c r="F32" s="46">
        <v>0</v>
      </c>
      <c r="G32" s="46">
        <v>1077383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1090243</v>
      </c>
      <c r="O32" s="47">
        <f t="shared" si="1"/>
        <v>29.084780578898226</v>
      </c>
      <c r="P32" s="9"/>
    </row>
    <row r="33" spans="1:16">
      <c r="A33" s="12"/>
      <c r="B33" s="25">
        <v>334.9</v>
      </c>
      <c r="C33" s="20" t="s">
        <v>33</v>
      </c>
      <c r="D33" s="46">
        <v>166644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166644</v>
      </c>
      <c r="O33" s="47">
        <f t="shared" si="1"/>
        <v>4.4456182472989196</v>
      </c>
      <c r="P33" s="9"/>
    </row>
    <row r="34" spans="1:16">
      <c r="A34" s="12"/>
      <c r="B34" s="25">
        <v>335.12</v>
      </c>
      <c r="C34" s="20" t="s">
        <v>103</v>
      </c>
      <c r="D34" s="46">
        <v>1258940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1258940</v>
      </c>
      <c r="O34" s="47">
        <f t="shared" si="1"/>
        <v>33.58516740029345</v>
      </c>
      <c r="P34" s="9"/>
    </row>
    <row r="35" spans="1:16">
      <c r="A35" s="12"/>
      <c r="B35" s="25">
        <v>335.15</v>
      </c>
      <c r="C35" s="20" t="s">
        <v>104</v>
      </c>
      <c r="D35" s="46">
        <v>14321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14321</v>
      </c>
      <c r="O35" s="47">
        <f t="shared" si="1"/>
        <v>0.38204615179405094</v>
      </c>
      <c r="P35" s="9"/>
    </row>
    <row r="36" spans="1:16">
      <c r="A36" s="12"/>
      <c r="B36" s="25">
        <v>335.18</v>
      </c>
      <c r="C36" s="20" t="s">
        <v>105</v>
      </c>
      <c r="D36" s="46">
        <v>2899961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2899961</v>
      </c>
      <c r="O36" s="47">
        <f t="shared" si="1"/>
        <v>77.363238628784842</v>
      </c>
      <c r="P36" s="9"/>
    </row>
    <row r="37" spans="1:16">
      <c r="A37" s="12"/>
      <c r="B37" s="25">
        <v>335.19</v>
      </c>
      <c r="C37" s="20" t="s">
        <v>106</v>
      </c>
      <c r="D37" s="46">
        <v>5000</v>
      </c>
      <c r="E37" s="46">
        <v>0</v>
      </c>
      <c r="F37" s="46">
        <v>0</v>
      </c>
      <c r="G37" s="46">
        <v>1858790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1863790</v>
      </c>
      <c r="O37" s="47">
        <f t="shared" ref="O37:O58" si="7">(N37/O$60)</f>
        <v>49.720955048686143</v>
      </c>
      <c r="P37" s="9"/>
    </row>
    <row r="38" spans="1:16">
      <c r="A38" s="12"/>
      <c r="B38" s="25">
        <v>338</v>
      </c>
      <c r="C38" s="20" t="s">
        <v>38</v>
      </c>
      <c r="D38" s="46">
        <v>118614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118614</v>
      </c>
      <c r="O38" s="47">
        <f t="shared" si="7"/>
        <v>3.1643057222889155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SUM(D40:D43)</f>
        <v>603248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603248</v>
      </c>
      <c r="O39" s="45">
        <f t="shared" si="7"/>
        <v>16.093050553554754</v>
      </c>
      <c r="P39" s="10"/>
    </row>
    <row r="40" spans="1:16">
      <c r="A40" s="12"/>
      <c r="B40" s="25">
        <v>341.3</v>
      </c>
      <c r="C40" s="20" t="s">
        <v>107</v>
      </c>
      <c r="D40" s="46">
        <v>3555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3555</v>
      </c>
      <c r="O40" s="47">
        <f t="shared" si="7"/>
        <v>9.4837935174069632E-2</v>
      </c>
      <c r="P40" s="9"/>
    </row>
    <row r="41" spans="1:16">
      <c r="A41" s="12"/>
      <c r="B41" s="25">
        <v>341.9</v>
      </c>
      <c r="C41" s="20" t="s">
        <v>108</v>
      </c>
      <c r="D41" s="46">
        <v>98966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98966</v>
      </c>
      <c r="O41" s="47">
        <f t="shared" si="7"/>
        <v>2.6401493930905695</v>
      </c>
      <c r="P41" s="9"/>
    </row>
    <row r="42" spans="1:16">
      <c r="A42" s="12"/>
      <c r="B42" s="25">
        <v>343.9</v>
      </c>
      <c r="C42" s="20" t="s">
        <v>47</v>
      </c>
      <c r="D42" s="46">
        <v>5995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5995</v>
      </c>
      <c r="O42" s="47">
        <f t="shared" si="7"/>
        <v>0.15993063892223555</v>
      </c>
      <c r="P42" s="9"/>
    </row>
    <row r="43" spans="1:16">
      <c r="A43" s="12"/>
      <c r="B43" s="25">
        <v>347.2</v>
      </c>
      <c r="C43" s="20" t="s">
        <v>48</v>
      </c>
      <c r="D43" s="46">
        <v>494732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494732</v>
      </c>
      <c r="O43" s="47">
        <f t="shared" si="7"/>
        <v>13.19813258636788</v>
      </c>
      <c r="P43" s="9"/>
    </row>
    <row r="44" spans="1:16" ht="15.75">
      <c r="A44" s="29" t="s">
        <v>44</v>
      </c>
      <c r="B44" s="30"/>
      <c r="C44" s="31"/>
      <c r="D44" s="32">
        <f t="shared" ref="D44:M44" si="9">SUM(D45:D46)</f>
        <v>485613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5"/>
        <v>485613</v>
      </c>
      <c r="O44" s="45">
        <f t="shared" si="7"/>
        <v>12.95486194477791</v>
      </c>
      <c r="P44" s="10"/>
    </row>
    <row r="45" spans="1:16">
      <c r="A45" s="13"/>
      <c r="B45" s="39">
        <v>351.1</v>
      </c>
      <c r="C45" s="21" t="s">
        <v>51</v>
      </c>
      <c r="D45" s="46">
        <v>33045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33045</v>
      </c>
      <c r="O45" s="47">
        <f t="shared" si="7"/>
        <v>0.88155262104841936</v>
      </c>
      <c r="P45" s="9"/>
    </row>
    <row r="46" spans="1:16">
      <c r="A46" s="13"/>
      <c r="B46" s="39">
        <v>354</v>
      </c>
      <c r="C46" s="21" t="s">
        <v>54</v>
      </c>
      <c r="D46" s="46">
        <v>452568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452568</v>
      </c>
      <c r="O46" s="47">
        <f t="shared" si="7"/>
        <v>12.073309323729491</v>
      </c>
      <c r="P46" s="9"/>
    </row>
    <row r="47" spans="1:16" ht="15.75">
      <c r="A47" s="29" t="s">
        <v>4</v>
      </c>
      <c r="B47" s="30"/>
      <c r="C47" s="31"/>
      <c r="D47" s="32">
        <f t="shared" ref="D47:M47" si="10">SUM(D48:D55)</f>
        <v>2628633</v>
      </c>
      <c r="E47" s="32">
        <f t="shared" si="10"/>
        <v>976997</v>
      </c>
      <c r="F47" s="32">
        <f t="shared" si="10"/>
        <v>0</v>
      </c>
      <c r="G47" s="32">
        <f t="shared" si="10"/>
        <v>31096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598108</v>
      </c>
      <c r="L47" s="32">
        <f t="shared" si="10"/>
        <v>0</v>
      </c>
      <c r="M47" s="32">
        <f t="shared" si="10"/>
        <v>0</v>
      </c>
      <c r="N47" s="32">
        <f t="shared" si="5"/>
        <v>4234834</v>
      </c>
      <c r="O47" s="45">
        <f t="shared" si="7"/>
        <v>112.97409630518874</v>
      </c>
      <c r="P47" s="10"/>
    </row>
    <row r="48" spans="1:16">
      <c r="A48" s="12"/>
      <c r="B48" s="25">
        <v>361.1</v>
      </c>
      <c r="C48" s="20" t="s">
        <v>56</v>
      </c>
      <c r="D48" s="46">
        <v>551775</v>
      </c>
      <c r="E48" s="46">
        <v>0</v>
      </c>
      <c r="F48" s="46">
        <v>0</v>
      </c>
      <c r="G48" s="46">
        <v>21096</v>
      </c>
      <c r="H48" s="46">
        <v>0</v>
      </c>
      <c r="I48" s="46">
        <v>0</v>
      </c>
      <c r="J48" s="46">
        <v>0</v>
      </c>
      <c r="K48" s="46">
        <v>23256</v>
      </c>
      <c r="L48" s="46">
        <v>0</v>
      </c>
      <c r="M48" s="46">
        <v>0</v>
      </c>
      <c r="N48" s="46">
        <f t="shared" si="5"/>
        <v>596127</v>
      </c>
      <c r="O48" s="47">
        <f t="shared" si="7"/>
        <v>15.903081232492998</v>
      </c>
      <c r="P48" s="9"/>
    </row>
    <row r="49" spans="1:119">
      <c r="A49" s="12"/>
      <c r="B49" s="25">
        <v>361.3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240750</v>
      </c>
      <c r="L49" s="46">
        <v>0</v>
      </c>
      <c r="M49" s="46">
        <v>0</v>
      </c>
      <c r="N49" s="46">
        <f t="shared" ref="N49:N55" si="11">SUM(D49:M49)</f>
        <v>240750</v>
      </c>
      <c r="O49" s="47">
        <f t="shared" si="7"/>
        <v>6.4225690276110443</v>
      </c>
      <c r="P49" s="9"/>
    </row>
    <row r="50" spans="1:119">
      <c r="A50" s="12"/>
      <c r="B50" s="25">
        <v>362</v>
      </c>
      <c r="C50" s="20" t="s">
        <v>58</v>
      </c>
      <c r="D50" s="46">
        <v>835597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835597</v>
      </c>
      <c r="O50" s="47">
        <f t="shared" si="7"/>
        <v>22.291503267973855</v>
      </c>
      <c r="P50" s="9"/>
    </row>
    <row r="51" spans="1:119">
      <c r="A51" s="12"/>
      <c r="B51" s="25">
        <v>364</v>
      </c>
      <c r="C51" s="20" t="s">
        <v>109</v>
      </c>
      <c r="D51" s="46">
        <v>980544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980544</v>
      </c>
      <c r="O51" s="47">
        <f t="shared" si="7"/>
        <v>26.158303321328532</v>
      </c>
      <c r="P51" s="9"/>
    </row>
    <row r="52" spans="1:119">
      <c r="A52" s="12"/>
      <c r="B52" s="25">
        <v>365</v>
      </c>
      <c r="C52" s="20" t="s">
        <v>110</v>
      </c>
      <c r="D52" s="46">
        <v>35024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35024</v>
      </c>
      <c r="O52" s="47">
        <f t="shared" si="7"/>
        <v>0.93434707216219826</v>
      </c>
      <c r="P52" s="9"/>
    </row>
    <row r="53" spans="1:119">
      <c r="A53" s="12"/>
      <c r="B53" s="25">
        <v>366</v>
      </c>
      <c r="C53" s="20" t="s">
        <v>61</v>
      </c>
      <c r="D53" s="46">
        <v>42633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42633</v>
      </c>
      <c r="O53" s="47">
        <f t="shared" si="7"/>
        <v>1.1373349339735894</v>
      </c>
      <c r="P53" s="9"/>
    </row>
    <row r="54" spans="1:119">
      <c r="A54" s="12"/>
      <c r="B54" s="25">
        <v>368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334102</v>
      </c>
      <c r="L54" s="46">
        <v>0</v>
      </c>
      <c r="M54" s="46">
        <v>0</v>
      </c>
      <c r="N54" s="46">
        <f t="shared" si="11"/>
        <v>334102</v>
      </c>
      <c r="O54" s="47">
        <f t="shared" si="7"/>
        <v>8.9129518474056297</v>
      </c>
      <c r="P54" s="9"/>
    </row>
    <row r="55" spans="1:119">
      <c r="A55" s="12"/>
      <c r="B55" s="25">
        <v>369.9</v>
      </c>
      <c r="C55" s="20" t="s">
        <v>63</v>
      </c>
      <c r="D55" s="46">
        <v>183060</v>
      </c>
      <c r="E55" s="46">
        <v>976997</v>
      </c>
      <c r="F55" s="46">
        <v>0</v>
      </c>
      <c r="G55" s="46">
        <v>10000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1170057</v>
      </c>
      <c r="O55" s="47">
        <f t="shared" si="7"/>
        <v>31.214005602240896</v>
      </c>
      <c r="P55" s="9"/>
    </row>
    <row r="56" spans="1:119" ht="15.75">
      <c r="A56" s="29" t="s">
        <v>45</v>
      </c>
      <c r="B56" s="30"/>
      <c r="C56" s="31"/>
      <c r="D56" s="32">
        <f t="shared" ref="D56:M56" si="12">SUM(D57:D57)</f>
        <v>0</v>
      </c>
      <c r="E56" s="32">
        <f t="shared" si="12"/>
        <v>0</v>
      </c>
      <c r="F56" s="32">
        <f t="shared" si="12"/>
        <v>0</v>
      </c>
      <c r="G56" s="32">
        <f t="shared" si="12"/>
        <v>2705000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>SUM(D56:M56)</f>
        <v>2705000</v>
      </c>
      <c r="O56" s="45">
        <f t="shared" si="7"/>
        <v>72.162198212618378</v>
      </c>
      <c r="P56" s="9"/>
    </row>
    <row r="57" spans="1:119" ht="15.75" thickBot="1">
      <c r="A57" s="12"/>
      <c r="B57" s="25">
        <v>381</v>
      </c>
      <c r="C57" s="20" t="s">
        <v>64</v>
      </c>
      <c r="D57" s="46">
        <v>0</v>
      </c>
      <c r="E57" s="46">
        <v>0</v>
      </c>
      <c r="F57" s="46">
        <v>0</v>
      </c>
      <c r="G57" s="46">
        <v>2705000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2705000</v>
      </c>
      <c r="O57" s="47">
        <f t="shared" si="7"/>
        <v>72.162198212618378</v>
      </c>
      <c r="P57" s="9"/>
    </row>
    <row r="58" spans="1:119" ht="16.5" thickBot="1">
      <c r="A58" s="14" t="s">
        <v>49</v>
      </c>
      <c r="B58" s="23"/>
      <c r="C58" s="22"/>
      <c r="D58" s="15">
        <f t="shared" ref="D58:M58" si="13">SUM(D5,D15,D30,D39,D44,D47,D56)</f>
        <v>22798522</v>
      </c>
      <c r="E58" s="15">
        <f t="shared" si="13"/>
        <v>976997</v>
      </c>
      <c r="F58" s="15">
        <f t="shared" si="13"/>
        <v>0</v>
      </c>
      <c r="G58" s="15">
        <f t="shared" si="13"/>
        <v>6072952</v>
      </c>
      <c r="H58" s="15">
        <f t="shared" si="13"/>
        <v>0</v>
      </c>
      <c r="I58" s="15">
        <f t="shared" si="13"/>
        <v>798110</v>
      </c>
      <c r="J58" s="15">
        <f t="shared" si="13"/>
        <v>0</v>
      </c>
      <c r="K58" s="15">
        <f t="shared" si="13"/>
        <v>598108</v>
      </c>
      <c r="L58" s="15">
        <f t="shared" si="13"/>
        <v>0</v>
      </c>
      <c r="M58" s="15">
        <f t="shared" si="13"/>
        <v>0</v>
      </c>
      <c r="N58" s="15">
        <f>SUM(D58:M58)</f>
        <v>31244689</v>
      </c>
      <c r="O58" s="38">
        <f t="shared" si="7"/>
        <v>833.52511671335196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120</v>
      </c>
      <c r="M60" s="48"/>
      <c r="N60" s="48"/>
      <c r="O60" s="43">
        <v>37485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10505575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10505575</v>
      </c>
      <c r="O5" s="33">
        <f t="shared" ref="O5:O36" si="1">(N5/O$61)</f>
        <v>282.87939576713876</v>
      </c>
      <c r="P5" s="6"/>
    </row>
    <row r="6" spans="1:133">
      <c r="A6" s="12"/>
      <c r="B6" s="25">
        <v>311</v>
      </c>
      <c r="C6" s="20" t="s">
        <v>3</v>
      </c>
      <c r="D6" s="46">
        <v>4272825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4272825</v>
      </c>
      <c r="O6" s="47">
        <f t="shared" si="1"/>
        <v>115.05264149927298</v>
      </c>
      <c r="P6" s="9"/>
    </row>
    <row r="7" spans="1:133">
      <c r="A7" s="12"/>
      <c r="B7" s="25">
        <v>312.41000000000003</v>
      </c>
      <c r="C7" s="20" t="s">
        <v>11</v>
      </c>
      <c r="D7" s="46">
        <v>499269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499269</v>
      </c>
      <c r="O7" s="47">
        <f t="shared" si="1"/>
        <v>13.443615703592009</v>
      </c>
      <c r="P7" s="9"/>
    </row>
    <row r="8" spans="1:133">
      <c r="A8" s="12"/>
      <c r="B8" s="25">
        <v>312.42</v>
      </c>
      <c r="C8" s="20" t="s">
        <v>75</v>
      </c>
      <c r="D8" s="46">
        <v>232599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232599</v>
      </c>
      <c r="O8" s="47">
        <f t="shared" si="1"/>
        <v>6.2630997899725349</v>
      </c>
      <c r="P8" s="9"/>
    </row>
    <row r="9" spans="1:133">
      <c r="A9" s="12"/>
      <c r="B9" s="25">
        <v>312.52</v>
      </c>
      <c r="C9" s="20" t="s">
        <v>100</v>
      </c>
      <c r="D9" s="46">
        <v>306237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306237</v>
      </c>
      <c r="O9" s="47">
        <f t="shared" si="1"/>
        <v>8.2459206203888193</v>
      </c>
      <c r="P9" s="9"/>
    </row>
    <row r="10" spans="1:133">
      <c r="A10" s="12"/>
      <c r="B10" s="25">
        <v>314.10000000000002</v>
      </c>
      <c r="C10" s="20" t="s">
        <v>12</v>
      </c>
      <c r="D10" s="46">
        <v>2755210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2755210</v>
      </c>
      <c r="O10" s="47">
        <f t="shared" si="1"/>
        <v>74.188432333458991</v>
      </c>
      <c r="P10" s="9"/>
    </row>
    <row r="11" spans="1:133">
      <c r="A11" s="12"/>
      <c r="B11" s="25">
        <v>314.3</v>
      </c>
      <c r="C11" s="20" t="s">
        <v>13</v>
      </c>
      <c r="D11" s="46">
        <v>487357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487357</v>
      </c>
      <c r="O11" s="47">
        <f t="shared" si="1"/>
        <v>13.122866067101082</v>
      </c>
      <c r="P11" s="9"/>
    </row>
    <row r="12" spans="1:133">
      <c r="A12" s="12"/>
      <c r="B12" s="25">
        <v>314.39999999999998</v>
      </c>
      <c r="C12" s="20" t="s">
        <v>14</v>
      </c>
      <c r="D12" s="46">
        <v>122119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122119</v>
      </c>
      <c r="O12" s="47">
        <f t="shared" si="1"/>
        <v>3.2882492325919541</v>
      </c>
      <c r="P12" s="9"/>
    </row>
    <row r="13" spans="1:133">
      <c r="A13" s="12"/>
      <c r="B13" s="25">
        <v>315</v>
      </c>
      <c r="C13" s="20" t="s">
        <v>101</v>
      </c>
      <c r="D13" s="46">
        <v>1134368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1134368</v>
      </c>
      <c r="O13" s="47">
        <f t="shared" si="1"/>
        <v>30.544671226237277</v>
      </c>
      <c r="P13" s="9"/>
    </row>
    <row r="14" spans="1:133">
      <c r="A14" s="12"/>
      <c r="B14" s="25">
        <v>316</v>
      </c>
      <c r="C14" s="20" t="s">
        <v>102</v>
      </c>
      <c r="D14" s="46">
        <v>695591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695591</v>
      </c>
      <c r="O14" s="47">
        <f t="shared" si="1"/>
        <v>18.729899294523129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SUM(D16:D29)</f>
        <v>3823242</v>
      </c>
      <c r="E15" s="32">
        <f t="shared" si="3"/>
        <v>0</v>
      </c>
      <c r="F15" s="32">
        <f t="shared" si="3"/>
        <v>0</v>
      </c>
      <c r="G15" s="32">
        <f t="shared" si="3"/>
        <v>174590</v>
      </c>
      <c r="H15" s="32">
        <f t="shared" si="3"/>
        <v>0</v>
      </c>
      <c r="I15" s="32">
        <f t="shared" si="3"/>
        <v>794059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4791891</v>
      </c>
      <c r="O15" s="45">
        <f t="shared" si="1"/>
        <v>129.02932306532392</v>
      </c>
      <c r="P15" s="10"/>
    </row>
    <row r="16" spans="1:133">
      <c r="A16" s="12"/>
      <c r="B16" s="25">
        <v>322</v>
      </c>
      <c r="C16" s="20" t="s">
        <v>0</v>
      </c>
      <c r="D16" s="46">
        <v>567093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567093</v>
      </c>
      <c r="O16" s="47">
        <f t="shared" si="1"/>
        <v>15.269885292692122</v>
      </c>
      <c r="P16" s="9"/>
    </row>
    <row r="17" spans="1:16">
      <c r="A17" s="12"/>
      <c r="B17" s="25">
        <v>323.10000000000002</v>
      </c>
      <c r="C17" s="20" t="s">
        <v>18</v>
      </c>
      <c r="D17" s="46">
        <v>2027444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2027444</v>
      </c>
      <c r="O17" s="47">
        <f t="shared" si="1"/>
        <v>54.592169745274383</v>
      </c>
      <c r="P17" s="9"/>
    </row>
    <row r="18" spans="1:16">
      <c r="A18" s="12"/>
      <c r="B18" s="25">
        <v>323.3</v>
      </c>
      <c r="C18" s="20" t="s">
        <v>19</v>
      </c>
      <c r="D18" s="46">
        <v>579051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579051</v>
      </c>
      <c r="O18" s="47">
        <f t="shared" si="1"/>
        <v>15.591873552695352</v>
      </c>
      <c r="P18" s="9"/>
    </row>
    <row r="19" spans="1:16">
      <c r="A19" s="12"/>
      <c r="B19" s="25">
        <v>323.39999999999998</v>
      </c>
      <c r="C19" s="20" t="s">
        <v>76</v>
      </c>
      <c r="D19" s="46">
        <v>27784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27784</v>
      </c>
      <c r="O19" s="47">
        <f t="shared" si="1"/>
        <v>0.74812860143249504</v>
      </c>
      <c r="P19" s="9"/>
    </row>
    <row r="20" spans="1:16">
      <c r="A20" s="12"/>
      <c r="B20" s="25">
        <v>323.7</v>
      </c>
      <c r="C20" s="20" t="s">
        <v>20</v>
      </c>
      <c r="D20" s="46">
        <v>195342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195342</v>
      </c>
      <c r="O20" s="47">
        <f t="shared" si="1"/>
        <v>5.259895524799397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45841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45841</v>
      </c>
      <c r="O21" s="47">
        <f t="shared" si="1"/>
        <v>1.2343421832085735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55736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55736</v>
      </c>
      <c r="O22" s="47">
        <f t="shared" si="1"/>
        <v>1.5007808713447144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9126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9126</v>
      </c>
      <c r="O23" s="47">
        <f t="shared" si="1"/>
        <v>0.24573213420216489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20068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20068</v>
      </c>
      <c r="O24" s="47">
        <f t="shared" si="1"/>
        <v>0.54036297054230165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3848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3848</v>
      </c>
      <c r="O25" s="47">
        <f t="shared" si="1"/>
        <v>0.1036135494641607</v>
      </c>
      <c r="P25" s="9"/>
    </row>
    <row r="26" spans="1:16">
      <c r="A26" s="12"/>
      <c r="B26" s="25">
        <v>324.62</v>
      </c>
      <c r="C26" s="20" t="s">
        <v>26</v>
      </c>
      <c r="D26" s="46">
        <v>0</v>
      </c>
      <c r="E26" s="46">
        <v>0</v>
      </c>
      <c r="F26" s="46">
        <v>0</v>
      </c>
      <c r="G26" s="46">
        <v>1288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1288</v>
      </c>
      <c r="O26" s="47">
        <f t="shared" si="1"/>
        <v>3.4681458344552746E-2</v>
      </c>
      <c r="P26" s="9"/>
    </row>
    <row r="27" spans="1:16">
      <c r="A27" s="12"/>
      <c r="B27" s="25">
        <v>324.70999999999998</v>
      </c>
      <c r="C27" s="20" t="s">
        <v>27</v>
      </c>
      <c r="D27" s="46">
        <v>0</v>
      </c>
      <c r="E27" s="46">
        <v>0</v>
      </c>
      <c r="F27" s="46">
        <v>0</v>
      </c>
      <c r="G27" s="46">
        <v>17867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17867</v>
      </c>
      <c r="O27" s="47">
        <f t="shared" si="1"/>
        <v>0.48109752813829498</v>
      </c>
      <c r="P27" s="9"/>
    </row>
    <row r="28" spans="1:16">
      <c r="A28" s="12"/>
      <c r="B28" s="25">
        <v>324.72000000000003</v>
      </c>
      <c r="C28" s="20" t="s">
        <v>28</v>
      </c>
      <c r="D28" s="46">
        <v>0</v>
      </c>
      <c r="E28" s="46">
        <v>0</v>
      </c>
      <c r="F28" s="46">
        <v>0</v>
      </c>
      <c r="G28" s="46">
        <v>20816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20816</v>
      </c>
      <c r="O28" s="47">
        <f t="shared" si="1"/>
        <v>0.56050406591631219</v>
      </c>
      <c r="P28" s="9"/>
    </row>
    <row r="29" spans="1:16">
      <c r="A29" s="12"/>
      <c r="B29" s="25">
        <v>329</v>
      </c>
      <c r="C29" s="20" t="s">
        <v>29</v>
      </c>
      <c r="D29" s="46">
        <v>426528</v>
      </c>
      <c r="E29" s="46">
        <v>0</v>
      </c>
      <c r="F29" s="46">
        <v>0</v>
      </c>
      <c r="G29" s="46">
        <v>0</v>
      </c>
      <c r="H29" s="46">
        <v>0</v>
      </c>
      <c r="I29" s="46">
        <v>794059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9" si="5">SUM(D29:M29)</f>
        <v>1220587</v>
      </c>
      <c r="O29" s="47">
        <f t="shared" si="1"/>
        <v>32.866255587269102</v>
      </c>
      <c r="P29" s="9"/>
    </row>
    <row r="30" spans="1:16" ht="15.75">
      <c r="A30" s="29" t="s">
        <v>30</v>
      </c>
      <c r="B30" s="30"/>
      <c r="C30" s="31"/>
      <c r="D30" s="32">
        <f t="shared" ref="D30:M30" si="6">SUM(D31:D39)</f>
        <v>4308900</v>
      </c>
      <c r="E30" s="32">
        <f t="shared" si="6"/>
        <v>0</v>
      </c>
      <c r="F30" s="32">
        <f t="shared" si="6"/>
        <v>0</v>
      </c>
      <c r="G30" s="32">
        <f t="shared" si="6"/>
        <v>395399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4704299</v>
      </c>
      <c r="O30" s="45">
        <f t="shared" si="1"/>
        <v>126.67076848510959</v>
      </c>
      <c r="P30" s="10"/>
    </row>
    <row r="31" spans="1:16">
      <c r="A31" s="12"/>
      <c r="B31" s="25">
        <v>331.2</v>
      </c>
      <c r="C31" s="20" t="s">
        <v>78</v>
      </c>
      <c r="D31" s="46">
        <v>6155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6155</v>
      </c>
      <c r="O31" s="47">
        <f t="shared" si="1"/>
        <v>0.16573321126608864</v>
      </c>
      <c r="P31" s="9"/>
    </row>
    <row r="32" spans="1:16">
      <c r="A32" s="12"/>
      <c r="B32" s="25">
        <v>331.9</v>
      </c>
      <c r="C32" s="20" t="s">
        <v>31</v>
      </c>
      <c r="D32" s="46">
        <v>0</v>
      </c>
      <c r="E32" s="46">
        <v>0</v>
      </c>
      <c r="F32" s="46">
        <v>0</v>
      </c>
      <c r="G32" s="46">
        <v>76504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76504</v>
      </c>
      <c r="O32" s="47">
        <f t="shared" si="1"/>
        <v>2.0599924605525337</v>
      </c>
      <c r="P32" s="9"/>
    </row>
    <row r="33" spans="1:16">
      <c r="A33" s="12"/>
      <c r="B33" s="25">
        <v>334.9</v>
      </c>
      <c r="C33" s="20" t="s">
        <v>33</v>
      </c>
      <c r="D33" s="46">
        <v>137650</v>
      </c>
      <c r="E33" s="46">
        <v>0</v>
      </c>
      <c r="F33" s="46">
        <v>0</v>
      </c>
      <c r="G33" s="46">
        <v>250000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387650</v>
      </c>
      <c r="O33" s="47">
        <f t="shared" si="1"/>
        <v>10.438095750982821</v>
      </c>
      <c r="P33" s="9"/>
    </row>
    <row r="34" spans="1:16">
      <c r="A34" s="12"/>
      <c r="B34" s="25">
        <v>335.12</v>
      </c>
      <c r="C34" s="20" t="s">
        <v>103</v>
      </c>
      <c r="D34" s="46">
        <v>1173406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1173406</v>
      </c>
      <c r="O34" s="47">
        <f t="shared" si="1"/>
        <v>31.595831762615113</v>
      </c>
      <c r="P34" s="9"/>
    </row>
    <row r="35" spans="1:16">
      <c r="A35" s="12"/>
      <c r="B35" s="25">
        <v>335.15</v>
      </c>
      <c r="C35" s="20" t="s">
        <v>104</v>
      </c>
      <c r="D35" s="46">
        <v>13577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13577</v>
      </c>
      <c r="O35" s="47">
        <f t="shared" si="1"/>
        <v>0.36558242231676452</v>
      </c>
      <c r="P35" s="9"/>
    </row>
    <row r="36" spans="1:16">
      <c r="A36" s="12"/>
      <c r="B36" s="25">
        <v>335.18</v>
      </c>
      <c r="C36" s="20" t="s">
        <v>105</v>
      </c>
      <c r="D36" s="46">
        <v>2881766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2881766</v>
      </c>
      <c r="O36" s="47">
        <f t="shared" si="1"/>
        <v>77.596154881792231</v>
      </c>
      <c r="P36" s="9"/>
    </row>
    <row r="37" spans="1:16">
      <c r="A37" s="12"/>
      <c r="B37" s="25">
        <v>335.19</v>
      </c>
      <c r="C37" s="20" t="s">
        <v>106</v>
      </c>
      <c r="D37" s="46">
        <v>4741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4741</v>
      </c>
      <c r="O37" s="47">
        <f t="shared" ref="O37:O59" si="7">(N37/O$61)</f>
        <v>0.1276590015617427</v>
      </c>
      <c r="P37" s="9"/>
    </row>
    <row r="38" spans="1:16">
      <c r="A38" s="12"/>
      <c r="B38" s="25">
        <v>337.7</v>
      </c>
      <c r="C38" s="20" t="s">
        <v>117</v>
      </c>
      <c r="D38" s="46">
        <v>0</v>
      </c>
      <c r="E38" s="46">
        <v>0</v>
      </c>
      <c r="F38" s="46">
        <v>0</v>
      </c>
      <c r="G38" s="46">
        <v>68895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68895</v>
      </c>
      <c r="O38" s="47">
        <f t="shared" si="7"/>
        <v>1.8551079756583553</v>
      </c>
      <c r="P38" s="9"/>
    </row>
    <row r="39" spans="1:16">
      <c r="A39" s="12"/>
      <c r="B39" s="25">
        <v>338</v>
      </c>
      <c r="C39" s="20" t="s">
        <v>38</v>
      </c>
      <c r="D39" s="46">
        <v>91605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91605</v>
      </c>
      <c r="O39" s="47">
        <f t="shared" si="7"/>
        <v>2.46661101836394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SUM(D41:D44)</f>
        <v>601551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601551</v>
      </c>
      <c r="O40" s="45">
        <f t="shared" si="7"/>
        <v>16.197722009801282</v>
      </c>
      <c r="P40" s="10"/>
    </row>
    <row r="41" spans="1:16">
      <c r="A41" s="12"/>
      <c r="B41" s="25">
        <v>341.3</v>
      </c>
      <c r="C41" s="20" t="s">
        <v>107</v>
      </c>
      <c r="D41" s="46">
        <v>3299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3299</v>
      </c>
      <c r="O41" s="47">
        <f t="shared" si="7"/>
        <v>8.8830847110776018E-2</v>
      </c>
      <c r="P41" s="9"/>
    </row>
    <row r="42" spans="1:16">
      <c r="A42" s="12"/>
      <c r="B42" s="25">
        <v>341.9</v>
      </c>
      <c r="C42" s="20" t="s">
        <v>108</v>
      </c>
      <c r="D42" s="46">
        <v>103067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103067</v>
      </c>
      <c r="O42" s="47">
        <f t="shared" si="7"/>
        <v>2.7752436857127472</v>
      </c>
      <c r="P42" s="9"/>
    </row>
    <row r="43" spans="1:16">
      <c r="A43" s="12"/>
      <c r="B43" s="25">
        <v>343.9</v>
      </c>
      <c r="C43" s="20" t="s">
        <v>47</v>
      </c>
      <c r="D43" s="46">
        <v>5200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5200</v>
      </c>
      <c r="O43" s="47">
        <f t="shared" si="7"/>
        <v>0.14001831008670365</v>
      </c>
      <c r="P43" s="9"/>
    </row>
    <row r="44" spans="1:16">
      <c r="A44" s="12"/>
      <c r="B44" s="25">
        <v>347.2</v>
      </c>
      <c r="C44" s="20" t="s">
        <v>48</v>
      </c>
      <c r="D44" s="46">
        <v>489985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489985</v>
      </c>
      <c r="O44" s="47">
        <f t="shared" si="7"/>
        <v>13.193629166891055</v>
      </c>
      <c r="P44" s="9"/>
    </row>
    <row r="45" spans="1:16" ht="15.75">
      <c r="A45" s="29" t="s">
        <v>44</v>
      </c>
      <c r="B45" s="30"/>
      <c r="C45" s="31"/>
      <c r="D45" s="32">
        <f t="shared" ref="D45:M45" si="9">SUM(D46:D47)</f>
        <v>536824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5"/>
        <v>536824</v>
      </c>
      <c r="O45" s="45">
        <f t="shared" si="7"/>
        <v>14.454844094997037</v>
      </c>
      <c r="P45" s="10"/>
    </row>
    <row r="46" spans="1:16">
      <c r="A46" s="13"/>
      <c r="B46" s="39">
        <v>351.1</v>
      </c>
      <c r="C46" s="21" t="s">
        <v>51</v>
      </c>
      <c r="D46" s="46">
        <v>32024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32024</v>
      </c>
      <c r="O46" s="47">
        <f t="shared" si="7"/>
        <v>0.86229737734934564</v>
      </c>
      <c r="P46" s="9"/>
    </row>
    <row r="47" spans="1:16">
      <c r="A47" s="13"/>
      <c r="B47" s="39">
        <v>354</v>
      </c>
      <c r="C47" s="21" t="s">
        <v>54</v>
      </c>
      <c r="D47" s="46">
        <v>504800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504800</v>
      </c>
      <c r="O47" s="47">
        <f t="shared" si="7"/>
        <v>13.592546717647693</v>
      </c>
      <c r="P47" s="9"/>
    </row>
    <row r="48" spans="1:16" ht="15.75">
      <c r="A48" s="29" t="s">
        <v>4</v>
      </c>
      <c r="B48" s="30"/>
      <c r="C48" s="31"/>
      <c r="D48" s="32">
        <f t="shared" ref="D48:M48" si="10">SUM(D49:D56)</f>
        <v>2930214</v>
      </c>
      <c r="E48" s="32">
        <f t="shared" si="10"/>
        <v>0</v>
      </c>
      <c r="F48" s="32">
        <f t="shared" si="10"/>
        <v>0</v>
      </c>
      <c r="G48" s="32">
        <f t="shared" si="10"/>
        <v>199</v>
      </c>
      <c r="H48" s="32">
        <f t="shared" si="10"/>
        <v>0</v>
      </c>
      <c r="I48" s="32">
        <f t="shared" si="10"/>
        <v>32173231</v>
      </c>
      <c r="J48" s="32">
        <f t="shared" si="10"/>
        <v>0</v>
      </c>
      <c r="K48" s="32">
        <f t="shared" si="10"/>
        <v>472697</v>
      </c>
      <c r="L48" s="32">
        <f t="shared" si="10"/>
        <v>0</v>
      </c>
      <c r="M48" s="32">
        <f t="shared" si="10"/>
        <v>0</v>
      </c>
      <c r="N48" s="32">
        <f t="shared" si="5"/>
        <v>35576341</v>
      </c>
      <c r="O48" s="45">
        <f t="shared" si="7"/>
        <v>957.94983574775165</v>
      </c>
      <c r="P48" s="10"/>
    </row>
    <row r="49" spans="1:119">
      <c r="A49" s="12"/>
      <c r="B49" s="25">
        <v>361.1</v>
      </c>
      <c r="C49" s="20" t="s">
        <v>56</v>
      </c>
      <c r="D49" s="46">
        <v>922784</v>
      </c>
      <c r="E49" s="46">
        <v>0</v>
      </c>
      <c r="F49" s="46">
        <v>0</v>
      </c>
      <c r="G49" s="46">
        <v>199</v>
      </c>
      <c r="H49" s="46">
        <v>0</v>
      </c>
      <c r="I49" s="46">
        <v>0</v>
      </c>
      <c r="J49" s="46">
        <v>0</v>
      </c>
      <c r="K49" s="46">
        <v>23067</v>
      </c>
      <c r="L49" s="46">
        <v>0</v>
      </c>
      <c r="M49" s="46">
        <v>0</v>
      </c>
      <c r="N49" s="46">
        <f t="shared" si="5"/>
        <v>946050</v>
      </c>
      <c r="O49" s="47">
        <f t="shared" si="7"/>
        <v>25.473908126447306</v>
      </c>
      <c r="P49" s="9"/>
    </row>
    <row r="50" spans="1:119">
      <c r="A50" s="12"/>
      <c r="B50" s="25">
        <v>361.3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117094</v>
      </c>
      <c r="L50" s="46">
        <v>0</v>
      </c>
      <c r="M50" s="46">
        <v>0</v>
      </c>
      <c r="N50" s="46">
        <f t="shared" ref="N50:N56" si="11">SUM(D50:M50)</f>
        <v>117094</v>
      </c>
      <c r="O50" s="47">
        <f t="shared" si="7"/>
        <v>3.15294307717163</v>
      </c>
      <c r="P50" s="9"/>
    </row>
    <row r="51" spans="1:119">
      <c r="A51" s="12"/>
      <c r="B51" s="25">
        <v>362</v>
      </c>
      <c r="C51" s="20" t="s">
        <v>58</v>
      </c>
      <c r="D51" s="46">
        <v>947877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947877</v>
      </c>
      <c r="O51" s="47">
        <f t="shared" si="7"/>
        <v>25.523103021164307</v>
      </c>
      <c r="P51" s="9"/>
    </row>
    <row r="52" spans="1:119">
      <c r="A52" s="12"/>
      <c r="B52" s="25">
        <v>364</v>
      </c>
      <c r="C52" s="20" t="s">
        <v>109</v>
      </c>
      <c r="D52" s="46">
        <v>770282</v>
      </c>
      <c r="E52" s="46">
        <v>0</v>
      </c>
      <c r="F52" s="46">
        <v>0</v>
      </c>
      <c r="G52" s="46">
        <v>0</v>
      </c>
      <c r="H52" s="46">
        <v>0</v>
      </c>
      <c r="I52" s="46">
        <v>32173231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32943513</v>
      </c>
      <c r="O52" s="47">
        <f t="shared" si="7"/>
        <v>887.05673434218318</v>
      </c>
      <c r="P52" s="9"/>
    </row>
    <row r="53" spans="1:119">
      <c r="A53" s="12"/>
      <c r="B53" s="25">
        <v>365</v>
      </c>
      <c r="C53" s="20" t="s">
        <v>110</v>
      </c>
      <c r="D53" s="46">
        <v>32657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32657</v>
      </c>
      <c r="O53" s="47">
        <f t="shared" si="7"/>
        <v>0.87934191394259253</v>
      </c>
      <c r="P53" s="9"/>
    </row>
    <row r="54" spans="1:119">
      <c r="A54" s="12"/>
      <c r="B54" s="25">
        <v>366</v>
      </c>
      <c r="C54" s="20" t="s">
        <v>61</v>
      </c>
      <c r="D54" s="46">
        <v>42500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42500</v>
      </c>
      <c r="O54" s="47">
        <f t="shared" si="7"/>
        <v>1.1443804189778664</v>
      </c>
      <c r="P54" s="9"/>
    </row>
    <row r="55" spans="1:119">
      <c r="A55" s="12"/>
      <c r="B55" s="25">
        <v>368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332536</v>
      </c>
      <c r="L55" s="46">
        <v>0</v>
      </c>
      <c r="M55" s="46">
        <v>0</v>
      </c>
      <c r="N55" s="46">
        <f t="shared" si="11"/>
        <v>332536</v>
      </c>
      <c r="O55" s="47">
        <f t="shared" si="7"/>
        <v>8.954063223652323</v>
      </c>
      <c r="P55" s="9"/>
    </row>
    <row r="56" spans="1:119">
      <c r="A56" s="12"/>
      <c r="B56" s="25">
        <v>369.9</v>
      </c>
      <c r="C56" s="20" t="s">
        <v>63</v>
      </c>
      <c r="D56" s="46">
        <v>214114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214114</v>
      </c>
      <c r="O56" s="47">
        <f t="shared" si="7"/>
        <v>5.7653616242123968</v>
      </c>
      <c r="P56" s="9"/>
    </row>
    <row r="57" spans="1:119" ht="15.75">
      <c r="A57" s="29" t="s">
        <v>45</v>
      </c>
      <c r="B57" s="30"/>
      <c r="C57" s="31"/>
      <c r="D57" s="32">
        <f t="shared" ref="D57:M57" si="12">SUM(D58:D58)</f>
        <v>28023000</v>
      </c>
      <c r="E57" s="32">
        <f t="shared" si="12"/>
        <v>0</v>
      </c>
      <c r="F57" s="32">
        <f t="shared" si="12"/>
        <v>0</v>
      </c>
      <c r="G57" s="32">
        <f t="shared" si="12"/>
        <v>6410000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>SUM(D57:M57)</f>
        <v>34433000</v>
      </c>
      <c r="O57" s="45">
        <f t="shared" si="7"/>
        <v>927.16355215682051</v>
      </c>
      <c r="P57" s="9"/>
    </row>
    <row r="58" spans="1:119" ht="15.75" thickBot="1">
      <c r="A58" s="12"/>
      <c r="B58" s="25">
        <v>381</v>
      </c>
      <c r="C58" s="20" t="s">
        <v>64</v>
      </c>
      <c r="D58" s="46">
        <v>28023000</v>
      </c>
      <c r="E58" s="46">
        <v>0</v>
      </c>
      <c r="F58" s="46">
        <v>0</v>
      </c>
      <c r="G58" s="46">
        <v>6410000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34433000</v>
      </c>
      <c r="O58" s="47">
        <f t="shared" si="7"/>
        <v>927.16355215682051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3">SUM(D5,D15,D30,D40,D45,D48,D57)</f>
        <v>50729306</v>
      </c>
      <c r="E59" s="15">
        <f t="shared" si="13"/>
        <v>0</v>
      </c>
      <c r="F59" s="15">
        <f t="shared" si="13"/>
        <v>0</v>
      </c>
      <c r="G59" s="15">
        <f t="shared" si="13"/>
        <v>6980188</v>
      </c>
      <c r="H59" s="15">
        <f t="shared" si="13"/>
        <v>0</v>
      </c>
      <c r="I59" s="15">
        <f t="shared" si="13"/>
        <v>32967290</v>
      </c>
      <c r="J59" s="15">
        <f t="shared" si="13"/>
        <v>0</v>
      </c>
      <c r="K59" s="15">
        <f t="shared" si="13"/>
        <v>472697</v>
      </c>
      <c r="L59" s="15">
        <f t="shared" si="13"/>
        <v>0</v>
      </c>
      <c r="M59" s="15">
        <f t="shared" si="13"/>
        <v>0</v>
      </c>
      <c r="N59" s="15">
        <f>SUM(D59:M59)</f>
        <v>91149481</v>
      </c>
      <c r="O59" s="38">
        <f t="shared" si="7"/>
        <v>2454.3454413269428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118</v>
      </c>
      <c r="M61" s="48"/>
      <c r="N61" s="48"/>
      <c r="O61" s="43">
        <v>37138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39</v>
      </c>
      <c r="E3" s="68"/>
      <c r="F3" s="68"/>
      <c r="G3" s="68"/>
      <c r="H3" s="69"/>
      <c r="I3" s="67" t="s">
        <v>40</v>
      </c>
      <c r="J3" s="69"/>
      <c r="K3" s="67" t="s">
        <v>42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41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9922812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9922812</v>
      </c>
      <c r="O5" s="33">
        <f t="shared" ref="O5:O36" si="1">(N5/O$57)</f>
        <v>270.1481582314666</v>
      </c>
      <c r="P5" s="6"/>
    </row>
    <row r="6" spans="1:133">
      <c r="A6" s="12"/>
      <c r="B6" s="25">
        <v>311</v>
      </c>
      <c r="C6" s="20" t="s">
        <v>3</v>
      </c>
      <c r="D6" s="46">
        <v>3766974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3766974</v>
      </c>
      <c r="O6" s="47">
        <f t="shared" si="1"/>
        <v>102.55571588031907</v>
      </c>
      <c r="P6" s="9"/>
    </row>
    <row r="7" spans="1:133">
      <c r="A7" s="12"/>
      <c r="B7" s="25">
        <v>312.41000000000003</v>
      </c>
      <c r="C7" s="20" t="s">
        <v>11</v>
      </c>
      <c r="D7" s="46">
        <v>482726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482726</v>
      </c>
      <c r="O7" s="47">
        <f t="shared" si="1"/>
        <v>13.142195965260951</v>
      </c>
      <c r="P7" s="9"/>
    </row>
    <row r="8" spans="1:133">
      <c r="A8" s="12"/>
      <c r="B8" s="25">
        <v>312.42</v>
      </c>
      <c r="C8" s="20" t="s">
        <v>75</v>
      </c>
      <c r="D8" s="46">
        <v>226255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226255</v>
      </c>
      <c r="O8" s="47">
        <f t="shared" si="1"/>
        <v>6.1597832893196482</v>
      </c>
      <c r="P8" s="9"/>
    </row>
    <row r="9" spans="1:133">
      <c r="A9" s="12"/>
      <c r="B9" s="25">
        <v>312.52</v>
      </c>
      <c r="C9" s="20" t="s">
        <v>100</v>
      </c>
      <c r="D9" s="46">
        <v>266018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266018</v>
      </c>
      <c r="O9" s="47">
        <f t="shared" si="1"/>
        <v>7.2423293675641824</v>
      </c>
      <c r="P9" s="9"/>
    </row>
    <row r="10" spans="1:133">
      <c r="A10" s="12"/>
      <c r="B10" s="25">
        <v>314.10000000000002</v>
      </c>
      <c r="C10" s="20" t="s">
        <v>12</v>
      </c>
      <c r="D10" s="46">
        <v>2650189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2650189</v>
      </c>
      <c r="O10" s="47">
        <f t="shared" si="1"/>
        <v>72.151289101848576</v>
      </c>
      <c r="P10" s="9"/>
    </row>
    <row r="11" spans="1:133">
      <c r="A11" s="12"/>
      <c r="B11" s="25">
        <v>314.3</v>
      </c>
      <c r="C11" s="20" t="s">
        <v>13</v>
      </c>
      <c r="D11" s="46">
        <v>478615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478615</v>
      </c>
      <c r="O11" s="47">
        <f t="shared" si="1"/>
        <v>13.030274155345621</v>
      </c>
      <c r="P11" s="9"/>
    </row>
    <row r="12" spans="1:133">
      <c r="A12" s="12"/>
      <c r="B12" s="25">
        <v>314.39999999999998</v>
      </c>
      <c r="C12" s="20" t="s">
        <v>14</v>
      </c>
      <c r="D12" s="46">
        <v>103574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103574</v>
      </c>
      <c r="O12" s="47">
        <f t="shared" si="1"/>
        <v>2.8197979907979636</v>
      </c>
      <c r="P12" s="9"/>
    </row>
    <row r="13" spans="1:133">
      <c r="A13" s="12"/>
      <c r="B13" s="25">
        <v>315</v>
      </c>
      <c r="C13" s="20" t="s">
        <v>101</v>
      </c>
      <c r="D13" s="46">
        <v>1243779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1243779</v>
      </c>
      <c r="O13" s="47">
        <f t="shared" si="1"/>
        <v>33.861833328795839</v>
      </c>
      <c r="P13" s="9"/>
    </row>
    <row r="14" spans="1:133">
      <c r="A14" s="12"/>
      <c r="B14" s="25">
        <v>316</v>
      </c>
      <c r="C14" s="20" t="s">
        <v>102</v>
      </c>
      <c r="D14" s="46">
        <v>704682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704682</v>
      </c>
      <c r="O14" s="47">
        <f t="shared" si="1"/>
        <v>19.184939152214749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3797903</v>
      </c>
      <c r="E15" s="32">
        <f t="shared" si="3"/>
        <v>0</v>
      </c>
      <c r="F15" s="32">
        <f t="shared" si="3"/>
        <v>0</v>
      </c>
      <c r="G15" s="32">
        <f t="shared" si="3"/>
        <v>426318</v>
      </c>
      <c r="H15" s="32">
        <f t="shared" si="3"/>
        <v>0</v>
      </c>
      <c r="I15" s="32">
        <f t="shared" si="3"/>
        <v>785709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5009930</v>
      </c>
      <c r="O15" s="45">
        <f t="shared" si="1"/>
        <v>136.39514306716399</v>
      </c>
      <c r="P15" s="10"/>
    </row>
    <row r="16" spans="1:133">
      <c r="A16" s="12"/>
      <c r="B16" s="25">
        <v>322</v>
      </c>
      <c r="C16" s="20" t="s">
        <v>0</v>
      </c>
      <c r="D16" s="46">
        <v>641185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641185</v>
      </c>
      <c r="O16" s="47">
        <f t="shared" si="1"/>
        <v>17.45623587705208</v>
      </c>
      <c r="P16" s="9"/>
    </row>
    <row r="17" spans="1:16">
      <c r="A17" s="12"/>
      <c r="B17" s="25">
        <v>323.10000000000002</v>
      </c>
      <c r="C17" s="20" t="s">
        <v>18</v>
      </c>
      <c r="D17" s="46">
        <v>2050324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2050324</v>
      </c>
      <c r="O17" s="47">
        <f t="shared" si="1"/>
        <v>55.819988565516866</v>
      </c>
      <c r="P17" s="9"/>
    </row>
    <row r="18" spans="1:16">
      <c r="A18" s="12"/>
      <c r="B18" s="25">
        <v>323.3</v>
      </c>
      <c r="C18" s="20" t="s">
        <v>19</v>
      </c>
      <c r="D18" s="46">
        <v>537474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537474</v>
      </c>
      <c r="O18" s="47">
        <f t="shared" si="1"/>
        <v>14.632708066755601</v>
      </c>
      <c r="P18" s="9"/>
    </row>
    <row r="19" spans="1:16">
      <c r="A19" s="12"/>
      <c r="B19" s="25">
        <v>323.39999999999998</v>
      </c>
      <c r="C19" s="20" t="s">
        <v>76</v>
      </c>
      <c r="D19" s="46">
        <v>8964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8964</v>
      </c>
      <c r="O19" s="47">
        <f t="shared" si="1"/>
        <v>0.24404454003430345</v>
      </c>
      <c r="P19" s="9"/>
    </row>
    <row r="20" spans="1:16">
      <c r="A20" s="12"/>
      <c r="B20" s="25">
        <v>323.7</v>
      </c>
      <c r="C20" s="20" t="s">
        <v>20</v>
      </c>
      <c r="D20" s="46">
        <v>202313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202313</v>
      </c>
      <c r="O20" s="47">
        <f t="shared" si="1"/>
        <v>5.5079633007541311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0</v>
      </c>
      <c r="F21" s="46">
        <v>0</v>
      </c>
      <c r="G21" s="46">
        <v>19760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19760</v>
      </c>
      <c r="O21" s="47">
        <f t="shared" si="1"/>
        <v>0.5379652065013204</v>
      </c>
      <c r="P21" s="9"/>
    </row>
    <row r="22" spans="1:16">
      <c r="A22" s="12"/>
      <c r="B22" s="25">
        <v>324.12</v>
      </c>
      <c r="C22" s="20" t="s">
        <v>22</v>
      </c>
      <c r="D22" s="46">
        <v>0</v>
      </c>
      <c r="E22" s="46">
        <v>0</v>
      </c>
      <c r="F22" s="46">
        <v>0</v>
      </c>
      <c r="G22" s="46">
        <v>63752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63752</v>
      </c>
      <c r="O22" s="47">
        <f t="shared" si="1"/>
        <v>1.7356456399226812</v>
      </c>
      <c r="P22" s="9"/>
    </row>
    <row r="23" spans="1:16">
      <c r="A23" s="12"/>
      <c r="B23" s="25">
        <v>324.31</v>
      </c>
      <c r="C23" s="20" t="s">
        <v>23</v>
      </c>
      <c r="D23" s="46">
        <v>0</v>
      </c>
      <c r="E23" s="46">
        <v>0</v>
      </c>
      <c r="F23" s="46">
        <v>0</v>
      </c>
      <c r="G23" s="46">
        <v>56518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56518</v>
      </c>
      <c r="O23" s="47">
        <f t="shared" si="1"/>
        <v>1.5387002804170864</v>
      </c>
      <c r="P23" s="9"/>
    </row>
    <row r="24" spans="1:16">
      <c r="A24" s="12"/>
      <c r="B24" s="25">
        <v>324.32</v>
      </c>
      <c r="C24" s="20" t="s">
        <v>24</v>
      </c>
      <c r="D24" s="46">
        <v>0</v>
      </c>
      <c r="E24" s="46">
        <v>0</v>
      </c>
      <c r="F24" s="46">
        <v>0</v>
      </c>
      <c r="G24" s="46">
        <v>195348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195348</v>
      </c>
      <c r="O24" s="47">
        <f t="shared" si="1"/>
        <v>5.3183414554463528</v>
      </c>
      <c r="P24" s="9"/>
    </row>
    <row r="25" spans="1:16">
      <c r="A25" s="12"/>
      <c r="B25" s="25">
        <v>324.61</v>
      </c>
      <c r="C25" s="20" t="s">
        <v>25</v>
      </c>
      <c r="D25" s="46">
        <v>0</v>
      </c>
      <c r="E25" s="46">
        <v>0</v>
      </c>
      <c r="F25" s="46">
        <v>0</v>
      </c>
      <c r="G25" s="46">
        <v>76021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76021</v>
      </c>
      <c r="O25" s="47">
        <f t="shared" si="1"/>
        <v>2.0696686722387083</v>
      </c>
      <c r="P25" s="9"/>
    </row>
    <row r="26" spans="1:16">
      <c r="A26" s="12"/>
      <c r="B26" s="25">
        <v>324.70999999999998</v>
      </c>
      <c r="C26" s="20" t="s">
        <v>27</v>
      </c>
      <c r="D26" s="46">
        <v>0</v>
      </c>
      <c r="E26" s="46">
        <v>0</v>
      </c>
      <c r="F26" s="46">
        <v>0</v>
      </c>
      <c r="G26" s="46">
        <v>4834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4834</v>
      </c>
      <c r="O26" s="47">
        <f t="shared" si="1"/>
        <v>0.13160545588195258</v>
      </c>
      <c r="P26" s="9"/>
    </row>
    <row r="27" spans="1:16">
      <c r="A27" s="12"/>
      <c r="B27" s="25">
        <v>324.72000000000003</v>
      </c>
      <c r="C27" s="20" t="s">
        <v>28</v>
      </c>
      <c r="D27" s="46">
        <v>0</v>
      </c>
      <c r="E27" s="46">
        <v>0</v>
      </c>
      <c r="F27" s="46">
        <v>0</v>
      </c>
      <c r="G27" s="46">
        <v>10085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10085</v>
      </c>
      <c r="O27" s="47">
        <f t="shared" si="1"/>
        <v>0.27456372001851298</v>
      </c>
      <c r="P27" s="9"/>
    </row>
    <row r="28" spans="1:16">
      <c r="A28" s="12"/>
      <c r="B28" s="25">
        <v>329</v>
      </c>
      <c r="C28" s="20" t="s">
        <v>29</v>
      </c>
      <c r="D28" s="46">
        <v>357643</v>
      </c>
      <c r="E28" s="46">
        <v>0</v>
      </c>
      <c r="F28" s="46">
        <v>0</v>
      </c>
      <c r="G28" s="46">
        <v>0</v>
      </c>
      <c r="H28" s="46">
        <v>0</v>
      </c>
      <c r="I28" s="46">
        <v>785709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5" si="5">SUM(D28:M28)</f>
        <v>1143352</v>
      </c>
      <c r="O28" s="47">
        <f t="shared" si="1"/>
        <v>31.127712286624377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SUM(D30:D36)</f>
        <v>4066091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4066091</v>
      </c>
      <c r="O29" s="45">
        <f t="shared" si="1"/>
        <v>110.69916419373281</v>
      </c>
      <c r="P29" s="10"/>
    </row>
    <row r="30" spans="1:16">
      <c r="A30" s="12"/>
      <c r="B30" s="25">
        <v>331.2</v>
      </c>
      <c r="C30" s="20" t="s">
        <v>78</v>
      </c>
      <c r="D30" s="46">
        <v>8100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8100</v>
      </c>
      <c r="O30" s="47">
        <f t="shared" si="1"/>
        <v>0.22052217472979227</v>
      </c>
      <c r="P30" s="9"/>
    </row>
    <row r="31" spans="1:16">
      <c r="A31" s="12"/>
      <c r="B31" s="25">
        <v>334.9</v>
      </c>
      <c r="C31" s="20" t="s">
        <v>33</v>
      </c>
      <c r="D31" s="46">
        <v>135808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135808</v>
      </c>
      <c r="O31" s="47">
        <f t="shared" si="1"/>
        <v>3.6973673463831642</v>
      </c>
      <c r="P31" s="9"/>
    </row>
    <row r="32" spans="1:16">
      <c r="A32" s="12"/>
      <c r="B32" s="25">
        <v>335.12</v>
      </c>
      <c r="C32" s="20" t="s">
        <v>103</v>
      </c>
      <c r="D32" s="46">
        <v>1100828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1100828</v>
      </c>
      <c r="O32" s="47">
        <f t="shared" si="1"/>
        <v>29.969998094252812</v>
      </c>
      <c r="P32" s="9"/>
    </row>
    <row r="33" spans="1:16">
      <c r="A33" s="12"/>
      <c r="B33" s="25">
        <v>335.15</v>
      </c>
      <c r="C33" s="20" t="s">
        <v>104</v>
      </c>
      <c r="D33" s="46">
        <v>13192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13192</v>
      </c>
      <c r="O33" s="47">
        <f t="shared" si="1"/>
        <v>0.35915167025128636</v>
      </c>
      <c r="P33" s="9"/>
    </row>
    <row r="34" spans="1:16">
      <c r="A34" s="12"/>
      <c r="B34" s="25">
        <v>335.18</v>
      </c>
      <c r="C34" s="20" t="s">
        <v>105</v>
      </c>
      <c r="D34" s="46">
        <v>2709574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2709574</v>
      </c>
      <c r="O34" s="47">
        <f t="shared" si="1"/>
        <v>73.768043342136068</v>
      </c>
      <c r="P34" s="9"/>
    </row>
    <row r="35" spans="1:16">
      <c r="A35" s="12"/>
      <c r="B35" s="25">
        <v>335.19</v>
      </c>
      <c r="C35" s="20" t="s">
        <v>106</v>
      </c>
      <c r="D35" s="46">
        <v>4524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4524</v>
      </c>
      <c r="O35" s="47">
        <f t="shared" si="1"/>
        <v>0.12316571833056546</v>
      </c>
      <c r="P35" s="9"/>
    </row>
    <row r="36" spans="1:16">
      <c r="A36" s="12"/>
      <c r="B36" s="25">
        <v>338</v>
      </c>
      <c r="C36" s="20" t="s">
        <v>38</v>
      </c>
      <c r="D36" s="46">
        <v>94065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94065</v>
      </c>
      <c r="O36" s="47">
        <f t="shared" si="1"/>
        <v>2.5609158476491247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SUM(D38:D41)</f>
        <v>699120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699120</v>
      </c>
      <c r="O37" s="45">
        <f t="shared" ref="O37:O55" si="8">(N37/O$57)</f>
        <v>19.033513925566961</v>
      </c>
      <c r="P37" s="10"/>
    </row>
    <row r="38" spans="1:16">
      <c r="A38" s="12"/>
      <c r="B38" s="25">
        <v>341.3</v>
      </c>
      <c r="C38" s="20" t="s">
        <v>107</v>
      </c>
      <c r="D38" s="46">
        <v>1821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1821</v>
      </c>
      <c r="O38" s="47">
        <f t="shared" si="8"/>
        <v>4.9576651874438486E-2</v>
      </c>
      <c r="P38" s="9"/>
    </row>
    <row r="39" spans="1:16">
      <c r="A39" s="12"/>
      <c r="B39" s="25">
        <v>341.9</v>
      </c>
      <c r="C39" s="20" t="s">
        <v>108</v>
      </c>
      <c r="D39" s="46">
        <v>126782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126782</v>
      </c>
      <c r="O39" s="47">
        <f t="shared" si="8"/>
        <v>3.4516348588385832</v>
      </c>
      <c r="P39" s="9"/>
    </row>
    <row r="40" spans="1:16">
      <c r="A40" s="12"/>
      <c r="B40" s="25">
        <v>343.9</v>
      </c>
      <c r="C40" s="20" t="s">
        <v>47</v>
      </c>
      <c r="D40" s="46">
        <v>3440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3440</v>
      </c>
      <c r="O40" s="47">
        <f t="shared" si="8"/>
        <v>9.3653861860553758E-2</v>
      </c>
      <c r="P40" s="9"/>
    </row>
    <row r="41" spans="1:16">
      <c r="A41" s="12"/>
      <c r="B41" s="25">
        <v>347.2</v>
      </c>
      <c r="C41" s="20" t="s">
        <v>48</v>
      </c>
      <c r="D41" s="46">
        <v>567077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567077</v>
      </c>
      <c r="O41" s="47">
        <f t="shared" si="8"/>
        <v>15.438648552993385</v>
      </c>
      <c r="P41" s="9"/>
    </row>
    <row r="42" spans="1:16" ht="15.75">
      <c r="A42" s="29" t="s">
        <v>44</v>
      </c>
      <c r="B42" s="30"/>
      <c r="C42" s="31"/>
      <c r="D42" s="32">
        <f t="shared" ref="D42:M42" si="9">SUM(D43:D43)</f>
        <v>482065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5"/>
        <v>482065</v>
      </c>
      <c r="O42" s="45">
        <f t="shared" si="8"/>
        <v>13.124200266804607</v>
      </c>
      <c r="P42" s="10"/>
    </row>
    <row r="43" spans="1:16">
      <c r="A43" s="13"/>
      <c r="B43" s="39">
        <v>351.1</v>
      </c>
      <c r="C43" s="21" t="s">
        <v>51</v>
      </c>
      <c r="D43" s="46">
        <v>482065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482065</v>
      </c>
      <c r="O43" s="47">
        <f t="shared" si="8"/>
        <v>13.124200266804607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SUM(D45:D52)</f>
        <v>2102236</v>
      </c>
      <c r="E44" s="32">
        <f t="shared" si="10"/>
        <v>172744</v>
      </c>
      <c r="F44" s="32">
        <f t="shared" si="10"/>
        <v>0</v>
      </c>
      <c r="G44" s="32">
        <f t="shared" si="10"/>
        <v>36636</v>
      </c>
      <c r="H44" s="32">
        <f t="shared" si="10"/>
        <v>0</v>
      </c>
      <c r="I44" s="32">
        <f t="shared" si="10"/>
        <v>327</v>
      </c>
      <c r="J44" s="32">
        <f t="shared" si="10"/>
        <v>0</v>
      </c>
      <c r="K44" s="32">
        <f t="shared" si="10"/>
        <v>313473</v>
      </c>
      <c r="L44" s="32">
        <f t="shared" si="10"/>
        <v>0</v>
      </c>
      <c r="M44" s="32">
        <f t="shared" si="10"/>
        <v>0</v>
      </c>
      <c r="N44" s="32">
        <f t="shared" si="5"/>
        <v>2625416</v>
      </c>
      <c r="O44" s="45">
        <f t="shared" si="8"/>
        <v>71.476845171653366</v>
      </c>
      <c r="P44" s="10"/>
    </row>
    <row r="45" spans="1:16">
      <c r="A45" s="12"/>
      <c r="B45" s="25">
        <v>361.1</v>
      </c>
      <c r="C45" s="20" t="s">
        <v>56</v>
      </c>
      <c r="D45" s="46">
        <v>693284</v>
      </c>
      <c r="E45" s="46">
        <v>104</v>
      </c>
      <c r="F45" s="46">
        <v>0</v>
      </c>
      <c r="G45" s="46">
        <v>26636</v>
      </c>
      <c r="H45" s="46">
        <v>0</v>
      </c>
      <c r="I45" s="46">
        <v>327</v>
      </c>
      <c r="J45" s="46">
        <v>0</v>
      </c>
      <c r="K45" s="46">
        <v>20415</v>
      </c>
      <c r="L45" s="46">
        <v>0</v>
      </c>
      <c r="M45" s="46">
        <v>0</v>
      </c>
      <c r="N45" s="46">
        <f t="shared" si="5"/>
        <v>740766</v>
      </c>
      <c r="O45" s="47">
        <f t="shared" si="8"/>
        <v>20.16732460319621</v>
      </c>
      <c r="P45" s="9"/>
    </row>
    <row r="46" spans="1:16">
      <c r="A46" s="12"/>
      <c r="B46" s="25">
        <v>361.3</v>
      </c>
      <c r="C46" s="20" t="s">
        <v>57</v>
      </c>
      <c r="D46" s="46">
        <v>105000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-2354</v>
      </c>
      <c r="L46" s="46">
        <v>0</v>
      </c>
      <c r="M46" s="46">
        <v>0</v>
      </c>
      <c r="N46" s="46">
        <f t="shared" ref="N46:N52" si="11">SUM(D46:M46)</f>
        <v>102646</v>
      </c>
      <c r="O46" s="47">
        <f t="shared" si="8"/>
        <v>2.7945332280634885</v>
      </c>
      <c r="P46" s="9"/>
    </row>
    <row r="47" spans="1:16">
      <c r="A47" s="12"/>
      <c r="B47" s="25">
        <v>362</v>
      </c>
      <c r="C47" s="20" t="s">
        <v>58</v>
      </c>
      <c r="D47" s="46">
        <v>909483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909483</v>
      </c>
      <c r="O47" s="47">
        <f t="shared" si="8"/>
        <v>24.760638153058725</v>
      </c>
      <c r="P47" s="9"/>
    </row>
    <row r="48" spans="1:16">
      <c r="A48" s="12"/>
      <c r="B48" s="25">
        <v>364</v>
      </c>
      <c r="C48" s="20" t="s">
        <v>109</v>
      </c>
      <c r="D48" s="46">
        <v>19348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19348</v>
      </c>
      <c r="O48" s="47">
        <f t="shared" si="8"/>
        <v>0.52674852304592845</v>
      </c>
      <c r="P48" s="9"/>
    </row>
    <row r="49" spans="1:119">
      <c r="A49" s="12"/>
      <c r="B49" s="25">
        <v>365</v>
      </c>
      <c r="C49" s="20" t="s">
        <v>110</v>
      </c>
      <c r="D49" s="46">
        <v>5800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5800</v>
      </c>
      <c r="O49" s="47">
        <f t="shared" si="8"/>
        <v>0.15790476709046855</v>
      </c>
      <c r="P49" s="9"/>
    </row>
    <row r="50" spans="1:119">
      <c r="A50" s="12"/>
      <c r="B50" s="25">
        <v>366</v>
      </c>
      <c r="C50" s="20" t="s">
        <v>61</v>
      </c>
      <c r="D50" s="46">
        <v>46850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46850</v>
      </c>
      <c r="O50" s="47">
        <f t="shared" si="8"/>
        <v>1.2754893686531812</v>
      </c>
      <c r="P50" s="9"/>
    </row>
    <row r="51" spans="1:119">
      <c r="A51" s="12"/>
      <c r="B51" s="25">
        <v>368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295412</v>
      </c>
      <c r="L51" s="46">
        <v>0</v>
      </c>
      <c r="M51" s="46">
        <v>0</v>
      </c>
      <c r="N51" s="46">
        <f t="shared" si="11"/>
        <v>295412</v>
      </c>
      <c r="O51" s="47">
        <f t="shared" si="8"/>
        <v>8.0425798371947401</v>
      </c>
      <c r="P51" s="9"/>
    </row>
    <row r="52" spans="1:119">
      <c r="A52" s="12"/>
      <c r="B52" s="25">
        <v>369.9</v>
      </c>
      <c r="C52" s="20" t="s">
        <v>63</v>
      </c>
      <c r="D52" s="46">
        <v>322471</v>
      </c>
      <c r="E52" s="46">
        <v>172640</v>
      </c>
      <c r="F52" s="46">
        <v>0</v>
      </c>
      <c r="G52" s="46">
        <v>10000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505111</v>
      </c>
      <c r="O52" s="47">
        <f t="shared" si="8"/>
        <v>13.75162669135063</v>
      </c>
      <c r="P52" s="9"/>
    </row>
    <row r="53" spans="1:119" ht="15.75">
      <c r="A53" s="29" t="s">
        <v>45</v>
      </c>
      <c r="B53" s="30"/>
      <c r="C53" s="31"/>
      <c r="D53" s="32">
        <f t="shared" ref="D53:M53" si="12">SUM(D54:D54)</f>
        <v>0</v>
      </c>
      <c r="E53" s="32">
        <f t="shared" si="12"/>
        <v>0</v>
      </c>
      <c r="F53" s="32">
        <f t="shared" si="12"/>
        <v>0</v>
      </c>
      <c r="G53" s="32">
        <f t="shared" si="12"/>
        <v>900000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>SUM(D53:M53)</f>
        <v>900000</v>
      </c>
      <c r="O53" s="45">
        <f t="shared" si="8"/>
        <v>24.502463858865809</v>
      </c>
      <c r="P53" s="9"/>
    </row>
    <row r="54" spans="1:119" ht="15.75" thickBot="1">
      <c r="A54" s="12"/>
      <c r="B54" s="25">
        <v>381</v>
      </c>
      <c r="C54" s="20" t="s">
        <v>64</v>
      </c>
      <c r="D54" s="46">
        <v>0</v>
      </c>
      <c r="E54" s="46">
        <v>0</v>
      </c>
      <c r="F54" s="46">
        <v>0</v>
      </c>
      <c r="G54" s="46">
        <v>900000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900000</v>
      </c>
      <c r="O54" s="47">
        <f t="shared" si="8"/>
        <v>24.502463858865809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3">SUM(D5,D15,D29,D37,D42,D44,D53)</f>
        <v>21070227</v>
      </c>
      <c r="E55" s="15">
        <f t="shared" si="13"/>
        <v>172744</v>
      </c>
      <c r="F55" s="15">
        <f t="shared" si="13"/>
        <v>0</v>
      </c>
      <c r="G55" s="15">
        <f t="shared" si="13"/>
        <v>1362954</v>
      </c>
      <c r="H55" s="15">
        <f t="shared" si="13"/>
        <v>0</v>
      </c>
      <c r="I55" s="15">
        <f t="shared" si="13"/>
        <v>786036</v>
      </c>
      <c r="J55" s="15">
        <f t="shared" si="13"/>
        <v>0</v>
      </c>
      <c r="K55" s="15">
        <f t="shared" si="13"/>
        <v>313473</v>
      </c>
      <c r="L55" s="15">
        <f t="shared" si="13"/>
        <v>0</v>
      </c>
      <c r="M55" s="15">
        <f t="shared" si="13"/>
        <v>0</v>
      </c>
      <c r="N55" s="15">
        <f>SUM(D55:M55)</f>
        <v>23705434</v>
      </c>
      <c r="O55" s="38">
        <f t="shared" si="8"/>
        <v>645.37948871525418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115</v>
      </c>
      <c r="M57" s="48"/>
      <c r="N57" s="48"/>
      <c r="O57" s="43">
        <v>36731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83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2024-08-12T17:06:01Z</cp:lastPrinted>
  <dcterms:created xsi:type="dcterms:W3CDTF">2000-08-31T21:26:31Z</dcterms:created>
  <dcterms:modified xsi:type="dcterms:W3CDTF">2024-08-12T17:06:06Z</dcterms:modified>
</cp:coreProperties>
</file>