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'2008'!$A$1:$O$56</definedName>
    <definedName name="_xlnm.Print_Area" localSheetId="14">'2009'!$A$1:$O$57</definedName>
    <definedName name="_xlnm.Print_Area" localSheetId="13">'2010'!$A$1:$O$54</definedName>
    <definedName name="_xlnm.Print_Area" localSheetId="12">'2011'!$A$1:$O$53</definedName>
    <definedName name="_xlnm.Print_Area" localSheetId="11">'2012'!$A$1:$O$53</definedName>
    <definedName name="_xlnm.Print_Area" localSheetId="10">'2013'!$A$1:$O$52</definedName>
    <definedName name="_xlnm.Print_Area" localSheetId="9">'2014'!$A$1:$O$53</definedName>
    <definedName name="_xlnm.Print_Area" localSheetId="8">'2015'!$A$1:$O$54</definedName>
    <definedName name="_xlnm.Print_Area" localSheetId="7">'2016'!$A$1:$O$51</definedName>
    <definedName name="_xlnm.Print_Area" localSheetId="6">'2017'!$A$1:$O$61</definedName>
    <definedName name="_xlnm.Print_Area" localSheetId="5">'2018'!$A$1:$O$59</definedName>
    <definedName name="_xlnm.Print_Area" localSheetId="4">'2019'!$A$1:$O$62</definedName>
    <definedName name="_xlnm.Print_Area" localSheetId="3">'2020'!$A$1:$O$66</definedName>
    <definedName name="_xlnm.Print_Area" localSheetId="2">'2021'!$A$1:$P$66</definedName>
    <definedName name="_xlnm.Print_Area" localSheetId="1">'2022'!$A$1:$P$67</definedName>
    <definedName name="_xlnm.Print_Area" localSheetId="0">'2023'!$A$1:$P$63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8" i="49" l="1"/>
  <c r="P58" i="49" s="1"/>
  <c r="O57" i="49"/>
  <c r="P57" i="49" s="1"/>
  <c r="N56" i="49"/>
  <c r="M56" i="49"/>
  <c r="L56" i="49"/>
  <c r="K56" i="49"/>
  <c r="J56" i="49"/>
  <c r="I56" i="49"/>
  <c r="H56" i="49"/>
  <c r="G56" i="49"/>
  <c r="F56" i="49"/>
  <c r="E56" i="49"/>
  <c r="D56" i="49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 s="1"/>
  <c r="N48" i="49"/>
  <c r="M48" i="49"/>
  <c r="L48" i="49"/>
  <c r="K48" i="49"/>
  <c r="J48" i="49"/>
  <c r="I48" i="49"/>
  <c r="H48" i="49"/>
  <c r="G48" i="49"/>
  <c r="F48" i="49"/>
  <c r="E48" i="49"/>
  <c r="D48" i="49"/>
  <c r="O47" i="49"/>
  <c r="P47" i="49" s="1"/>
  <c r="O46" i="49"/>
  <c r="P46" i="49" s="1"/>
  <c r="N45" i="49"/>
  <c r="M45" i="49"/>
  <c r="L45" i="49"/>
  <c r="K45" i="49"/>
  <c r="J45" i="49"/>
  <c r="I45" i="49"/>
  <c r="H45" i="49"/>
  <c r="G45" i="49"/>
  <c r="F45" i="49"/>
  <c r="E45" i="49"/>
  <c r="D45" i="49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6" i="49" l="1"/>
  <c r="P56" i="49" s="1"/>
  <c r="O48" i="49"/>
  <c r="P48" i="49" s="1"/>
  <c r="O45" i="49"/>
  <c r="P45" i="49" s="1"/>
  <c r="O35" i="49"/>
  <c r="P35" i="49" s="1"/>
  <c r="O22" i="49"/>
  <c r="P22" i="49" s="1"/>
  <c r="F59" i="49"/>
  <c r="E59" i="49"/>
  <c r="J59" i="49"/>
  <c r="K59" i="49"/>
  <c r="D59" i="49"/>
  <c r="G59" i="49"/>
  <c r="H59" i="49"/>
  <c r="I59" i="49"/>
  <c r="L59" i="49"/>
  <c r="M59" i="49"/>
  <c r="N59" i="49"/>
  <c r="O15" i="49"/>
  <c r="P15" i="49" s="1"/>
  <c r="O5" i="49"/>
  <c r="P5" i="49" s="1"/>
  <c r="O62" i="48"/>
  <c r="P62" i="48"/>
  <c r="O61" i="48"/>
  <c r="P61" i="48" s="1"/>
  <c r="O60" i="48"/>
  <c r="P60" i="48"/>
  <c r="N59" i="48"/>
  <c r="M59" i="48"/>
  <c r="L59" i="48"/>
  <c r="K59" i="48"/>
  <c r="J59" i="48"/>
  <c r="J63" i="48" s="1"/>
  <c r="I59" i="48"/>
  <c r="O59" i="48" s="1"/>
  <c r="P59" i="48" s="1"/>
  <c r="H59" i="48"/>
  <c r="G59" i="48"/>
  <c r="F59" i="48"/>
  <c r="E59" i="48"/>
  <c r="D59" i="48"/>
  <c r="O58" i="48"/>
  <c r="P58" i="48" s="1"/>
  <c r="O57" i="48"/>
  <c r="P57" i="48"/>
  <c r="O56" i="48"/>
  <c r="P56" i="48"/>
  <c r="O55" i="48"/>
  <c r="P55" i="48" s="1"/>
  <c r="O54" i="48"/>
  <c r="P54" i="48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/>
  <c r="O46" i="48"/>
  <c r="P46" i="48" s="1"/>
  <c r="O45" i="48"/>
  <c r="P45" i="48"/>
  <c r="O44" i="48"/>
  <c r="P44" i="48" s="1"/>
  <c r="O43" i="48"/>
  <c r="P43" i="48" s="1"/>
  <c r="O42" i="48"/>
  <c r="P42" i="48" s="1"/>
  <c r="O41" i="48"/>
  <c r="P41" i="48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/>
  <c r="O37" i="48"/>
  <c r="P37" i="48" s="1"/>
  <c r="O36" i="48"/>
  <c r="P36" i="48"/>
  <c r="O35" i="48"/>
  <c r="P35" i="48" s="1"/>
  <c r="O34" i="48"/>
  <c r="P34" i="48"/>
  <c r="O33" i="48"/>
  <c r="P33" i="48"/>
  <c r="O32" i="48"/>
  <c r="P32" i="48"/>
  <c r="O31" i="48"/>
  <c r="P31" i="48" s="1"/>
  <c r="O30" i="48"/>
  <c r="P30" i="48"/>
  <c r="O29" i="48"/>
  <c r="P29" i="48" s="1"/>
  <c r="O28" i="48"/>
  <c r="P28" i="48" s="1"/>
  <c r="O27" i="48"/>
  <c r="P27" i="48" s="1"/>
  <c r="O26" i="48"/>
  <c r="P26" i="48"/>
  <c r="O25" i="48"/>
  <c r="P25" i="48" s="1"/>
  <c r="O24" i="48"/>
  <c r="P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/>
  <c r="O19" i="48"/>
  <c r="P19" i="48" s="1"/>
  <c r="O18" i="48"/>
  <c r="P18" i="48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/>
  <c r="O10" i="48"/>
  <c r="P10" i="48" s="1"/>
  <c r="O9" i="48"/>
  <c r="P9" i="48"/>
  <c r="O8" i="48"/>
  <c r="P8" i="48" s="1"/>
  <c r="O7" i="48"/>
  <c r="P7" i="48" s="1"/>
  <c r="O6" i="48"/>
  <c r="P6" i="48"/>
  <c r="N5" i="48"/>
  <c r="M5" i="48"/>
  <c r="L5" i="48"/>
  <c r="K5" i="48"/>
  <c r="J5" i="48"/>
  <c r="I5" i="48"/>
  <c r="H5" i="48"/>
  <c r="G5" i="48"/>
  <c r="F5" i="48"/>
  <c r="E5" i="48"/>
  <c r="D5" i="48"/>
  <c r="O61" i="47"/>
  <c r="P61" i="47" s="1"/>
  <c r="O60" i="47"/>
  <c r="P60" i="47"/>
  <c r="O59" i="47"/>
  <c r="P59" i="47" s="1"/>
  <c r="N58" i="47"/>
  <c r="M58" i="47"/>
  <c r="L58" i="47"/>
  <c r="K58" i="47"/>
  <c r="J58" i="47"/>
  <c r="I58" i="47"/>
  <c r="H58" i="47"/>
  <c r="G58" i="47"/>
  <c r="F58" i="47"/>
  <c r="E58" i="47"/>
  <c r="D58" i="47"/>
  <c r="O57" i="47"/>
  <c r="P57" i="47"/>
  <c r="O56" i="47"/>
  <c r="P56" i="47" s="1"/>
  <c r="O55" i="47"/>
  <c r="P55" i="47" s="1"/>
  <c r="O54" i="47"/>
  <c r="P54" i="47"/>
  <c r="O53" i="47"/>
  <c r="P53" i="47"/>
  <c r="O52" i="47"/>
  <c r="P52" i="47" s="1"/>
  <c r="O51" i="47"/>
  <c r="P51" i="47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/>
  <c r="O43" i="47"/>
  <c r="P43" i="47" s="1"/>
  <c r="O42" i="47"/>
  <c r="P42" i="47"/>
  <c r="O41" i="47"/>
  <c r="P41" i="47" s="1"/>
  <c r="O40" i="47"/>
  <c r="P40" i="47" s="1"/>
  <c r="O39" i="47"/>
  <c r="P39" i="47"/>
  <c r="O38" i="47"/>
  <c r="P38" i="47"/>
  <c r="O37" i="47"/>
  <c r="P37" i="47" s="1"/>
  <c r="N36" i="47"/>
  <c r="M36" i="47"/>
  <c r="L36" i="47"/>
  <c r="K36" i="47"/>
  <c r="J36" i="47"/>
  <c r="I36" i="47"/>
  <c r="H36" i="47"/>
  <c r="G36" i="47"/>
  <c r="O36" i="47" s="1"/>
  <c r="P36" i="47" s="1"/>
  <c r="F36" i="47"/>
  <c r="E36" i="47"/>
  <c r="D36" i="47"/>
  <c r="O35" i="47"/>
  <c r="P35" i="47" s="1"/>
  <c r="O34" i="47"/>
  <c r="P34" i="47" s="1"/>
  <c r="O33" i="47"/>
  <c r="P33" i="47" s="1"/>
  <c r="O32" i="47"/>
  <c r="P32" i="47"/>
  <c r="O31" i="47"/>
  <c r="P31" i="47" s="1"/>
  <c r="O30" i="47"/>
  <c r="P30" i="47"/>
  <c r="O29" i="47"/>
  <c r="P29" i="47" s="1"/>
  <c r="O28" i="47"/>
  <c r="P28" i="47" s="1"/>
  <c r="O27" i="47"/>
  <c r="P27" i="47" s="1"/>
  <c r="O26" i="47"/>
  <c r="P26" i="47"/>
  <c r="O25" i="47"/>
  <c r="P25" i="47" s="1"/>
  <c r="O24" i="47"/>
  <c r="P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O20" i="47"/>
  <c r="P20" i="47" s="1"/>
  <c r="O19" i="47"/>
  <c r="P19" i="47" s="1"/>
  <c r="O18" i="47"/>
  <c r="P18" i="47"/>
  <c r="O17" i="47"/>
  <c r="P17" i="47"/>
  <c r="O16" i="47"/>
  <c r="P16" i="47" s="1"/>
  <c r="N15" i="47"/>
  <c r="M15" i="47"/>
  <c r="L15" i="47"/>
  <c r="K15" i="47"/>
  <c r="J15" i="47"/>
  <c r="I15" i="47"/>
  <c r="H15" i="47"/>
  <c r="G15" i="47"/>
  <c r="O15" i="47" s="1"/>
  <c r="P15" i="47" s="1"/>
  <c r="F15" i="47"/>
  <c r="E15" i="47"/>
  <c r="D15" i="47"/>
  <c r="O14" i="47"/>
  <c r="P14" i="47" s="1"/>
  <c r="O13" i="47"/>
  <c r="P13" i="47" s="1"/>
  <c r="O12" i="47"/>
  <c r="P12" i="47" s="1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61" i="45"/>
  <c r="O61" i="45" s="1"/>
  <c r="N60" i="45"/>
  <c r="O60" i="45"/>
  <c r="N59" i="45"/>
  <c r="O59" i="45"/>
  <c r="M58" i="45"/>
  <c r="L58" i="45"/>
  <c r="K58" i="45"/>
  <c r="J58" i="45"/>
  <c r="I58" i="45"/>
  <c r="H58" i="45"/>
  <c r="G58" i="45"/>
  <c r="F58" i="45"/>
  <c r="E58" i="45"/>
  <c r="D58" i="45"/>
  <c r="N57" i="45"/>
  <c r="O57" i="45"/>
  <c r="N56" i="45"/>
  <c r="O56" i="45"/>
  <c r="N55" i="45"/>
  <c r="O55" i="45"/>
  <c r="N54" i="45"/>
  <c r="O54" i="45" s="1"/>
  <c r="N53" i="45"/>
  <c r="O53" i="45" s="1"/>
  <c r="N52" i="45"/>
  <c r="O52" i="45"/>
  <c r="N51" i="45"/>
  <c r="O51" i="45"/>
  <c r="N50" i="45"/>
  <c r="O50" i="45"/>
  <c r="M49" i="45"/>
  <c r="L49" i="45"/>
  <c r="K49" i="45"/>
  <c r="J49" i="45"/>
  <c r="I49" i="45"/>
  <c r="H49" i="45"/>
  <c r="G49" i="45"/>
  <c r="F49" i="45"/>
  <c r="N49" i="45" s="1"/>
  <c r="O49" i="45" s="1"/>
  <c r="E49" i="45"/>
  <c r="D49" i="45"/>
  <c r="N48" i="45"/>
  <c r="O48" i="45"/>
  <c r="M47" i="45"/>
  <c r="L47" i="45"/>
  <c r="K47" i="45"/>
  <c r="J47" i="45"/>
  <c r="I47" i="45"/>
  <c r="H47" i="45"/>
  <c r="G47" i="45"/>
  <c r="G62" i="45" s="1"/>
  <c r="F47" i="45"/>
  <c r="F62" i="45" s="1"/>
  <c r="E47" i="45"/>
  <c r="D47" i="45"/>
  <c r="N46" i="45"/>
  <c r="O46" i="45" s="1"/>
  <c r="N45" i="45"/>
  <c r="O45" i="45"/>
  <c r="N44" i="45"/>
  <c r="O44" i="45" s="1"/>
  <c r="N43" i="45"/>
  <c r="O43" i="45" s="1"/>
  <c r="N42" i="45"/>
  <c r="O42" i="45" s="1"/>
  <c r="N41" i="45"/>
  <c r="O41" i="45"/>
  <c r="N40" i="45"/>
  <c r="O40" i="45" s="1"/>
  <c r="N39" i="45"/>
  <c r="O39" i="45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/>
  <c r="N30" i="45"/>
  <c r="O30" i="45" s="1"/>
  <c r="N29" i="45"/>
  <c r="O29" i="45" s="1"/>
  <c r="N28" i="45"/>
  <c r="O28" i="45"/>
  <c r="N27" i="45"/>
  <c r="O27" i="45"/>
  <c r="N26" i="45"/>
  <c r="O26" i="45" s="1"/>
  <c r="N25" i="45"/>
  <c r="O25" i="45"/>
  <c r="N24" i="45"/>
  <c r="O24" i="45" s="1"/>
  <c r="N23" i="45"/>
  <c r="O23" i="45" s="1"/>
  <c r="M22" i="45"/>
  <c r="L22" i="45"/>
  <c r="N22" i="45" s="1"/>
  <c r="O22" i="45" s="1"/>
  <c r="K22" i="45"/>
  <c r="J22" i="45"/>
  <c r="I22" i="45"/>
  <c r="H22" i="45"/>
  <c r="G22" i="45"/>
  <c r="F22" i="45"/>
  <c r="E22" i="45"/>
  <c r="D22" i="45"/>
  <c r="N21" i="45"/>
  <c r="O21" i="45" s="1"/>
  <c r="N20" i="45"/>
  <c r="O20" i="45"/>
  <c r="N19" i="45"/>
  <c r="O19" i="45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/>
  <c r="N11" i="45"/>
  <c r="O11" i="45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7" i="44"/>
  <c r="O57" i="44" s="1"/>
  <c r="N56" i="44"/>
  <c r="O56" i="44"/>
  <c r="N55" i="44"/>
  <c r="O55" i="44" s="1"/>
  <c r="N54" i="44"/>
  <c r="O54" i="44"/>
  <c r="M53" i="44"/>
  <c r="L53" i="44"/>
  <c r="K53" i="44"/>
  <c r="J53" i="44"/>
  <c r="I53" i="44"/>
  <c r="H53" i="44"/>
  <c r="G53" i="44"/>
  <c r="F53" i="44"/>
  <c r="E53" i="44"/>
  <c r="D53" i="44"/>
  <c r="N52" i="44"/>
  <c r="O52" i="44"/>
  <c r="N51" i="44"/>
  <c r="O51" i="44" s="1"/>
  <c r="N50" i="44"/>
  <c r="O50" i="44" s="1"/>
  <c r="N49" i="44"/>
  <c r="O49" i="44"/>
  <c r="N48" i="44"/>
  <c r="O48" i="44"/>
  <c r="N47" i="44"/>
  <c r="O47" i="44" s="1"/>
  <c r="N46" i="44"/>
  <c r="O46" i="44"/>
  <c r="N45" i="44"/>
  <c r="O45" i="44" s="1"/>
  <c r="M44" i="44"/>
  <c r="L44" i="44"/>
  <c r="K44" i="44"/>
  <c r="J44" i="44"/>
  <c r="I44" i="44"/>
  <c r="H44" i="44"/>
  <c r="G44" i="44"/>
  <c r="F44" i="44"/>
  <c r="E44" i="44"/>
  <c r="D44" i="44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 s="1"/>
  <c r="N39" i="44"/>
  <c r="O39" i="44"/>
  <c r="N38" i="44"/>
  <c r="O38" i="44"/>
  <c r="N37" i="44"/>
  <c r="O37" i="44" s="1"/>
  <c r="N36" i="44"/>
  <c r="O36" i="44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/>
  <c r="N23" i="44"/>
  <c r="O23" i="44" s="1"/>
  <c r="N22" i="44"/>
  <c r="O22" i="44"/>
  <c r="N21" i="44"/>
  <c r="O21" i="44" s="1"/>
  <c r="M20" i="44"/>
  <c r="L20" i="44"/>
  <c r="K20" i="44"/>
  <c r="J20" i="44"/>
  <c r="N20" i="44" s="1"/>
  <c r="O20" i="44" s="1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/>
  <c r="N11" i="44"/>
  <c r="O11" i="44" s="1"/>
  <c r="N10" i="44"/>
  <c r="O10" i="44" s="1"/>
  <c r="N9" i="44"/>
  <c r="O9" i="44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54" i="43"/>
  <c r="O54" i="43"/>
  <c r="N53" i="43"/>
  <c r="O53" i="43" s="1"/>
  <c r="N52" i="43"/>
  <c r="O52" i="43" s="1"/>
  <c r="M51" i="43"/>
  <c r="L51" i="43"/>
  <c r="K51" i="43"/>
  <c r="J51" i="43"/>
  <c r="I51" i="43"/>
  <c r="H51" i="43"/>
  <c r="G51" i="43"/>
  <c r="F51" i="43"/>
  <c r="E51" i="43"/>
  <c r="D51" i="43"/>
  <c r="N50" i="43"/>
  <c r="O50" i="43" s="1"/>
  <c r="N49" i="43"/>
  <c r="O49" i="43"/>
  <c r="N48" i="43"/>
  <c r="O48" i="43"/>
  <c r="N47" i="43"/>
  <c r="O47" i="43" s="1"/>
  <c r="N46" i="43"/>
  <c r="O46" i="43"/>
  <c r="N45" i="43"/>
  <c r="O45" i="43" s="1"/>
  <c r="M44" i="43"/>
  <c r="L44" i="43"/>
  <c r="K44" i="43"/>
  <c r="J44" i="43"/>
  <c r="J55" i="43" s="1"/>
  <c r="I44" i="43"/>
  <c r="H44" i="43"/>
  <c r="G44" i="43"/>
  <c r="F44" i="43"/>
  <c r="E44" i="43"/>
  <c r="D44" i="43"/>
  <c r="N43" i="43"/>
  <c r="O43" i="43" s="1"/>
  <c r="N42" i="43"/>
  <c r="O42" i="43" s="1"/>
  <c r="N41" i="43"/>
  <c r="O41" i="43"/>
  <c r="M40" i="43"/>
  <c r="L40" i="43"/>
  <c r="K40" i="43"/>
  <c r="J40" i="43"/>
  <c r="I40" i="43"/>
  <c r="H40" i="43"/>
  <c r="G40" i="43"/>
  <c r="F40" i="43"/>
  <c r="E40" i="43"/>
  <c r="D40" i="43"/>
  <c r="N39" i="43"/>
  <c r="O39" i="43"/>
  <c r="N38" i="43"/>
  <c r="O38" i="43"/>
  <c r="N37" i="43"/>
  <c r="O37" i="43" s="1"/>
  <c r="N36" i="43"/>
  <c r="O36" i="43"/>
  <c r="N35" i="43"/>
  <c r="O35" i="43" s="1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/>
  <c r="N30" i="43"/>
  <c r="O30" i="43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N19" i="43"/>
  <c r="O19" i="43" s="1"/>
  <c r="N18" i="43"/>
  <c r="O18" i="43" s="1"/>
  <c r="N17" i="43"/>
  <c r="O17" i="43" s="1"/>
  <c r="N16" i="43"/>
  <c r="O16" i="43"/>
  <c r="M15" i="43"/>
  <c r="L15" i="43"/>
  <c r="K15" i="43"/>
  <c r="J15" i="43"/>
  <c r="I15" i="43"/>
  <c r="H15" i="43"/>
  <c r="G15" i="43"/>
  <c r="F15" i="43"/>
  <c r="E15" i="43"/>
  <c r="E55" i="43" s="1"/>
  <c r="D15" i="43"/>
  <c r="N14" i="43"/>
  <c r="O14" i="43"/>
  <c r="N13" i="43"/>
  <c r="O13" i="43" s="1"/>
  <c r="N12" i="43"/>
  <c r="O12" i="43"/>
  <c r="N11" i="43"/>
  <c r="O11" i="43" s="1"/>
  <c r="N10" i="43"/>
  <c r="O10" i="43" s="1"/>
  <c r="N9" i="43"/>
  <c r="O9" i="43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56" i="42"/>
  <c r="O56" i="42"/>
  <c r="N55" i="42"/>
  <c r="O55" i="42" s="1"/>
  <c r="N54" i="42"/>
  <c r="O54" i="42" s="1"/>
  <c r="M53" i="42"/>
  <c r="L53" i="42"/>
  <c r="K53" i="42"/>
  <c r="J53" i="42"/>
  <c r="I53" i="42"/>
  <c r="H53" i="42"/>
  <c r="G53" i="42"/>
  <c r="F53" i="42"/>
  <c r="E53" i="42"/>
  <c r="D53" i="42"/>
  <c r="N52" i="42"/>
  <c r="O52" i="42" s="1"/>
  <c r="N51" i="42"/>
  <c r="O51" i="42"/>
  <c r="N50" i="42"/>
  <c r="O50" i="42"/>
  <c r="N49" i="42"/>
  <c r="O49" i="42" s="1"/>
  <c r="N48" i="42"/>
  <c r="O48" i="42"/>
  <c r="M47" i="42"/>
  <c r="L47" i="42"/>
  <c r="K47" i="42"/>
  <c r="J47" i="42"/>
  <c r="I47" i="42"/>
  <c r="H47" i="42"/>
  <c r="G47" i="42"/>
  <c r="F47" i="42"/>
  <c r="E47" i="42"/>
  <c r="D47" i="42"/>
  <c r="N46" i="42"/>
  <c r="O46" i="42"/>
  <c r="N45" i="42"/>
  <c r="O45" i="42" s="1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/>
  <c r="N40" i="42"/>
  <c r="O40" i="42"/>
  <c r="N39" i="42"/>
  <c r="O39" i="42" s="1"/>
  <c r="N38" i="42"/>
  <c r="O38" i="42"/>
  <c r="N37" i="42"/>
  <c r="O37" i="42" s="1"/>
  <c r="N36" i="42"/>
  <c r="O36" i="42" s="1"/>
  <c r="M35" i="42"/>
  <c r="L35" i="42"/>
  <c r="N35" i="42" s="1"/>
  <c r="O35" i="42" s="1"/>
  <c r="K35" i="42"/>
  <c r="J35" i="42"/>
  <c r="I35" i="42"/>
  <c r="H35" i="42"/>
  <c r="G35" i="42"/>
  <c r="F35" i="42"/>
  <c r="E35" i="42"/>
  <c r="D35" i="42"/>
  <c r="N34" i="42"/>
  <c r="O34" i="42" s="1"/>
  <c r="N33" i="42"/>
  <c r="O33" i="42"/>
  <c r="N32" i="42"/>
  <c r="O32" i="42"/>
  <c r="N31" i="42"/>
  <c r="O31" i="42" s="1"/>
  <c r="N30" i="42"/>
  <c r="O30" i="42"/>
  <c r="N29" i="42"/>
  <c r="O29" i="42" s="1"/>
  <c r="N28" i="42"/>
  <c r="O28" i="42" s="1"/>
  <c r="N27" i="42"/>
  <c r="O27" i="42"/>
  <c r="N26" i="42"/>
  <c r="O26" i="42"/>
  <c r="N25" i="42"/>
  <c r="O25" i="42" s="1"/>
  <c r="N24" i="42"/>
  <c r="O24" i="42"/>
  <c r="N23" i="42"/>
  <c r="O23" i="42" s="1"/>
  <c r="N22" i="42"/>
  <c r="O22" i="42" s="1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/>
  <c r="N18" i="42"/>
  <c r="O18" i="42"/>
  <c r="N17" i="42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46" i="41"/>
  <c r="O46" i="41" s="1"/>
  <c r="N45" i="41"/>
  <c r="O45" i="41" s="1"/>
  <c r="N44" i="41"/>
  <c r="O44" i="41"/>
  <c r="M43" i="41"/>
  <c r="L43" i="41"/>
  <c r="K43" i="41"/>
  <c r="J43" i="41"/>
  <c r="I43" i="41"/>
  <c r="H43" i="41"/>
  <c r="G43" i="41"/>
  <c r="F43" i="41"/>
  <c r="E43" i="41"/>
  <c r="D43" i="41"/>
  <c r="N42" i="41"/>
  <c r="O42" i="41"/>
  <c r="N41" i="41"/>
  <c r="O41" i="41" s="1"/>
  <c r="N40" i="41"/>
  <c r="O40" i="4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5" i="41"/>
  <c r="O35" i="41" s="1"/>
  <c r="N34" i="41"/>
  <c r="O34" i="41" s="1"/>
  <c r="N33" i="41"/>
  <c r="O33" i="41" s="1"/>
  <c r="N32" i="41"/>
  <c r="O32" i="41"/>
  <c r="N31" i="41"/>
  <c r="O31" i="41" s="1"/>
  <c r="N30" i="41"/>
  <c r="O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/>
  <c r="N24" i="41"/>
  <c r="O24" i="41"/>
  <c r="N23" i="41"/>
  <c r="O23" i="41" s="1"/>
  <c r="N22" i="41"/>
  <c r="O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 s="1"/>
  <c r="N17" i="41"/>
  <c r="O17" i="4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49" i="40"/>
  <c r="O49" i="40"/>
  <c r="N48" i="40"/>
  <c r="O48" i="40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 s="1"/>
  <c r="N43" i="40"/>
  <c r="O43" i="40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M39" i="40"/>
  <c r="L39" i="40"/>
  <c r="K39" i="40"/>
  <c r="J39" i="40"/>
  <c r="I39" i="40"/>
  <c r="H39" i="40"/>
  <c r="G39" i="40"/>
  <c r="N39" i="40" s="1"/>
  <c r="O39" i="40" s="1"/>
  <c r="F39" i="40"/>
  <c r="E39" i="40"/>
  <c r="D39" i="40"/>
  <c r="N38" i="40"/>
  <c r="O38" i="40" s="1"/>
  <c r="N37" i="40"/>
  <c r="O37" i="40"/>
  <c r="N36" i="40"/>
  <c r="O36" i="40"/>
  <c r="N35" i="40"/>
  <c r="O35" i="40" s="1"/>
  <c r="N34" i="40"/>
  <c r="O34" i="40" s="1"/>
  <c r="N33" i="40"/>
  <c r="O33" i="40"/>
  <c r="N32" i="40"/>
  <c r="O32" i="40" s="1"/>
  <c r="N31" i="40"/>
  <c r="O31" i="40"/>
  <c r="N30" i="40"/>
  <c r="O30" i="40"/>
  <c r="M29" i="40"/>
  <c r="L29" i="40"/>
  <c r="K29" i="40"/>
  <c r="K50" i="40" s="1"/>
  <c r="J29" i="40"/>
  <c r="N29" i="40" s="1"/>
  <c r="O29" i="40" s="1"/>
  <c r="I29" i="40"/>
  <c r="H29" i="40"/>
  <c r="G29" i="40"/>
  <c r="F29" i="40"/>
  <c r="E29" i="40"/>
  <c r="D29" i="40"/>
  <c r="N28" i="40"/>
  <c r="O28" i="40"/>
  <c r="N27" i="40"/>
  <c r="O27" i="40" s="1"/>
  <c r="N26" i="40"/>
  <c r="O26" i="40"/>
  <c r="N25" i="40"/>
  <c r="O25" i="40"/>
  <c r="N24" i="40"/>
  <c r="O24" i="40" s="1"/>
  <c r="N23" i="40"/>
  <c r="O23" i="40"/>
  <c r="N22" i="40"/>
  <c r="O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/>
  <c r="N12" i="40"/>
  <c r="O12" i="40"/>
  <c r="N11" i="40"/>
  <c r="O11" i="40" s="1"/>
  <c r="N10" i="40"/>
  <c r="O10" i="40" s="1"/>
  <c r="N9" i="40"/>
  <c r="O9" i="40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48" i="39"/>
  <c r="O48" i="39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/>
  <c r="N42" i="39"/>
  <c r="O42" i="39" s="1"/>
  <c r="N41" i="39"/>
  <c r="O41" i="39"/>
  <c r="M40" i="39"/>
  <c r="L40" i="39"/>
  <c r="K40" i="39"/>
  <c r="J40" i="39"/>
  <c r="I40" i="39"/>
  <c r="H40" i="39"/>
  <c r="N40" i="39" s="1"/>
  <c r="O40" i="39" s="1"/>
  <c r="G40" i="39"/>
  <c r="F40" i="39"/>
  <c r="E40" i="39"/>
  <c r="D40" i="39"/>
  <c r="N39" i="39"/>
  <c r="O39" i="39" s="1"/>
  <c r="N38" i="39"/>
  <c r="O38" i="39" s="1"/>
  <c r="M37" i="39"/>
  <c r="L37" i="39"/>
  <c r="K37" i="39"/>
  <c r="K49" i="39" s="1"/>
  <c r="J37" i="39"/>
  <c r="I37" i="39"/>
  <c r="H37" i="39"/>
  <c r="G37" i="39"/>
  <c r="F37" i="39"/>
  <c r="E37" i="39"/>
  <c r="D37" i="39"/>
  <c r="N36" i="39"/>
  <c r="O36" i="39" s="1"/>
  <c r="N35" i="39"/>
  <c r="O35" i="39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F49" i="39" s="1"/>
  <c r="E15" i="39"/>
  <c r="D15" i="39"/>
  <c r="N14" i="39"/>
  <c r="O14" i="39" s="1"/>
  <c r="N13" i="39"/>
  <c r="O13" i="39" s="1"/>
  <c r="N12" i="39"/>
  <c r="O12" i="39"/>
  <c r="N11" i="39"/>
  <c r="O11" i="39" s="1"/>
  <c r="N10" i="39"/>
  <c r="O10" i="39"/>
  <c r="N9" i="39"/>
  <c r="O9" i="39"/>
  <c r="N8" i="39"/>
  <c r="O8" i="39" s="1"/>
  <c r="N7" i="39"/>
  <c r="O7" i="39"/>
  <c r="N6" i="39"/>
  <c r="O6" i="39"/>
  <c r="M5" i="39"/>
  <c r="L5" i="39"/>
  <c r="K5" i="39"/>
  <c r="J5" i="39"/>
  <c r="I5" i="39"/>
  <c r="H5" i="39"/>
  <c r="H49" i="39" s="1"/>
  <c r="G5" i="39"/>
  <c r="F5" i="39"/>
  <c r="E5" i="39"/>
  <c r="D5" i="39"/>
  <c r="D49" i="39" s="1"/>
  <c r="N47" i="38"/>
  <c r="O47" i="38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4" i="38"/>
  <c r="O44" i="38" s="1"/>
  <c r="N43" i="38"/>
  <c r="O43" i="38"/>
  <c r="N42" i="38"/>
  <c r="O42" i="38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N34" i="38"/>
  <c r="O34" i="38" s="1"/>
  <c r="N33" i="38"/>
  <c r="O33" i="38" s="1"/>
  <c r="N32" i="38"/>
  <c r="O32" i="38"/>
  <c r="N31" i="38"/>
  <c r="O31" i="38" s="1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 s="1"/>
  <c r="N16" i="38"/>
  <c r="O16" i="38" s="1"/>
  <c r="M15" i="38"/>
  <c r="L15" i="38"/>
  <c r="K15" i="38"/>
  <c r="K48" i="38" s="1"/>
  <c r="J15" i="38"/>
  <c r="I15" i="38"/>
  <c r="H15" i="38"/>
  <c r="G15" i="38"/>
  <c r="F15" i="38"/>
  <c r="E15" i="38"/>
  <c r="D15" i="38"/>
  <c r="N14" i="38"/>
  <c r="O14" i="38" s="1"/>
  <c r="N13" i="38"/>
  <c r="O13" i="38"/>
  <c r="N12" i="38"/>
  <c r="O12" i="38"/>
  <c r="N11" i="38"/>
  <c r="O11" i="38"/>
  <c r="N10" i="38"/>
  <c r="O10" i="38"/>
  <c r="N9" i="38"/>
  <c r="O9" i="38" s="1"/>
  <c r="N8" i="38"/>
  <c r="O8" i="38"/>
  <c r="N7" i="38"/>
  <c r="O7" i="38"/>
  <c r="N6" i="38"/>
  <c r="O6" i="38"/>
  <c r="M5" i="38"/>
  <c r="L5" i="38"/>
  <c r="K5" i="38"/>
  <c r="J5" i="38"/>
  <c r="I5" i="38"/>
  <c r="H5" i="38"/>
  <c r="G5" i="38"/>
  <c r="G48" i="38" s="1"/>
  <c r="F5" i="38"/>
  <c r="F48" i="38" s="1"/>
  <c r="E5" i="38"/>
  <c r="D5" i="38"/>
  <c r="N51" i="37"/>
  <c r="O51" i="37"/>
  <c r="N50" i="37"/>
  <c r="O50" i="37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 s="1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M41" i="37"/>
  <c r="L41" i="37"/>
  <c r="K41" i="37"/>
  <c r="J41" i="37"/>
  <c r="I41" i="37"/>
  <c r="N41" i="37" s="1"/>
  <c r="O41" i="37" s="1"/>
  <c r="H41" i="37"/>
  <c r="G41" i="37"/>
  <c r="F41" i="37"/>
  <c r="E41" i="37"/>
  <c r="D41" i="37"/>
  <c r="N40" i="37"/>
  <c r="O40" i="37" s="1"/>
  <c r="N39" i="37"/>
  <c r="O39" i="37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/>
  <c r="N29" i="37"/>
  <c r="O29" i="37"/>
  <c r="N28" i="37"/>
  <c r="O28" i="37"/>
  <c r="N27" i="37"/>
  <c r="O27" i="37"/>
  <c r="N26" i="37"/>
  <c r="O26" i="37" s="1"/>
  <c r="N25" i="37"/>
  <c r="O25" i="37"/>
  <c r="N24" i="37"/>
  <c r="O24" i="37"/>
  <c r="N23" i="37"/>
  <c r="O23" i="37"/>
  <c r="N22" i="37"/>
  <c r="O22" i="37"/>
  <c r="N21" i="37"/>
  <c r="O21" i="37"/>
  <c r="M20" i="37"/>
  <c r="L20" i="37"/>
  <c r="N20" i="37" s="1"/>
  <c r="O20" i="37" s="1"/>
  <c r="K20" i="37"/>
  <c r="J20" i="37"/>
  <c r="I20" i="37"/>
  <c r="H20" i="37"/>
  <c r="G20" i="37"/>
  <c r="F20" i="37"/>
  <c r="E20" i="37"/>
  <c r="D20" i="37"/>
  <c r="N19" i="37"/>
  <c r="O19" i="37" s="1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N15" i="37" s="1"/>
  <c r="O15" i="37" s="1"/>
  <c r="D15" i="37"/>
  <c r="N14" i="37"/>
  <c r="O14" i="37" s="1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M52" i="37" s="1"/>
  <c r="L5" i="37"/>
  <c r="K5" i="37"/>
  <c r="J5" i="37"/>
  <c r="I5" i="37"/>
  <c r="H5" i="37"/>
  <c r="G5" i="37"/>
  <c r="F5" i="37"/>
  <c r="E5" i="37"/>
  <c r="D5" i="37"/>
  <c r="D5" i="36"/>
  <c r="N48" i="36"/>
  <c r="O48" i="36" s="1"/>
  <c r="N47" i="36"/>
  <c r="O47" i="36"/>
  <c r="N46" i="36"/>
  <c r="O46" i="36" s="1"/>
  <c r="M45" i="36"/>
  <c r="L45" i="36"/>
  <c r="K45" i="36"/>
  <c r="J45" i="36"/>
  <c r="J49" i="36"/>
  <c r="I45" i="36"/>
  <c r="H45" i="36"/>
  <c r="G45" i="36"/>
  <c r="F45" i="36"/>
  <c r="E45" i="36"/>
  <c r="D45" i="36"/>
  <c r="N45" i="36" s="1"/>
  <c r="O45" i="36" s="1"/>
  <c r="N44" i="36"/>
  <c r="O44" i="36"/>
  <c r="N43" i="36"/>
  <c r="O43" i="36"/>
  <c r="N42" i="36"/>
  <c r="O42" i="36"/>
  <c r="N41" i="36"/>
  <c r="O41" i="36"/>
  <c r="N40" i="36"/>
  <c r="O40" i="36" s="1"/>
  <c r="N39" i="36"/>
  <c r="O39" i="36"/>
  <c r="M38" i="36"/>
  <c r="L38" i="36"/>
  <c r="K38" i="36"/>
  <c r="J38" i="36"/>
  <c r="I38" i="36"/>
  <c r="H38" i="36"/>
  <c r="G38" i="36"/>
  <c r="F38" i="36"/>
  <c r="E38" i="36"/>
  <c r="D38" i="36"/>
  <c r="N38" i="36" s="1"/>
  <c r="O38" i="36" s="1"/>
  <c r="N37" i="36"/>
  <c r="O37" i="36"/>
  <c r="N36" i="36"/>
  <c r="O36" i="36"/>
  <c r="M35" i="36"/>
  <c r="L35" i="36"/>
  <c r="K35" i="36"/>
  <c r="J35" i="36"/>
  <c r="I35" i="36"/>
  <c r="H35" i="36"/>
  <c r="G35" i="36"/>
  <c r="F35" i="36"/>
  <c r="E35" i="36"/>
  <c r="D35" i="36"/>
  <c r="N35" i="36" s="1"/>
  <c r="O35" i="36" s="1"/>
  <c r="N34" i="36"/>
  <c r="O34" i="36"/>
  <c r="N33" i="36"/>
  <c r="O33" i="36"/>
  <c r="N32" i="36"/>
  <c r="O32" i="36" s="1"/>
  <c r="N31" i="36"/>
  <c r="O31" i="36"/>
  <c r="N30" i="36"/>
  <c r="O30" i="36"/>
  <c r="N29" i="36"/>
  <c r="O29" i="36"/>
  <c r="N28" i="36"/>
  <c r="O28" i="36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/>
  <c r="N25" i="36"/>
  <c r="O25" i="36" s="1"/>
  <c r="N24" i="36"/>
  <c r="O24" i="36" s="1"/>
  <c r="N23" i="36"/>
  <c r="O23" i="36"/>
  <c r="N22" i="36"/>
  <c r="O22" i="36"/>
  <c r="N21" i="36"/>
  <c r="O21" i="36"/>
  <c r="N20" i="36"/>
  <c r="O20" i="36"/>
  <c r="M19" i="36"/>
  <c r="L19" i="36"/>
  <c r="N19" i="36" s="1"/>
  <c r="O19" i="36" s="1"/>
  <c r="K19" i="36"/>
  <c r="K49" i="36" s="1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H49" i="36" s="1"/>
  <c r="G15" i="36"/>
  <c r="F15" i="36"/>
  <c r="E15" i="36"/>
  <c r="D15" i="36"/>
  <c r="N14" i="36"/>
  <c r="O14" i="36"/>
  <c r="N13" i="36"/>
  <c r="O13" i="36" s="1"/>
  <c r="N12" i="36"/>
  <c r="O12" i="36" s="1"/>
  <c r="N11" i="36"/>
  <c r="O11" i="36"/>
  <c r="N10" i="36"/>
  <c r="O10" i="36"/>
  <c r="N9" i="36"/>
  <c r="O9" i="36"/>
  <c r="N8" i="36"/>
  <c r="O8" i="36"/>
  <c r="N7" i="36"/>
  <c r="O7" i="36" s="1"/>
  <c r="N6" i="36"/>
  <c r="O6" i="36" s="1"/>
  <c r="M5" i="36"/>
  <c r="M49" i="36" s="1"/>
  <c r="L5" i="36"/>
  <c r="K5" i="36"/>
  <c r="J5" i="36"/>
  <c r="I5" i="36"/>
  <c r="I49" i="36" s="1"/>
  <c r="H5" i="36"/>
  <c r="G5" i="36"/>
  <c r="F5" i="36"/>
  <c r="F49" i="36"/>
  <c r="E5" i="36"/>
  <c r="N48" i="35"/>
  <c r="O48" i="35"/>
  <c r="N47" i="35"/>
  <c r="O47" i="35" s="1"/>
  <c r="N46" i="35"/>
  <c r="O46" i="35"/>
  <c r="N45" i="35"/>
  <c r="O45" i="35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N41" i="35"/>
  <c r="O41" i="35"/>
  <c r="N40" i="35"/>
  <c r="O40" i="35" s="1"/>
  <c r="N39" i="35"/>
  <c r="O39" i="35"/>
  <c r="M38" i="35"/>
  <c r="L38" i="35"/>
  <c r="K38" i="35"/>
  <c r="J38" i="35"/>
  <c r="I38" i="35"/>
  <c r="H38" i="35"/>
  <c r="G38" i="35"/>
  <c r="F38" i="35"/>
  <c r="E38" i="35"/>
  <c r="D38" i="35"/>
  <c r="N38" i="35" s="1"/>
  <c r="O38" i="35" s="1"/>
  <c r="N37" i="35"/>
  <c r="O37" i="35"/>
  <c r="M36" i="35"/>
  <c r="L36" i="35"/>
  <c r="K36" i="35"/>
  <c r="J36" i="35"/>
  <c r="I36" i="35"/>
  <c r="H36" i="35"/>
  <c r="G36" i="35"/>
  <c r="F36" i="35"/>
  <c r="E36" i="35"/>
  <c r="D36" i="35"/>
  <c r="N35" i="35"/>
  <c r="O35" i="35" s="1"/>
  <c r="N34" i="35"/>
  <c r="O34" i="35" s="1"/>
  <c r="N33" i="35"/>
  <c r="O33" i="35"/>
  <c r="N32" i="35"/>
  <c r="O32" i="35" s="1"/>
  <c r="N31" i="35"/>
  <c r="O31" i="35"/>
  <c r="N30" i="35"/>
  <c r="O30" i="35"/>
  <c r="N29" i="35"/>
  <c r="O29" i="35" s="1"/>
  <c r="M28" i="35"/>
  <c r="L28" i="35"/>
  <c r="N28" i="35" s="1"/>
  <c r="O28" i="35" s="1"/>
  <c r="K28" i="35"/>
  <c r="J28" i="35"/>
  <c r="I28" i="35"/>
  <c r="H28" i="35"/>
  <c r="G28" i="35"/>
  <c r="F28" i="35"/>
  <c r="E28" i="35"/>
  <c r="D28" i="35"/>
  <c r="D49" i="35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 s="1"/>
  <c r="N20" i="35"/>
  <c r="O20" i="35" s="1"/>
  <c r="M19" i="35"/>
  <c r="M49" i="35" s="1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/>
  <c r="N16" i="35"/>
  <c r="O16" i="35"/>
  <c r="M15" i="35"/>
  <c r="L15" i="35"/>
  <c r="K15" i="35"/>
  <c r="J15" i="35"/>
  <c r="I15" i="35"/>
  <c r="H15" i="35"/>
  <c r="G15" i="35"/>
  <c r="F15" i="35"/>
  <c r="E15" i="35"/>
  <c r="E49" i="35"/>
  <c r="D15" i="35"/>
  <c r="N14" i="35"/>
  <c r="O14" i="35"/>
  <c r="N13" i="35"/>
  <c r="O13" i="35"/>
  <c r="N12" i="35"/>
  <c r="O12" i="35"/>
  <c r="N11" i="35"/>
  <c r="O11" i="35"/>
  <c r="N10" i="35"/>
  <c r="O10" i="35" s="1"/>
  <c r="N9" i="35"/>
  <c r="O9" i="35"/>
  <c r="N8" i="35"/>
  <c r="O8" i="35"/>
  <c r="N7" i="35"/>
  <c r="O7" i="35"/>
  <c r="N6" i="35"/>
  <c r="O6" i="35"/>
  <c r="M5" i="35"/>
  <c r="L5" i="35"/>
  <c r="K5" i="35"/>
  <c r="J5" i="35"/>
  <c r="I5" i="35"/>
  <c r="I49" i="35" s="1"/>
  <c r="H5" i="35"/>
  <c r="N5" i="35" s="1"/>
  <c r="O5" i="35" s="1"/>
  <c r="G5" i="35"/>
  <c r="G49" i="35"/>
  <c r="F5" i="35"/>
  <c r="E5" i="35"/>
  <c r="D5" i="35"/>
  <c r="N49" i="34"/>
  <c r="O49" i="34" s="1"/>
  <c r="N48" i="34"/>
  <c r="O48" i="34"/>
  <c r="N47" i="34"/>
  <c r="O47" i="34" s="1"/>
  <c r="M46" i="34"/>
  <c r="L46" i="34"/>
  <c r="K46" i="34"/>
  <c r="J46" i="34"/>
  <c r="I46" i="34"/>
  <c r="N46" i="34" s="1"/>
  <c r="O46" i="34" s="1"/>
  <c r="H46" i="34"/>
  <c r="G46" i="34"/>
  <c r="F46" i="34"/>
  <c r="E46" i="34"/>
  <c r="D46" i="34"/>
  <c r="N45" i="34"/>
  <c r="O45" i="34" s="1"/>
  <c r="N44" i="34"/>
  <c r="O44" i="34" s="1"/>
  <c r="N43" i="34"/>
  <c r="O43" i="34" s="1"/>
  <c r="N42" i="34"/>
  <c r="O42" i="34" s="1"/>
  <c r="N41" i="34"/>
  <c r="O41" i="34"/>
  <c r="M40" i="34"/>
  <c r="L40" i="34"/>
  <c r="K40" i="34"/>
  <c r="J40" i="34"/>
  <c r="I40" i="34"/>
  <c r="H40" i="34"/>
  <c r="G40" i="34"/>
  <c r="F40" i="34"/>
  <c r="E40" i="34"/>
  <c r="D40" i="34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N38" i="34"/>
  <c r="O38" i="34"/>
  <c r="D38" i="34"/>
  <c r="N37" i="34"/>
  <c r="O37" i="34" s="1"/>
  <c r="N36" i="34"/>
  <c r="O36" i="34" s="1"/>
  <c r="N35" i="34"/>
  <c r="O35" i="34" s="1"/>
  <c r="N34" i="34"/>
  <c r="O34" i="34" s="1"/>
  <c r="N33" i="34"/>
  <c r="O33" i="34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N28" i="34"/>
  <c r="O28" i="34" s="1"/>
  <c r="N27" i="34"/>
  <c r="O27" i="34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/>
  <c r="M20" i="34"/>
  <c r="L20" i="34"/>
  <c r="K20" i="34"/>
  <c r="J20" i="34"/>
  <c r="J50" i="34"/>
  <c r="I20" i="34"/>
  <c r="H20" i="34"/>
  <c r="G20" i="34"/>
  <c r="F20" i="34"/>
  <c r="E20" i="34"/>
  <c r="E50" i="34" s="1"/>
  <c r="D20" i="34"/>
  <c r="N19" i="34"/>
  <c r="O19" i="34"/>
  <c r="N18" i="34"/>
  <c r="O18" i="34"/>
  <c r="N17" i="34"/>
  <c r="O17" i="34"/>
  <c r="N16" i="34"/>
  <c r="O16" i="34"/>
  <c r="M15" i="34"/>
  <c r="L15" i="34"/>
  <c r="K15" i="34"/>
  <c r="J15" i="34"/>
  <c r="I15" i="34"/>
  <c r="H15" i="34"/>
  <c r="H50" i="34" s="1"/>
  <c r="G15" i="34"/>
  <c r="F15" i="34"/>
  <c r="F50" i="34" s="1"/>
  <c r="E15" i="34"/>
  <c r="D15" i="34"/>
  <c r="D50" i="34" s="1"/>
  <c r="N14" i="34"/>
  <c r="O14" i="34"/>
  <c r="N13" i="34"/>
  <c r="O13" i="34"/>
  <c r="N12" i="34"/>
  <c r="O12" i="34"/>
  <c r="N11" i="34"/>
  <c r="O11" i="34"/>
  <c r="N10" i="34"/>
  <c r="O10" i="34"/>
  <c r="N9" i="34"/>
  <c r="O9" i="34"/>
  <c r="N8" i="34"/>
  <c r="O8" i="34"/>
  <c r="N7" i="34"/>
  <c r="O7" i="34"/>
  <c r="N6" i="34"/>
  <c r="O6" i="34"/>
  <c r="M5" i="34"/>
  <c r="L5" i="34"/>
  <c r="L50" i="34" s="1"/>
  <c r="K5" i="34"/>
  <c r="J5" i="34"/>
  <c r="I5" i="34"/>
  <c r="H5" i="34"/>
  <c r="G5" i="34"/>
  <c r="F5" i="34"/>
  <c r="E5" i="34"/>
  <c r="D5" i="34"/>
  <c r="N50" i="33"/>
  <c r="O50" i="33"/>
  <c r="N51" i="33"/>
  <c r="O51" i="33"/>
  <c r="N52" i="33"/>
  <c r="O52" i="33" s="1"/>
  <c r="N34" i="33"/>
  <c r="O34" i="33" s="1"/>
  <c r="N35" i="33"/>
  <c r="O35" i="33"/>
  <c r="N36" i="33"/>
  <c r="O36" i="33"/>
  <c r="N37" i="33"/>
  <c r="O37" i="33"/>
  <c r="N38" i="33"/>
  <c r="O38" i="33"/>
  <c r="N39" i="33"/>
  <c r="O39" i="33" s="1"/>
  <c r="N40" i="33"/>
  <c r="O40" i="33"/>
  <c r="N21" i="33"/>
  <c r="O21" i="33"/>
  <c r="N22" i="33"/>
  <c r="O22" i="33"/>
  <c r="N23" i="33"/>
  <c r="O23" i="33"/>
  <c r="N24" i="33"/>
  <c r="O24" i="33"/>
  <c r="N25" i="33"/>
  <c r="O25" i="33" s="1"/>
  <c r="N26" i="33"/>
  <c r="O26" i="33" s="1"/>
  <c r="N27" i="33"/>
  <c r="O27" i="33"/>
  <c r="N28" i="33"/>
  <c r="O28" i="33" s="1"/>
  <c r="N29" i="33"/>
  <c r="O29" i="33"/>
  <c r="N30" i="33"/>
  <c r="O30" i="33"/>
  <c r="N31" i="33"/>
  <c r="O31" i="33" s="1"/>
  <c r="N8" i="33"/>
  <c r="O8" i="33"/>
  <c r="N9" i="33"/>
  <c r="O9" i="33"/>
  <c r="E32" i="33"/>
  <c r="F32" i="33"/>
  <c r="G32" i="33"/>
  <c r="H32" i="33"/>
  <c r="I32" i="33"/>
  <c r="J32" i="33"/>
  <c r="K32" i="33"/>
  <c r="L32" i="33"/>
  <c r="M32" i="33"/>
  <c r="D32" i="33"/>
  <c r="N32" i="33" s="1"/>
  <c r="O32" i="33" s="1"/>
  <c r="E20" i="33"/>
  <c r="F20" i="33"/>
  <c r="G20" i="33"/>
  <c r="H20" i="33"/>
  <c r="I20" i="33"/>
  <c r="J20" i="33"/>
  <c r="K20" i="33"/>
  <c r="L20" i="33"/>
  <c r="M20" i="33"/>
  <c r="D20" i="33"/>
  <c r="N20" i="33" s="1"/>
  <c r="O20" i="33" s="1"/>
  <c r="E15" i="33"/>
  <c r="E53" i="33" s="1"/>
  <c r="F15" i="33"/>
  <c r="F53" i="33" s="1"/>
  <c r="G15" i="33"/>
  <c r="H15" i="33"/>
  <c r="I15" i="33"/>
  <c r="J15" i="33"/>
  <c r="K15" i="33"/>
  <c r="L15" i="33"/>
  <c r="M15" i="33"/>
  <c r="D15" i="33"/>
  <c r="E5" i="33"/>
  <c r="F5" i="33"/>
  <c r="G5" i="33"/>
  <c r="G53" i="33" s="1"/>
  <c r="H5" i="33"/>
  <c r="I5" i="33"/>
  <c r="J5" i="33"/>
  <c r="K5" i="33"/>
  <c r="L5" i="33"/>
  <c r="L53" i="33" s="1"/>
  <c r="M5" i="33"/>
  <c r="M53" i="33" s="1"/>
  <c r="D5" i="33"/>
  <c r="N5" i="33"/>
  <c r="O5" i="33" s="1"/>
  <c r="E48" i="33"/>
  <c r="F48" i="33"/>
  <c r="G48" i="33"/>
  <c r="H48" i="33"/>
  <c r="I48" i="33"/>
  <c r="I53" i="33"/>
  <c r="J48" i="33"/>
  <c r="K48" i="33"/>
  <c r="L48" i="33"/>
  <c r="M48" i="33"/>
  <c r="D48" i="33"/>
  <c r="N48" i="33" s="1"/>
  <c r="O48" i="33" s="1"/>
  <c r="N49" i="33"/>
  <c r="O49" i="33" s="1"/>
  <c r="N45" i="33"/>
  <c r="O45" i="33" s="1"/>
  <c r="N46" i="33"/>
  <c r="N47" i="33"/>
  <c r="O47" i="33"/>
  <c r="N44" i="33"/>
  <c r="O44" i="33" s="1"/>
  <c r="E43" i="33"/>
  <c r="F43" i="33"/>
  <c r="G43" i="33"/>
  <c r="H43" i="33"/>
  <c r="I43" i="33"/>
  <c r="J43" i="33"/>
  <c r="K43" i="33"/>
  <c r="L43" i="33"/>
  <c r="M43" i="33"/>
  <c r="D43" i="33"/>
  <c r="E41" i="33"/>
  <c r="F41" i="33"/>
  <c r="G41" i="33"/>
  <c r="H41" i="33"/>
  <c r="I41" i="33"/>
  <c r="J41" i="33"/>
  <c r="J53" i="33" s="1"/>
  <c r="K41" i="33"/>
  <c r="L41" i="33"/>
  <c r="M41" i="33"/>
  <c r="D41" i="33"/>
  <c r="N42" i="33"/>
  <c r="O42" i="33"/>
  <c r="N33" i="33"/>
  <c r="O33" i="33" s="1"/>
  <c r="O46" i="33"/>
  <c r="N17" i="33"/>
  <c r="O17" i="33" s="1"/>
  <c r="N18" i="33"/>
  <c r="O18" i="33" s="1"/>
  <c r="N19" i="33"/>
  <c r="O19" i="33" s="1"/>
  <c r="N7" i="33"/>
  <c r="O7" i="33" s="1"/>
  <c r="N10" i="33"/>
  <c r="O10" i="33" s="1"/>
  <c r="N11" i="33"/>
  <c r="O11" i="33"/>
  <c r="N12" i="33"/>
  <c r="O12" i="33" s="1"/>
  <c r="N13" i="33"/>
  <c r="O13" i="33" s="1"/>
  <c r="N14" i="33"/>
  <c r="O14" i="33" s="1"/>
  <c r="N6" i="33"/>
  <c r="O6" i="33" s="1"/>
  <c r="N16" i="33"/>
  <c r="O16" i="33" s="1"/>
  <c r="G49" i="36"/>
  <c r="H52" i="37"/>
  <c r="F52" i="37"/>
  <c r="G52" i="37"/>
  <c r="H48" i="38"/>
  <c r="N15" i="38"/>
  <c r="O15" i="38"/>
  <c r="E48" i="38"/>
  <c r="M48" i="38"/>
  <c r="I48" i="38"/>
  <c r="L48" i="38"/>
  <c r="N45" i="38"/>
  <c r="O45" i="38"/>
  <c r="N39" i="38"/>
  <c r="O39" i="38"/>
  <c r="N27" i="38"/>
  <c r="O27" i="38" s="1"/>
  <c r="D48" i="38"/>
  <c r="G50" i="34"/>
  <c r="N5" i="37"/>
  <c r="O5" i="37" s="1"/>
  <c r="N15" i="35"/>
  <c r="O15" i="35" s="1"/>
  <c r="M50" i="34"/>
  <c r="N15" i="39"/>
  <c r="O15" i="39"/>
  <c r="E49" i="39"/>
  <c r="G49" i="39"/>
  <c r="J49" i="39"/>
  <c r="N37" i="39"/>
  <c r="O37" i="39" s="1"/>
  <c r="N45" i="39"/>
  <c r="O45" i="39" s="1"/>
  <c r="M49" i="39"/>
  <c r="I49" i="39"/>
  <c r="N27" i="39"/>
  <c r="O27" i="39"/>
  <c r="N19" i="39"/>
  <c r="O19" i="39" s="1"/>
  <c r="N15" i="33"/>
  <c r="O15" i="33" s="1"/>
  <c r="N32" i="37"/>
  <c r="O32" i="37" s="1"/>
  <c r="D52" i="37"/>
  <c r="N19" i="38"/>
  <c r="O19" i="38"/>
  <c r="L50" i="40"/>
  <c r="F50" i="40"/>
  <c r="H50" i="40"/>
  <c r="G50" i="40"/>
  <c r="N20" i="40"/>
  <c r="O20" i="40"/>
  <c r="J50" i="40"/>
  <c r="E50" i="40"/>
  <c r="N46" i="40"/>
  <c r="O46" i="40"/>
  <c r="M50" i="40"/>
  <c r="N41" i="40"/>
  <c r="O41" i="40"/>
  <c r="I50" i="40"/>
  <c r="D50" i="40"/>
  <c r="N50" i="40" s="1"/>
  <c r="O50" i="40" s="1"/>
  <c r="N15" i="40"/>
  <c r="O15" i="40" s="1"/>
  <c r="N5" i="40"/>
  <c r="O5" i="40" s="1"/>
  <c r="N43" i="41"/>
  <c r="O43" i="41"/>
  <c r="N36" i="41"/>
  <c r="O36" i="41" s="1"/>
  <c r="M47" i="41"/>
  <c r="F47" i="41"/>
  <c r="J47" i="41"/>
  <c r="L47" i="41"/>
  <c r="K47" i="41"/>
  <c r="G47" i="41"/>
  <c r="N38" i="41"/>
  <c r="O38" i="41" s="1"/>
  <c r="H47" i="41"/>
  <c r="E47" i="41"/>
  <c r="N28" i="41"/>
  <c r="O28" i="41" s="1"/>
  <c r="I47" i="41"/>
  <c r="N20" i="41"/>
  <c r="O20" i="41"/>
  <c r="N15" i="41"/>
  <c r="O15" i="41"/>
  <c r="D47" i="41"/>
  <c r="N47" i="41" s="1"/>
  <c r="O47" i="41" s="1"/>
  <c r="N5" i="41"/>
  <c r="O5" i="41" s="1"/>
  <c r="K57" i="42"/>
  <c r="I57" i="42"/>
  <c r="G57" i="42"/>
  <c r="M57" i="42"/>
  <c r="L57" i="42"/>
  <c r="H57" i="42"/>
  <c r="J57" i="42"/>
  <c r="N5" i="42"/>
  <c r="O5" i="42" s="1"/>
  <c r="F57" i="42"/>
  <c r="N43" i="42"/>
  <c r="O43" i="42"/>
  <c r="N15" i="42"/>
  <c r="O15" i="42" s="1"/>
  <c r="N53" i="42"/>
  <c r="O53" i="42"/>
  <c r="E57" i="42"/>
  <c r="N47" i="42"/>
  <c r="O47" i="42"/>
  <c r="N20" i="42"/>
  <c r="O20" i="42"/>
  <c r="D57" i="42"/>
  <c r="N57" i="42" s="1"/>
  <c r="O57" i="42" s="1"/>
  <c r="H55" i="43"/>
  <c r="M55" i="43"/>
  <c r="L55" i="43"/>
  <c r="K55" i="43"/>
  <c r="N40" i="43"/>
  <c r="O40" i="43" s="1"/>
  <c r="N51" i="43"/>
  <c r="O51" i="43"/>
  <c r="F55" i="43"/>
  <c r="G55" i="43"/>
  <c r="N44" i="43"/>
  <c r="O44" i="43" s="1"/>
  <c r="N32" i="43"/>
  <c r="O32" i="43" s="1"/>
  <c r="N21" i="43"/>
  <c r="O21" i="43" s="1"/>
  <c r="I55" i="43"/>
  <c r="D55" i="43"/>
  <c r="N55" i="43" s="1"/>
  <c r="O55" i="43" s="1"/>
  <c r="N5" i="43"/>
  <c r="O5" i="43" s="1"/>
  <c r="H58" i="44"/>
  <c r="L58" i="44"/>
  <c r="J58" i="44"/>
  <c r="K58" i="44"/>
  <c r="M58" i="44"/>
  <c r="N53" i="44"/>
  <c r="O53" i="44"/>
  <c r="F58" i="44"/>
  <c r="G58" i="44"/>
  <c r="N15" i="44"/>
  <c r="O15" i="44"/>
  <c r="N42" i="44"/>
  <c r="O42" i="44"/>
  <c r="N5" i="44"/>
  <c r="O5" i="44" s="1"/>
  <c r="N44" i="44"/>
  <c r="O44" i="44"/>
  <c r="I58" i="44"/>
  <c r="E58" i="44"/>
  <c r="N32" i="44"/>
  <c r="O32" i="44"/>
  <c r="D58" i="44"/>
  <c r="N58" i="44"/>
  <c r="O58" i="44" s="1"/>
  <c r="L62" i="45"/>
  <c r="M62" i="45"/>
  <c r="I62" i="45"/>
  <c r="E62" i="45"/>
  <c r="H62" i="45"/>
  <c r="K62" i="45"/>
  <c r="N5" i="45"/>
  <c r="O5" i="45" s="1"/>
  <c r="N58" i="45"/>
  <c r="O58" i="45" s="1"/>
  <c r="J62" i="45"/>
  <c r="N37" i="45"/>
  <c r="O37" i="45" s="1"/>
  <c r="N15" i="45"/>
  <c r="O15" i="45"/>
  <c r="D62" i="45"/>
  <c r="O58" i="47"/>
  <c r="P58" i="47" s="1"/>
  <c r="O49" i="47"/>
  <c r="P49" i="47"/>
  <c r="O46" i="47"/>
  <c r="P46" i="47" s="1"/>
  <c r="O22" i="47"/>
  <c r="P22" i="47" s="1"/>
  <c r="J62" i="47"/>
  <c r="N62" i="47"/>
  <c r="I62" i="47"/>
  <c r="L62" i="47"/>
  <c r="M62" i="47"/>
  <c r="K62" i="47"/>
  <c r="D62" i="47"/>
  <c r="E62" i="47"/>
  <c r="F62" i="47"/>
  <c r="H62" i="47"/>
  <c r="O5" i="47"/>
  <c r="P5" i="47" s="1"/>
  <c r="O51" i="48"/>
  <c r="P51" i="48"/>
  <c r="O48" i="48"/>
  <c r="P48" i="48"/>
  <c r="O39" i="48"/>
  <c r="P39" i="48"/>
  <c r="O21" i="48"/>
  <c r="P21" i="48" s="1"/>
  <c r="F63" i="48"/>
  <c r="G63" i="48"/>
  <c r="L63" i="48"/>
  <c r="M63" i="48"/>
  <c r="O15" i="48"/>
  <c r="P15" i="48"/>
  <c r="E63" i="48"/>
  <c r="K63" i="48"/>
  <c r="N63" i="48"/>
  <c r="H63" i="48"/>
  <c r="O5" i="48"/>
  <c r="P5" i="48"/>
  <c r="D63" i="48"/>
  <c r="O59" i="49" l="1"/>
  <c r="P59" i="49" s="1"/>
  <c r="N49" i="35"/>
  <c r="O49" i="35" s="1"/>
  <c r="N62" i="45"/>
  <c r="O62" i="45" s="1"/>
  <c r="D53" i="33"/>
  <c r="N53" i="33" s="1"/>
  <c r="O53" i="33" s="1"/>
  <c r="G62" i="47"/>
  <c r="O62" i="47" s="1"/>
  <c r="P62" i="47" s="1"/>
  <c r="I50" i="34"/>
  <c r="N50" i="34" s="1"/>
  <c r="O50" i="34" s="1"/>
  <c r="N36" i="35"/>
  <c r="O36" i="35" s="1"/>
  <c r="E49" i="36"/>
  <c r="N5" i="36"/>
  <c r="O5" i="36" s="1"/>
  <c r="L52" i="37"/>
  <c r="K50" i="34"/>
  <c r="N5" i="39"/>
  <c r="O5" i="39" s="1"/>
  <c r="I52" i="37"/>
  <c r="J49" i="35"/>
  <c r="D49" i="36"/>
  <c r="N47" i="45"/>
  <c r="O47" i="45" s="1"/>
  <c r="N30" i="34"/>
  <c r="O30" i="34" s="1"/>
  <c r="N15" i="43"/>
  <c r="O15" i="43" s="1"/>
  <c r="N5" i="38"/>
  <c r="O5" i="38" s="1"/>
  <c r="N20" i="34"/>
  <c r="O20" i="34" s="1"/>
  <c r="L49" i="35"/>
  <c r="N19" i="35"/>
  <c r="O19" i="35" s="1"/>
  <c r="N15" i="36"/>
  <c r="O15" i="36" s="1"/>
  <c r="E52" i="37"/>
  <c r="J48" i="38"/>
  <c r="N48" i="38" s="1"/>
  <c r="O48" i="38" s="1"/>
  <c r="H49" i="35"/>
  <c r="N43" i="33"/>
  <c r="O43" i="33" s="1"/>
  <c r="F49" i="35"/>
  <c r="N44" i="35"/>
  <c r="O44" i="35" s="1"/>
  <c r="K52" i="37"/>
  <c r="N37" i="38"/>
  <c r="O37" i="38" s="1"/>
  <c r="N41" i="33"/>
  <c r="O41" i="33" s="1"/>
  <c r="L49" i="36"/>
  <c r="I63" i="48"/>
  <c r="O63" i="48" s="1"/>
  <c r="P63" i="48" s="1"/>
  <c r="K53" i="33"/>
  <c r="H53" i="33"/>
  <c r="N48" i="37"/>
  <c r="O48" i="37" s="1"/>
  <c r="N5" i="34"/>
  <c r="O5" i="34" s="1"/>
  <c r="K49" i="35"/>
  <c r="J52" i="37"/>
  <c r="N43" i="37"/>
  <c r="O43" i="37" s="1"/>
  <c r="L49" i="39"/>
  <c r="N49" i="39" s="1"/>
  <c r="O49" i="39" s="1"/>
  <c r="N15" i="34"/>
  <c r="O15" i="34" s="1"/>
  <c r="N49" i="36" l="1"/>
  <c r="O49" i="36" s="1"/>
  <c r="N52" i="37"/>
  <c r="O52" i="37" s="1"/>
</calcChain>
</file>

<file path=xl/sharedStrings.xml><?xml version="1.0" encoding="utf-8"?>
<sst xmlns="http://schemas.openxmlformats.org/spreadsheetml/2006/main" count="1122" uniqueCount="174">
  <si>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</si>
  <si>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</si>
  <si>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</si>
  <si>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</si>
  <si>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</si>
  <si>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</si>
  <si>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</si>
  <si>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</si>
  <si>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</si>
  <si>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</si>
  <si>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</si>
  <si>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</si>
  <si>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</si>
  <si>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</si>
  <si>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</si>
  <si>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</si>
  <si>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</si>
  <si>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</si>
  <si>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</si>
  <si>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Other Permits, Fees, and Special Assessments</t>
  </si>
  <si>
    <t>Federal Grant - Public Safety</t>
  </si>
  <si>
    <t>Intergovernmental Revenue</t>
  </si>
  <si>
    <t>State Grant - Public Safety</t>
  </si>
  <si>
    <t>State Grant - Physical Environment - Sewer / Wastewater</t>
  </si>
  <si>
    <t>State Grant - Physical Environment - Stormwater Management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</si>
  <si>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</si>
  <si>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</si>
  <si>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</si>
  <si>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</si>
  <si>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</si>
  <si>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Grants from Other Local Units -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</si>
  <si>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</si>
  <si>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</si>
  <si>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</si>
  <si>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</si>
  <si>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</si>
  <si>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</si>
  <si>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</si>
  <si>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</si>
  <si>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</si>
  <si>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</si>
  <si>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Other Public Safety Charges and Fees</t>
  </si>
  <si>
    <t>Physical Environment - Garbage / Solid Waste</t>
  </si>
  <si>
    <t>Physical Environment - Sewer / Wastewater Utility</t>
  </si>
  <si>
    <t>Physical Environment - Conservation and Resource Management</t>
  </si>
  <si>
    <t>Physical Environment - Other Physical Environment Charges</t>
  </si>
  <si>
    <t>Total - All Account Codes</t>
  </si>
  <si>
    <t>Local Fiscal Year Ended September 30, 2009</t>
  </si>
  <si>
    <t>Other Judgments, Fines, and Forfeits</t>
  </si>
  <si>
    <t>Interest and Other Earnings - Interest</t>
  </si>
  <si>
    <t>Interest and Other Earnings - Net Increase (Decrease) in Fair Value of Investments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</si>
  <si>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</si>
  <si>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</si>
  <si>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</si>
  <si>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</si>
  <si>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</si>
  <si>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</si>
  <si>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</si>
  <si>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</si>
  <si>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</si>
  <si>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</si>
  <si>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</si>
  <si>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</si>
  <si>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</si>
  <si>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</si>
  <si>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</si>
  <si>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General Gov't (Not Court-Related) - Recording Fees</t>
  </si>
  <si>
    <t>Rockledge Revenues Reported by Account Code and Fund Type</t>
  </si>
  <si>
    <t>Local Fiscal Year Ended September 30, 2010</t>
  </si>
  <si>
    <t>Fire Insurance Premium Tax for Firefighters' Pension</t>
  </si>
  <si>
    <t>Franchise Fee - Other</t>
  </si>
  <si>
    <t>Federal Grant - Physical Environment - Other Physical Environment</t>
  </si>
  <si>
    <t>State Grant - Physical Environment - Other Physical Environment</t>
  </si>
  <si>
    <t>State Shared Revenues - General Gov't - Sales and Uses Taxes to Counties</t>
  </si>
  <si>
    <t>Transportation (User Fees) - Other Transportation Charges</t>
  </si>
  <si>
    <t>Court-Ordered Judgments and Fines - As Decided by County Court Criminal</t>
  </si>
  <si>
    <t>Disposition of Fixed Assets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</si>
  <si>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</si>
  <si>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</si>
  <si>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</si>
  <si>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Public Safety - Fire Protection</t>
  </si>
  <si>
    <t>2011 Municipal Population:</t>
  </si>
  <si>
    <t>Local Fiscal Year Ended September 30, 2012</t>
  </si>
  <si>
    <t>Judgments and Fines - Other Court-Ordered</t>
  </si>
  <si>
    <t>Interest and Other Earnings - Gain or Loss on Sale of Investments</t>
  </si>
  <si>
    <t>2012 Municipal Population:</t>
  </si>
  <si>
    <t>Local Fiscal Year Ended September 30, 2008</t>
  </si>
  <si>
    <t>Permits and Franchise Fees</t>
  </si>
  <si>
    <t>Other Permits and Fees</t>
  </si>
  <si>
    <t>State Grant - Human Services - Other Human Services</t>
  </si>
  <si>
    <t>Proprietary Non-Operating Sources - Capital Contributions from State Government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</si>
  <si>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</si>
  <si>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</si>
  <si>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</si>
  <si>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</si>
  <si>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</si>
  <si>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Grant - General Government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</si>
  <si>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</si>
  <si>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</si>
  <si>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</si>
  <si>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</si>
  <si>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</si>
  <si>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Transportation - Other Transportation Charges</t>
  </si>
  <si>
    <t>Culture / Recreation - Other Culture / Recreation Charges</t>
  </si>
  <si>
    <t>Sales - Sale of Surplus Materials and Scrap</t>
  </si>
  <si>
    <t>2013 Municipal Population:</t>
  </si>
  <si>
    <t>Local Fiscal Year Ended September 30, 2014</t>
  </si>
  <si>
    <t>Other Charges for Services</t>
  </si>
  <si>
    <t>2014 Municipal Population:</t>
  </si>
  <si>
    <t>Local Fiscal Year Ended September 30, 2015</t>
  </si>
  <si>
    <t>First Local Option Fuel Tax (1 to 6 Cents)</t>
  </si>
  <si>
    <t>Special Assessments - Capital Improvement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</si>
  <si>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</si>
  <si>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</si>
  <si>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</si>
  <si>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</si>
  <si>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General Government</t>
  </si>
  <si>
    <t>Federal Grant - Physical Environment - Water Supply System</t>
  </si>
  <si>
    <t>Federal Grant - Physical Environment - Garbage / Solid Waste</t>
  </si>
  <si>
    <t>Federal Grant - Other Federal Grants</t>
  </si>
  <si>
    <t>State Grant - Other</t>
  </si>
  <si>
    <t>Fines - Local Ordinance Violations</t>
  </si>
  <si>
    <t>Sale of Contraband Property Seized by Law Enforcement</t>
  </si>
  <si>
    <t>Rents and Royalties</t>
  </si>
  <si>
    <t>Sales - Disposition of Fixed Assets</t>
  </si>
  <si>
    <t>2017 Municipal Population:</t>
  </si>
  <si>
    <t>Local Fiscal Year Ended September 30, 2018</t>
  </si>
  <si>
    <t>General Government - Administrative Service Fees</t>
  </si>
  <si>
    <t>2018 Municipal Population:</t>
  </si>
  <si>
    <t>Local Fiscal Year Ended September 30, 2019</t>
  </si>
  <si>
    <t>Federal Grant - Physical Environment - Sewer / Wastewater</t>
  </si>
  <si>
    <t>State Shared Revenues - Transportation - Other Transportation</t>
  </si>
  <si>
    <t>General Government - Internal Service Fund Fees and Charges</t>
  </si>
  <si>
    <t>General Government - Other General Government Charges and Fees</t>
  </si>
  <si>
    <t>Public Safety - Protective Inspection Fees</t>
  </si>
  <si>
    <t>Culture / Recreation - Special Events</t>
  </si>
  <si>
    <t>Interest and Other Earnings - Dividends</t>
  </si>
  <si>
    <t>Proprietary Non-Operating - Other Grants and Donations</t>
  </si>
  <si>
    <t>Proprietary Non-Operating - Capital Contributions from Private Source</t>
  </si>
  <si>
    <t>2019 Municipal Population:</t>
  </si>
  <si>
    <t>Local Fiscal Year Ended September 30, 2020</t>
  </si>
  <si>
    <t>Impact Fees - Residential - Physical Environment</t>
  </si>
  <si>
    <t>Impact Fees - Commercial - Physical Environment</t>
  </si>
  <si>
    <t>Federal Grant - Human Services - Public Assistance</t>
  </si>
  <si>
    <t>Grants from Other Local Units - Physical Environment</t>
  </si>
  <si>
    <t>Grants from Other Local Units - Other</t>
  </si>
  <si>
    <t>2020 Municipal Population:</t>
  </si>
  <si>
    <t>Local Fiscal Year Ended September 30, 2021</t>
  </si>
  <si>
    <t>Impact Fees - Commercial - Transportation</t>
  </si>
  <si>
    <t>Contributions and Donations from Private Sources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</si>
  <si>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</si>
  <si>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</si>
  <si>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</si>
  <si>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</si>
  <si>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</si>
  <si>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</si>
  <si>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</si>
  <si>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</si>
  <si>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</si>
  <si>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</si>
  <si>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</si>
  <si>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</si>
  <si>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</si>
  <si>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Local Fiscal Year Ended September 30, 2022</t>
  </si>
  <si>
    <t>State Grant - Physical Environment - Garbage / Solid Waste</t>
  </si>
  <si>
    <t>Grants from Other Local Units - General Government</t>
  </si>
  <si>
    <t>2022 Municipal Population:</t>
  </si>
  <si>
    <t>Local Fiscal Year Ended September 30, 2023</t>
  </si>
  <si>
    <t>Stormwater Fee</t>
  </si>
  <si>
    <t>Other Fees and Special Assessments</t>
  </si>
  <si>
    <t>Federal Grant - American Rescue Plan Act Funds</t>
  </si>
  <si>
    <t>Other Financial Assistance - State Source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</si>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</sst>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8"/>
      <c r="M3" s="69"/>
      <c r="N3" s="36"/>
      <c r="O3" s="37"/>
      <c r="P3" s="70" t="s">
        <v>151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152</v>
      </c>
      <c r="N4" s="35" t="s">
        <v>9</v>
      </c>
      <c r="O4" s="35" t="s">
        <v>153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154</v>
      </c>
      <c r="B5" s="26"/>
      <c r="C5" s="26"/>
      <c r="D5" s="27">
        <f>SUM(D6:D14)</f>
        <v>17416912</v>
      </c>
      <c r="E5" s="27">
        <f>SUM(E6:E14)</f>
        <v>1257576</v>
      </c>
      <c r="F5" s="27">
        <f>SUM(F6:F14)</f>
        <v>0</v>
      </c>
      <c r="G5" s="27">
        <f>SUM(G6:G14)</f>
        <v>0</v>
      </c>
      <c r="H5" s="27">
        <f>SUM(H6:H14)</f>
        <v>0</v>
      </c>
      <c r="I5" s="27">
        <f>SUM(I6:I14)</f>
        <v>0</v>
      </c>
      <c r="J5" s="27">
        <f>SUM(J6:J14)</f>
        <v>0</v>
      </c>
      <c r="K5" s="27">
        <f>SUM(K6:K14)</f>
        <v>0</v>
      </c>
      <c r="L5" s="27">
        <f>SUM(L6:L14)</f>
        <v>0</v>
      </c>
      <c r="M5" s="27">
        <f>SUM(M6:M14)</f>
        <v>0</v>
      </c>
      <c r="N5" s="27">
        <f>SUM(N6:N14)</f>
        <v>0</v>
      </c>
      <c r="O5" s="28">
        <f>SUM(D5:N5)</f>
        <v>18674488</v>
      </c>
      <c r="P5" s="33">
        <f>(O5/P$61)</f>
        <v>649.00563008271354</v>
      </c>
      <c r="Q5" s="6"/>
    </row>
    <row r="6" spans="1:134">
      <c r="A6" s="12"/>
      <c r="B6" s="25">
        <v>311</v>
      </c>
      <c r="C6" s="20" t="s">
        <v>2</v>
      </c>
      <c r="D6" s="46">
        <v>11637131</v>
      </c>
      <c r="E6" s="46">
        <v>1257576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12894707</v>
      </c>
      <c r="P6" s="47">
        <f>(O6/P$61)</f>
        <v>448.13745047612429</v>
      </c>
      <c r="Q6" s="9"/>
    </row>
    <row r="7" spans="1:134">
      <c r="A7" s="12"/>
      <c r="B7" s="25">
        <v>312.41000000000003</v>
      </c>
      <c r="C7" s="20" t="s">
        <v>155</v>
      </c>
      <c r="D7" s="46">
        <v>970171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0">SUM(D7:N7)</f>
        <v>970171</v>
      </c>
      <c r="P7" s="47">
        <f>(O7/P$61)</f>
        <v>33.716931952457081</v>
      </c>
      <c r="Q7" s="9"/>
    </row>
    <row r="8" spans="1:134">
      <c r="A8" s="12"/>
      <c r="B8" s="25">
        <v>312.51</v>
      </c>
      <c r="C8" s="20" t="s">
        <v>63</v>
      </c>
      <c r="D8" s="46">
        <v>285645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285645</v>
      </c>
      <c r="P8" s="47">
        <f>(O8/P$61)</f>
        <v>9.92719121429068</v>
      </c>
      <c r="Q8" s="9"/>
    </row>
    <row r="9" spans="1:134">
      <c r="A9" s="12"/>
      <c r="B9" s="25">
        <v>312.52</v>
      </c>
      <c r="C9" s="20" t="s">
        <v>93</v>
      </c>
      <c r="D9" s="46">
        <v>313510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313510</v>
      </c>
      <c r="P9" s="47">
        <f>(O9/P$61)</f>
        <v>10.895600194620144</v>
      </c>
      <c r="Q9" s="9"/>
    </row>
    <row r="10" spans="1:134">
      <c r="A10" s="12"/>
      <c r="B10" s="25">
        <v>314.10000000000002</v>
      </c>
      <c r="C10" s="20" t="s">
        <v>11</v>
      </c>
      <c r="D10" s="46">
        <v>2783207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2783207</v>
      </c>
      <c r="P10" s="47">
        <f>(O10/P$61)</f>
        <v>96.726454438034338</v>
      </c>
      <c r="Q10" s="9"/>
    </row>
    <row r="11" spans="1:134">
      <c r="A11" s="12"/>
      <c r="B11" s="25">
        <v>314.39999999999998</v>
      </c>
      <c r="C11" s="20" t="s">
        <v>12</v>
      </c>
      <c r="D11" s="46">
        <v>171981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171981</v>
      </c>
      <c r="P11" s="47">
        <f>(O11/P$61)</f>
        <v>5.9769583651907974</v>
      </c>
      <c r="Q11" s="9"/>
    </row>
    <row r="12" spans="1:134">
      <c r="A12" s="12"/>
      <c r="B12" s="25">
        <v>314.8</v>
      </c>
      <c r="C12" s="20" t="s">
        <v>13</v>
      </c>
      <c r="D12" s="46">
        <v>26940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26940</v>
      </c>
      <c r="P12" s="47">
        <f>(O12/P$61)</f>
        <v>0.93626190310697155</v>
      </c>
      <c r="Q12" s="9"/>
    </row>
    <row r="13" spans="1:134">
      <c r="A13" s="12"/>
      <c r="B13" s="25">
        <v>315.10000000000002</v>
      </c>
      <c r="C13" s="20" t="s">
        <v>156</v>
      </c>
      <c r="D13" s="46">
        <v>1064571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1064571</v>
      </c>
      <c r="P13" s="47">
        <f>(O13/P$61)</f>
        <v>36.997671509001179</v>
      </c>
      <c r="Q13" s="9"/>
    </row>
    <row r="14" spans="1:134">
      <c r="A14" s="12"/>
      <c r="B14" s="25">
        <v>316</v>
      </c>
      <c r="C14" s="20" t="s">
        <v>95</v>
      </c>
      <c r="D14" s="46">
        <v>163756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163756</v>
      </c>
      <c r="P14" s="47">
        <f>(O14/P$61)</f>
        <v>5.691110029888093</v>
      </c>
      <c r="Q14" s="9"/>
    </row>
    <row r="15" spans="1:134" ht="15.75">
      <c r="A15" s="29" t="s">
        <v>16</v>
      </c>
      <c r="B15" s="30"/>
      <c r="C15" s="31"/>
      <c r="D15" s="32">
        <f>SUM(D16:D21)</f>
        <v>2330143</v>
      </c>
      <c r="E15" s="32">
        <f>SUM(E16:E21)</f>
        <v>0</v>
      </c>
      <c r="F15" s="32">
        <f>SUM(F16:F21)</f>
        <v>0</v>
      </c>
      <c r="G15" s="32">
        <f>SUM(G16:G21)</f>
        <v>0</v>
      </c>
      <c r="H15" s="32">
        <f>SUM(H16:H21)</f>
        <v>0</v>
      </c>
      <c r="I15" s="32">
        <f>SUM(I16:I21)</f>
        <v>2712218</v>
      </c>
      <c r="J15" s="32">
        <f>SUM(J16:J21)</f>
        <v>0</v>
      </c>
      <c r="K15" s="32">
        <f>SUM(K16:K21)</f>
        <v>0</v>
      </c>
      <c r="L15" s="32">
        <f>SUM(L16:L21)</f>
        <v>0</v>
      </c>
      <c r="M15" s="32">
        <f>SUM(M16:M21)</f>
        <v>0</v>
      </c>
      <c r="N15" s="32">
        <f>SUM(N16:N21)</f>
        <v>0</v>
      </c>
      <c r="O15" s="44">
        <f>SUM(D15:N15)</f>
        <v>5042361</v>
      </c>
      <c r="P15" s="45">
        <f>(O15/P$61)</f>
        <v>175.24018210884827</v>
      </c>
      <c r="Q15" s="10"/>
    </row>
    <row r="16" spans="1:134">
      <c r="A16" s="12"/>
      <c r="B16" s="25">
        <v>322</v>
      </c>
      <c r="C16" s="20" t="s">
        <v>157</v>
      </c>
      <c r="D16" s="46">
        <v>30002</v>
      </c>
      <c r="E16" s="46">
        <v>0</v>
      </c>
      <c r="F16" s="46">
        <v>0</v>
      </c>
      <c r="G16" s="46">
        <v>0</v>
      </c>
      <c r="H16" s="46">
        <v>0</v>
      </c>
      <c r="I16" s="46">
        <v>1249555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1279557</v>
      </c>
      <c r="P16" s="47">
        <f>(O16/P$61)</f>
        <v>44.469208313060399</v>
      </c>
      <c r="Q16" s="9"/>
    </row>
    <row r="17" spans="1:17">
      <c r="A17" s="12"/>
      <c r="B17" s="25">
        <v>323.10000000000002</v>
      </c>
      <c r="C17" s="20" t="s">
        <v>17</v>
      </c>
      <c r="D17" s="46">
        <v>2129993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1">SUM(D17:N17)</f>
        <v>2129993</v>
      </c>
      <c r="P17" s="47">
        <f>(O17/P$61)</f>
        <v>74.024918329047054</v>
      </c>
      <c r="Q17" s="9"/>
    </row>
    <row r="18" spans="1:17">
      <c r="A18" s="12"/>
      <c r="B18" s="25">
        <v>323.39999999999998</v>
      </c>
      <c r="C18" s="20" t="s">
        <v>18</v>
      </c>
      <c r="D18" s="46">
        <v>133247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133247</v>
      </c>
      <c r="P18" s="47">
        <f>(O18/P$61)</f>
        <v>4.6308125390977963</v>
      </c>
      <c r="Q18" s="9"/>
    </row>
    <row r="19" spans="1:17">
      <c r="A19" s="12"/>
      <c r="B19" s="25">
        <v>324.20999999999998</v>
      </c>
      <c r="C19" s="20" t="s">
        <v>141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178353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178353</v>
      </c>
      <c r="P19" s="47">
        <f>(O19/P$61)</f>
        <v>6.198408285257524</v>
      </c>
      <c r="Q19" s="9"/>
    </row>
    <row r="20" spans="1:17">
      <c r="A20" s="12"/>
      <c r="B20" s="25">
        <v>329.2</v>
      </c>
      <c r="C20" s="20" t="s">
        <v>168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1284310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1284310</v>
      </c>
      <c r="P20" s="47">
        <f>(O20/P$61)</f>
        <v>44.634392159588515</v>
      </c>
      <c r="Q20" s="9"/>
    </row>
    <row r="21" spans="1:17">
      <c r="A21" s="12"/>
      <c r="B21" s="25">
        <v>329.5</v>
      </c>
      <c r="C21" s="20" t="s">
        <v>169</v>
      </c>
      <c r="D21" s="46">
        <v>36901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36901</v>
      </c>
      <c r="P21" s="47">
        <f>(O21/P$61)</f>
        <v>1.2824424827969696</v>
      </c>
      <c r="Q21" s="9"/>
    </row>
    <row r="22" spans="1:17" ht="15.75">
      <c r="A22" s="29" t="s">
        <v>159</v>
      </c>
      <c r="B22" s="30"/>
      <c r="C22" s="31"/>
      <c r="D22" s="32">
        <f>SUM(D23:D34)</f>
        <v>3584062</v>
      </c>
      <c r="E22" s="32">
        <f>SUM(E23:E34)</f>
        <v>5919022</v>
      </c>
      <c r="F22" s="32">
        <f>SUM(F23:F34)</f>
        <v>0</v>
      </c>
      <c r="G22" s="32">
        <f>SUM(G23:G34)</f>
        <v>0</v>
      </c>
      <c r="H22" s="32">
        <f>SUM(H23:H34)</f>
        <v>0</v>
      </c>
      <c r="I22" s="32">
        <f>SUM(I23:I34)</f>
        <v>5557968</v>
      </c>
      <c r="J22" s="32">
        <f>SUM(J23:J34)</f>
        <v>0</v>
      </c>
      <c r="K22" s="32">
        <f>SUM(K23:K34)</f>
        <v>0</v>
      </c>
      <c r="L22" s="32">
        <f>SUM(L23:L34)</f>
        <v>0</v>
      </c>
      <c r="M22" s="32">
        <f>SUM(M23:M34)</f>
        <v>0</v>
      </c>
      <c r="N22" s="32">
        <f>SUM(N23:N34)</f>
        <v>0</v>
      </c>
      <c r="O22" s="44">
        <f>SUM(D22:N22)</f>
        <v>15061052</v>
      </c>
      <c r="P22" s="45">
        <f>(O22/P$61)</f>
        <v>523.4257315632168</v>
      </c>
      <c r="Q22" s="10"/>
    </row>
    <row r="23" spans="1:17">
      <c r="A23" s="12"/>
      <c r="B23" s="25">
        <v>331.2</v>
      </c>
      <c r="C23" s="20" t="s">
        <v>20</v>
      </c>
      <c r="D23" s="46">
        <v>9210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9210</v>
      </c>
      <c r="P23" s="47">
        <f>(O23/P$61)</f>
        <v>0.3200806283450337</v>
      </c>
      <c r="Q23" s="9"/>
    </row>
    <row r="24" spans="1:17">
      <c r="A24" s="12"/>
      <c r="B24" s="25">
        <v>331.34</v>
      </c>
      <c r="C24" s="20" t="s">
        <v>118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15470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1" si="2">SUM(D24:N24)</f>
        <v>15470</v>
      </c>
      <c r="P24" s="47">
        <f>(O24/P$61)</f>
        <v>0.53763814554806422</v>
      </c>
      <c r="Q24" s="9"/>
    </row>
    <row r="25" spans="1:17">
      <c r="A25" s="12"/>
      <c r="B25" s="25">
        <v>331.51</v>
      </c>
      <c r="C25" s="20" t="s">
        <v>170</v>
      </c>
      <c r="D25" s="46">
        <v>0</v>
      </c>
      <c r="E25" s="46">
        <v>5919022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5919022</v>
      </c>
      <c r="P25" s="47">
        <f>(O25/P$61)</f>
        <v>205.70730520608882</v>
      </c>
      <c r="Q25" s="9"/>
    </row>
    <row r="26" spans="1:17">
      <c r="A26" s="12"/>
      <c r="B26" s="25">
        <v>332.1</v>
      </c>
      <c r="C26" s="20" t="s">
        <v>171</v>
      </c>
      <c r="D26" s="46">
        <v>42560</v>
      </c>
      <c r="E26" s="46">
        <v>0</v>
      </c>
      <c r="F26" s="46">
        <v>0</v>
      </c>
      <c r="G26" s="46">
        <v>0</v>
      </c>
      <c r="H26" s="46">
        <v>0</v>
      </c>
      <c r="I26" s="46">
        <v>3820402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3862962</v>
      </c>
      <c r="P26" s="47">
        <f>(O26/P$61)</f>
        <v>134.25182456384235</v>
      </c>
      <c r="Q26" s="9"/>
    </row>
    <row r="27" spans="1:17">
      <c r="A27" s="12"/>
      <c r="B27" s="25">
        <v>335.125</v>
      </c>
      <c r="C27" s="20" t="s">
        <v>160</v>
      </c>
      <c r="D27" s="46">
        <v>1400973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1400973</v>
      </c>
      <c r="P27" s="47">
        <f>(O27/P$61)</f>
        <v>48.688851046083272</v>
      </c>
      <c r="Q27" s="9"/>
    </row>
    <row r="28" spans="1:17">
      <c r="A28" s="12"/>
      <c r="B28" s="25">
        <v>335.14</v>
      </c>
      <c r="C28" s="20" t="s">
        <v>98</v>
      </c>
      <c r="D28" s="46">
        <v>7931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7931</v>
      </c>
      <c r="P28" s="47">
        <f>(O28/P$61)</f>
        <v>0.27563077778550082</v>
      </c>
      <c r="Q28" s="9"/>
    </row>
    <row r="29" spans="1:17">
      <c r="A29" s="12"/>
      <c r="B29" s="25">
        <v>335.15</v>
      </c>
      <c r="C29" s="20" t="s">
        <v>99</v>
      </c>
      <c r="D29" s="46">
        <v>12745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12745</v>
      </c>
      <c r="P29" s="47">
        <f>(O29/P$61)</f>
        <v>0.44293459373045108</v>
      </c>
      <c r="Q29" s="9"/>
    </row>
    <row r="30" spans="1:17">
      <c r="A30" s="12"/>
      <c r="B30" s="25">
        <v>335.18</v>
      </c>
      <c r="C30" s="20" t="s">
        <v>161</v>
      </c>
      <c r="D30" s="46">
        <v>2057675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2057675</v>
      </c>
      <c r="P30" s="47">
        <f>(O30/P$61)</f>
        <v>71.511607701397097</v>
      </c>
      <c r="Q30" s="9"/>
    </row>
    <row r="31" spans="1:17">
      <c r="A31" s="12"/>
      <c r="B31" s="25">
        <v>335.21</v>
      </c>
      <c r="C31" s="20" t="s">
        <v>29</v>
      </c>
      <c r="D31" s="46">
        <v>6240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6240</v>
      </c>
      <c r="P31" s="47">
        <f>(O31/P$61)</f>
        <v>0.21686244526308474</v>
      </c>
      <c r="Q31" s="9"/>
    </row>
    <row r="32" spans="1:17">
      <c r="A32" s="12"/>
      <c r="B32" s="25">
        <v>335.45</v>
      </c>
      <c r="C32" s="20" t="s">
        <v>162</v>
      </c>
      <c r="D32" s="46">
        <v>24117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4" si="3">SUM(D32:N32)</f>
        <v>24117</v>
      </c>
      <c r="P32" s="47">
        <f>(O32/P$61)</f>
        <v>0.83815249878362408</v>
      </c>
      <c r="Q32" s="9"/>
    </row>
    <row r="33" spans="1:17">
      <c r="A33" s="12"/>
      <c r="B33" s="25">
        <v>337.2</v>
      </c>
      <c r="C33" s="20" t="s">
        <v>30</v>
      </c>
      <c r="D33" s="46">
        <v>22611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3"/>
        <v>22611</v>
      </c>
      <c r="P33" s="47">
        <f>(O33/P$61)</f>
        <v>0.78581358170570659</v>
      </c>
      <c r="Q33" s="9"/>
    </row>
    <row r="34" spans="1:17">
      <c r="A34" s="12"/>
      <c r="B34" s="25">
        <v>337.3</v>
      </c>
      <c r="C34" s="20" t="s">
        <v>144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1722096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3"/>
        <v>1722096</v>
      </c>
      <c r="P34" s="47">
        <f>(O34/P$61)</f>
        <v>59.849030374643775</v>
      </c>
      <c r="Q34" s="9"/>
    </row>
    <row r="35" spans="1:17" ht="15.75">
      <c r="A35" s="29" t="s">
        <v>36</v>
      </c>
      <c r="B35" s="30"/>
      <c r="C35" s="31"/>
      <c r="D35" s="32">
        <f>SUM(D36:D44)</f>
        <v>457396</v>
      </c>
      <c r="E35" s="32">
        <f>SUM(E36:E44)</f>
        <v>0</v>
      </c>
      <c r="F35" s="32">
        <f>SUM(F36:F44)</f>
        <v>0</v>
      </c>
      <c r="G35" s="32">
        <f>SUM(G36:G44)</f>
        <v>0</v>
      </c>
      <c r="H35" s="32">
        <f>SUM(H36:H44)</f>
        <v>0</v>
      </c>
      <c r="I35" s="32">
        <f>SUM(I36:I44)</f>
        <v>9766564</v>
      </c>
      <c r="J35" s="32">
        <f>SUM(J36:J44)</f>
        <v>2765099</v>
      </c>
      <c r="K35" s="32">
        <f>SUM(K36:K44)</f>
        <v>0</v>
      </c>
      <c r="L35" s="32">
        <f>SUM(L36:L44)</f>
        <v>0</v>
      </c>
      <c r="M35" s="32">
        <f>SUM(M36:M44)</f>
        <v>0</v>
      </c>
      <c r="N35" s="32">
        <f>SUM(N36:N44)</f>
        <v>0</v>
      </c>
      <c r="O35" s="32">
        <f>SUM(D35:N35)</f>
        <v>12989059</v>
      </c>
      <c r="P35" s="45">
        <f>(O35/P$61)</f>
        <v>451.41652186001249</v>
      </c>
      <c r="Q35" s="10"/>
    </row>
    <row r="36" spans="1:17">
      <c r="A36" s="12"/>
      <c r="B36" s="25">
        <v>341.2</v>
      </c>
      <c r="C36" s="20" t="s">
        <v>132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2765099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4" si="4">SUM(D36:N36)</f>
        <v>2765099</v>
      </c>
      <c r="P36" s="47">
        <f>(O36/P$61)</f>
        <v>96.097136303607428</v>
      </c>
      <c r="Q36" s="9"/>
    </row>
    <row r="37" spans="1:17">
      <c r="A37" s="12"/>
      <c r="B37" s="25">
        <v>341.9</v>
      </c>
      <c r="C37" s="20" t="s">
        <v>133</v>
      </c>
      <c r="D37" s="46">
        <v>2064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2064</v>
      </c>
      <c r="P37" s="47">
        <f>(O37/P$61)</f>
        <v>7.1731424202404942E-2</v>
      </c>
      <c r="Q37" s="9"/>
    </row>
    <row r="38" spans="1:17">
      <c r="A38" s="12"/>
      <c r="B38" s="25">
        <v>342.1</v>
      </c>
      <c r="C38" s="20" t="s">
        <v>40</v>
      </c>
      <c r="D38" s="46">
        <v>426624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426624</v>
      </c>
      <c r="P38" s="47">
        <f>(O38/P$61)</f>
        <v>14.826718565371516</v>
      </c>
      <c r="Q38" s="9"/>
    </row>
    <row r="39" spans="1:17">
      <c r="A39" s="12"/>
      <c r="B39" s="25">
        <v>342.2</v>
      </c>
      <c r="C39" s="20" t="s">
        <v>80</v>
      </c>
      <c r="D39" s="46">
        <v>2750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2750</v>
      </c>
      <c r="P39" s="47">
        <f>(O39/P$61)</f>
        <v>9.5572391742545351E-2</v>
      </c>
      <c r="Q39" s="9"/>
    </row>
    <row r="40" spans="1:17">
      <c r="A40" s="12"/>
      <c r="B40" s="25">
        <v>342.5</v>
      </c>
      <c r="C40" s="20" t="s">
        <v>134</v>
      </c>
      <c r="D40" s="46">
        <v>650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4"/>
        <v>650</v>
      </c>
      <c r="P40" s="47">
        <f>(O40/P$61)</f>
        <v>2.2589838048237991E-2</v>
      </c>
      <c r="Q40" s="9"/>
    </row>
    <row r="41" spans="1:17">
      <c r="A41" s="12"/>
      <c r="B41" s="25">
        <v>343.4</v>
      </c>
      <c r="C41" s="20" t="s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4169410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4169410</v>
      </c>
      <c r="P41" s="47">
        <f>(O41/P$61)</f>
        <v>144.90199485646764</v>
      </c>
      <c r="Q41" s="9"/>
    </row>
    <row r="42" spans="1:17">
      <c r="A42" s="12"/>
      <c r="B42" s="25">
        <v>343.5</v>
      </c>
      <c r="C42" s="20" t="s">
        <v>43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5597154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5597154</v>
      </c>
      <c r="P42" s="47">
        <f>(O42/P$61)</f>
        <v>194.52123444776535</v>
      </c>
      <c r="Q42" s="9"/>
    </row>
    <row r="43" spans="1:17">
      <c r="A43" s="12"/>
      <c r="B43" s="25">
        <v>343.9</v>
      </c>
      <c r="C43" s="20" t="s">
        <v>45</v>
      </c>
      <c r="D43" s="46">
        <v>25068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4"/>
        <v>25068</v>
      </c>
      <c r="P43" s="47">
        <f>(O43/P$61)</f>
        <v>0.87120316952804611</v>
      </c>
      <c r="Q43" s="9"/>
    </row>
    <row r="44" spans="1:17">
      <c r="A44" s="12"/>
      <c r="B44" s="25">
        <v>347.4</v>
      </c>
      <c r="C44" s="20" t="s">
        <v>135</v>
      </c>
      <c r="D44" s="46">
        <v>240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240</v>
      </c>
      <c r="P44" s="47">
        <f>(O44/P$61)</f>
        <v>8.3408632793494121E-3</v>
      </c>
      <c r="Q44" s="9"/>
    </row>
    <row r="45" spans="1:17" ht="15.75">
      <c r="A45" s="29" t="s">
        <v>37</v>
      </c>
      <c r="B45" s="30"/>
      <c r="C45" s="31"/>
      <c r="D45" s="32">
        <f>SUM(D46:D47)</f>
        <v>57149</v>
      </c>
      <c r="E45" s="32">
        <f>SUM(E46:E47)</f>
        <v>3086</v>
      </c>
      <c r="F45" s="32">
        <f>SUM(F46:F47)</f>
        <v>0</v>
      </c>
      <c r="G45" s="32">
        <f>SUM(G46:G47)</f>
        <v>0</v>
      </c>
      <c r="H45" s="32">
        <f>SUM(H46:H47)</f>
        <v>0</v>
      </c>
      <c r="I45" s="32">
        <f>SUM(I46:I47)</f>
        <v>0</v>
      </c>
      <c r="J45" s="32">
        <f>SUM(J46:J47)</f>
        <v>0</v>
      </c>
      <c r="K45" s="32">
        <f>SUM(K46:K47)</f>
        <v>0</v>
      </c>
      <c r="L45" s="32">
        <f>SUM(L46:L47)</f>
        <v>0</v>
      </c>
      <c r="M45" s="32">
        <f>SUM(M46:M47)</f>
        <v>0</v>
      </c>
      <c r="N45" s="32">
        <f>SUM(N46:N47)</f>
        <v>0</v>
      </c>
      <c r="O45" s="32">
        <f>SUM(D45:N45)</f>
        <v>60235</v>
      </c>
      <c r="P45" s="45">
        <f>(O45/P$61)</f>
        <v>2.0933829151317163</v>
      </c>
      <c r="Q45" s="10"/>
    </row>
    <row r="46" spans="1:17">
      <c r="A46" s="13"/>
      <c r="B46" s="39">
        <v>354</v>
      </c>
      <c r="C46" s="21" t="s">
        <v>121</v>
      </c>
      <c r="D46" s="46">
        <v>26957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7" si="5">SUM(D46:N46)</f>
        <v>26957</v>
      </c>
      <c r="P46" s="47">
        <f>(O46/P$61)</f>
        <v>0.93685271425592553</v>
      </c>
      <c r="Q46" s="9"/>
    </row>
    <row r="47" spans="1:17">
      <c r="A47" s="13"/>
      <c r="B47" s="39">
        <v>359</v>
      </c>
      <c r="C47" s="21" t="s">
        <v>48</v>
      </c>
      <c r="D47" s="46">
        <v>30192</v>
      </c>
      <c r="E47" s="46">
        <v>3086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5"/>
        <v>33278</v>
      </c>
      <c r="P47" s="47">
        <f>(O47/P$61)</f>
        <v>1.1565302008757907</v>
      </c>
      <c r="Q47" s="9"/>
    </row>
    <row r="48" spans="1:17" ht="15.75">
      <c r="A48" s="29" t="s">
        <v>3</v>
      </c>
      <c r="B48" s="30"/>
      <c r="C48" s="31"/>
      <c r="D48" s="32">
        <f>SUM(D49:D55)</f>
        <v>619930</v>
      </c>
      <c r="E48" s="32">
        <f>SUM(E49:E55)</f>
        <v>198337</v>
      </c>
      <c r="F48" s="32">
        <f>SUM(F49:F55)</f>
        <v>0</v>
      </c>
      <c r="G48" s="32">
        <f>SUM(G49:G55)</f>
        <v>0</v>
      </c>
      <c r="H48" s="32">
        <f>SUM(H49:H55)</f>
        <v>0</v>
      </c>
      <c r="I48" s="32">
        <f>SUM(I49:I55)</f>
        <v>239740</v>
      </c>
      <c r="J48" s="32">
        <f>SUM(J49:J55)</f>
        <v>24984</v>
      </c>
      <c r="K48" s="32">
        <f>SUM(K49:K55)</f>
        <v>7837689</v>
      </c>
      <c r="L48" s="32">
        <f>SUM(L49:L55)</f>
        <v>0</v>
      </c>
      <c r="M48" s="32">
        <f>SUM(M49:M55)</f>
        <v>0</v>
      </c>
      <c r="N48" s="32">
        <f>SUM(N49:N55)</f>
        <v>0</v>
      </c>
      <c r="O48" s="32">
        <f>SUM(D48:N48)</f>
        <v>8920680</v>
      </c>
      <c r="P48" s="45">
        <f>(O48/P$61)</f>
        <v>310.025717661778</v>
      </c>
      <c r="Q48" s="10"/>
    </row>
    <row r="49" spans="1:120">
      <c r="A49" s="12"/>
      <c r="B49" s="25">
        <v>361.1</v>
      </c>
      <c r="C49" s="20" t="s">
        <v>49</v>
      </c>
      <c r="D49" s="46">
        <v>349524</v>
      </c>
      <c r="E49" s="46">
        <v>197111</v>
      </c>
      <c r="F49" s="46">
        <v>0</v>
      </c>
      <c r="G49" s="46">
        <v>0</v>
      </c>
      <c r="H49" s="46">
        <v>0</v>
      </c>
      <c r="I49" s="46">
        <v>198939</v>
      </c>
      <c r="J49" s="46">
        <v>24984</v>
      </c>
      <c r="K49" s="46">
        <v>1217445</v>
      </c>
      <c r="L49" s="46">
        <v>0</v>
      </c>
      <c r="M49" s="46">
        <v>0</v>
      </c>
      <c r="N49" s="46">
        <v>0</v>
      </c>
      <c r="O49" s="46">
        <f>SUM(D49:N49)</f>
        <v>1988003</v>
      </c>
      <c r="P49" s="47">
        <f>(O49/P$61)</f>
        <v>69.090255091401957</v>
      </c>
      <c r="Q49" s="9"/>
    </row>
    <row r="50" spans="1:120">
      <c r="A50" s="12"/>
      <c r="B50" s="25">
        <v>361.3</v>
      </c>
      <c r="C50" s="20" t="s">
        <v>50</v>
      </c>
      <c r="D50" s="46">
        <v>38023</v>
      </c>
      <c r="E50" s="46">
        <v>0</v>
      </c>
      <c r="F50" s="46">
        <v>0</v>
      </c>
      <c r="G50" s="46">
        <v>0</v>
      </c>
      <c r="H50" s="46">
        <v>0</v>
      </c>
      <c r="I50" s="46">
        <v>5514</v>
      </c>
      <c r="J50" s="46">
        <v>0</v>
      </c>
      <c r="K50" s="46">
        <v>4643940</v>
      </c>
      <c r="L50" s="46">
        <v>0</v>
      </c>
      <c r="M50" s="46">
        <v>0</v>
      </c>
      <c r="N50" s="46">
        <v>0</v>
      </c>
      <c r="O50" s="46">
        <f t="shared" ref="O50:O58" si="6">SUM(D50:N50)</f>
        <v>4687477</v>
      </c>
      <c r="P50" s="47">
        <f>(O50/P$61)</f>
        <v>162.90668659206227</v>
      </c>
      <c r="Q50" s="9"/>
    </row>
    <row r="51" spans="1:120">
      <c r="A51" s="12"/>
      <c r="B51" s="25">
        <v>362</v>
      </c>
      <c r="C51" s="20" t="s">
        <v>123</v>
      </c>
      <c r="D51" s="46">
        <v>67282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67282</v>
      </c>
      <c r="P51" s="47">
        <f>(O51/P$61)</f>
        <v>2.3382915131716131</v>
      </c>
      <c r="Q51" s="9"/>
    </row>
    <row r="52" spans="1:120">
      <c r="A52" s="12"/>
      <c r="B52" s="25">
        <v>364</v>
      </c>
      <c r="C52" s="20" t="s">
        <v>124</v>
      </c>
      <c r="D52" s="46">
        <v>18645</v>
      </c>
      <c r="E52" s="46">
        <v>0</v>
      </c>
      <c r="F52" s="46">
        <v>0</v>
      </c>
      <c r="G52" s="46">
        <v>0</v>
      </c>
      <c r="H52" s="46">
        <v>0</v>
      </c>
      <c r="I52" s="46">
        <v>31972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6"/>
        <v>50617</v>
      </c>
      <c r="P52" s="47">
        <f>(O52/P$61)</f>
        <v>1.7591228192117885</v>
      </c>
      <c r="Q52" s="9"/>
    </row>
    <row r="53" spans="1:120">
      <c r="A53" s="12"/>
      <c r="B53" s="25">
        <v>365</v>
      </c>
      <c r="C53" s="20" t="s">
        <v>104</v>
      </c>
      <c r="D53" s="46">
        <v>578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6"/>
        <v>578</v>
      </c>
      <c r="P53" s="47">
        <f>(O53/P$61)</f>
        <v>2.0087579064433168E-2</v>
      </c>
      <c r="Q53" s="9"/>
    </row>
    <row r="54" spans="1:120">
      <c r="A54" s="12"/>
      <c r="B54" s="25">
        <v>368</v>
      </c>
      <c r="C54" s="20" t="s">
        <v>51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1976304</v>
      </c>
      <c r="L54" s="46">
        <v>0</v>
      </c>
      <c r="M54" s="46">
        <v>0</v>
      </c>
      <c r="N54" s="46">
        <v>0</v>
      </c>
      <c r="O54" s="46">
        <f t="shared" si="6"/>
        <v>1976304</v>
      </c>
      <c r="P54" s="47">
        <f>(O54/P$61)</f>
        <v>68.683672760130676</v>
      </c>
      <c r="Q54" s="9"/>
    </row>
    <row r="55" spans="1:120">
      <c r="A55" s="12"/>
      <c r="B55" s="25">
        <v>369.9</v>
      </c>
      <c r="C55" s="20" t="s">
        <v>52</v>
      </c>
      <c r="D55" s="46">
        <v>145878</v>
      </c>
      <c r="E55" s="46">
        <v>1226</v>
      </c>
      <c r="F55" s="46">
        <v>0</v>
      </c>
      <c r="G55" s="46">
        <v>0</v>
      </c>
      <c r="H55" s="46">
        <v>0</v>
      </c>
      <c r="I55" s="46">
        <v>3315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6"/>
        <v>150419</v>
      </c>
      <c r="P55" s="47">
        <f>(O55/P$61)</f>
        <v>5.2276013067352469</v>
      </c>
      <c r="Q55" s="9"/>
    </row>
    <row r="56" spans="1:120" ht="15.75">
      <c r="A56" s="29" t="s">
        <v>38</v>
      </c>
      <c r="B56" s="30"/>
      <c r="C56" s="31"/>
      <c r="D56" s="32">
        <f>SUM(D57:D58)</f>
        <v>3150900</v>
      </c>
      <c r="E56" s="32">
        <f>SUM(E57:E58)</f>
        <v>1912262</v>
      </c>
      <c r="F56" s="32">
        <f>SUM(F57:F58)</f>
        <v>0</v>
      </c>
      <c r="G56" s="32">
        <f>SUM(G57:G58)</f>
        <v>0</v>
      </c>
      <c r="H56" s="32">
        <f>SUM(H57:H58)</f>
        <v>0</v>
      </c>
      <c r="I56" s="32">
        <f>SUM(I57:I58)</f>
        <v>3728466</v>
      </c>
      <c r="J56" s="32">
        <f>SUM(J57:J58)</f>
        <v>0</v>
      </c>
      <c r="K56" s="32">
        <f>SUM(K57:K58)</f>
        <v>0</v>
      </c>
      <c r="L56" s="32">
        <f>SUM(L57:L58)</f>
        <v>0</v>
      </c>
      <c r="M56" s="32">
        <f>SUM(M57:M58)</f>
        <v>0</v>
      </c>
      <c r="N56" s="32">
        <f>SUM(N57:N58)</f>
        <v>0</v>
      </c>
      <c r="O56" s="32">
        <f t="shared" si="6"/>
        <v>8791628</v>
      </c>
      <c r="P56" s="45">
        <f>(O56/P$61)</f>
        <v>305.54069646208382</v>
      </c>
      <c r="Q56" s="9"/>
    </row>
    <row r="57" spans="1:120">
      <c r="A57" s="12"/>
      <c r="B57" s="25">
        <v>381</v>
      </c>
      <c r="C57" s="20" t="s">
        <v>53</v>
      </c>
      <c r="D57" s="46">
        <v>2663606</v>
      </c>
      <c r="E57" s="46">
        <v>1912262</v>
      </c>
      <c r="F57" s="46">
        <v>0</v>
      </c>
      <c r="G57" s="46">
        <v>0</v>
      </c>
      <c r="H57" s="46">
        <v>0</v>
      </c>
      <c r="I57" s="46">
        <v>3728466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6"/>
        <v>8304334</v>
      </c>
      <c r="P57" s="47">
        <f>(O57/P$61)</f>
        <v>288.60547716688677</v>
      </c>
      <c r="Q57" s="9"/>
    </row>
    <row r="58" spans="1:120" ht="15.75" thickBot="1">
      <c r="A58" s="12"/>
      <c r="B58" s="25">
        <v>383.1</v>
      </c>
      <c r="C58" s="20" t="s">
        <v>172</v>
      </c>
      <c r="D58" s="46">
        <v>487294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6"/>
        <v>487294</v>
      </c>
      <c r="P58" s="47">
        <f>(O58/P$61)</f>
        <v>16.935219295197054</v>
      </c>
      <c r="Q58" s="9"/>
    </row>
    <row r="59" spans="1:120" ht="16.5" thickBot="1">
      <c r="A59" s="14" t="s">
        <v>46</v>
      </c>
      <c r="B59" s="23"/>
      <c r="C59" s="22"/>
      <c r="D59" s="15">
        <f>SUM(D5,D15,D22,D35,D45,D48,D56)</f>
        <v>27616492</v>
      </c>
      <c r="E59" s="15">
        <f>SUM(E5,E15,E22,E35,E45,E48,E56)</f>
        <v>9290283</v>
      </c>
      <c r="F59" s="15">
        <f>SUM(F5,F15,F22,F35,F45,F48,F56)</f>
        <v>0</v>
      </c>
      <c r="G59" s="15">
        <f>SUM(G5,G15,G22,G35,G45,G48,G56)</f>
        <v>0</v>
      </c>
      <c r="H59" s="15">
        <f>SUM(H5,H15,H22,H35,H45,H48,H56)</f>
        <v>0</v>
      </c>
      <c r="I59" s="15">
        <f>SUM(I5,I15,I22,I35,I45,I48,I56)</f>
        <v>22004956</v>
      </c>
      <c r="J59" s="15">
        <f>SUM(J5,J15,J22,J35,J45,J48,J56)</f>
        <v>2790083</v>
      </c>
      <c r="K59" s="15">
        <f>SUM(K5,K15,K22,K35,K45,K48,K56)</f>
        <v>7837689</v>
      </c>
      <c r="L59" s="15">
        <f>SUM(L5,L15,L22,L35,L45,L48,L56)</f>
        <v>0</v>
      </c>
      <c r="M59" s="15">
        <f>SUM(M5,M15,M22,M35,M45,M48,M56)</f>
        <v>0</v>
      </c>
      <c r="N59" s="15">
        <f>SUM(N5,N15,N22,N35,N45,N48,N56)</f>
        <v>0</v>
      </c>
      <c r="O59" s="15">
        <f>SUM(D59:N59)</f>
        <v>69539503</v>
      </c>
      <c r="P59" s="38">
        <f>(O59/P$61)</f>
        <v>2416.7478626537845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8" t="s">
        <v>173</v>
      </c>
      <c r="N61" s="48"/>
      <c r="O61" s="48"/>
      <c r="P61" s="43">
        <v>28774</v>
      </c>
    </row>
    <row r="62" spans="1:120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</row>
    <row r="63" spans="1:120" ht="15.75" customHeight="1" thickBot="1">
      <c r="A63" s="52" t="s">
        <v>78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10837807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442401</v>
      </c>
      <c r="N5" s="28">
        <f>SUM(D5:M5)</f>
        <v>11280208</v>
      </c>
      <c r="O5" s="33">
        <f t="shared" ref="O5:O49" si="1">(N5/O$51)</f>
        <v>439.56854493024707</v>
      </c>
      <c r="P5" s="6"/>
    </row>
    <row r="6" spans="1:133">
      <c r="A6" s="12"/>
      <c r="B6" s="25">
        <v>311</v>
      </c>
      <c r="C6" s="20" t="s">
        <v>2</v>
      </c>
      <c r="D6" s="46">
        <v>6453239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442401</v>
      </c>
      <c r="N6" s="46">
        <f>SUM(D6:M6)</f>
        <v>6895640</v>
      </c>
      <c r="O6" s="47">
        <f t="shared" si="1"/>
        <v>268.71015509313384</v>
      </c>
      <c r="P6" s="9"/>
    </row>
    <row r="7" spans="1:133">
      <c r="A7" s="12"/>
      <c r="B7" s="25">
        <v>312.10000000000002</v>
      </c>
      <c r="C7" s="20" t="s">
        <v>10</v>
      </c>
      <c r="D7" s="46">
        <v>708233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708233</v>
      </c>
      <c r="O7" s="47">
        <f t="shared" si="1"/>
        <v>27.598511417660355</v>
      </c>
      <c r="P7" s="9"/>
    </row>
    <row r="8" spans="1:133">
      <c r="A8" s="12"/>
      <c r="B8" s="25">
        <v>312.51</v>
      </c>
      <c r="C8" s="20" t="s">
        <v>63</v>
      </c>
      <c r="D8" s="46">
        <v>220789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220789</v>
      </c>
      <c r="O8" s="47">
        <f t="shared" si="1"/>
        <v>8.6037331462863378</v>
      </c>
      <c r="P8" s="9"/>
    </row>
    <row r="9" spans="1:133">
      <c r="A9" s="12"/>
      <c r="B9" s="25">
        <v>312.52</v>
      </c>
      <c r="C9" s="20" t="s">
        <v>93</v>
      </c>
      <c r="D9" s="46">
        <v>140116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140116</v>
      </c>
      <c r="O9" s="47">
        <f t="shared" si="1"/>
        <v>5.4600576728236305</v>
      </c>
      <c r="P9" s="9"/>
    </row>
    <row r="10" spans="1:133">
      <c r="A10" s="12"/>
      <c r="B10" s="25">
        <v>314.10000000000002</v>
      </c>
      <c r="C10" s="20" t="s">
        <v>11</v>
      </c>
      <c r="D10" s="46">
        <v>1974294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1974294</v>
      </c>
      <c r="O10" s="47">
        <f t="shared" si="1"/>
        <v>76.934533551554821</v>
      </c>
      <c r="P10" s="9"/>
    </row>
    <row r="11" spans="1:133">
      <c r="A11" s="12"/>
      <c r="B11" s="25">
        <v>314.39999999999998</v>
      </c>
      <c r="C11" s="20" t="s">
        <v>12</v>
      </c>
      <c r="D11" s="46">
        <v>111207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111207</v>
      </c>
      <c r="O11" s="47">
        <f t="shared" si="1"/>
        <v>4.3335281739537059</v>
      </c>
      <c r="P11" s="9"/>
    </row>
    <row r="12" spans="1:133">
      <c r="A12" s="12"/>
      <c r="B12" s="25">
        <v>314.8</v>
      </c>
      <c r="C12" s="20" t="s">
        <v>13</v>
      </c>
      <c r="D12" s="46">
        <v>23943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23943</v>
      </c>
      <c r="O12" s="47">
        <f t="shared" si="1"/>
        <v>0.93301379471592238</v>
      </c>
      <c r="P12" s="9"/>
    </row>
    <row r="13" spans="1:133">
      <c r="A13" s="12"/>
      <c r="B13" s="25">
        <v>315</v>
      </c>
      <c r="C13" s="20" t="s">
        <v>94</v>
      </c>
      <c r="D13" s="46">
        <v>1005281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1005281</v>
      </c>
      <c r="O13" s="47">
        <f t="shared" si="1"/>
        <v>39.173914737744525</v>
      </c>
      <c r="P13" s="9"/>
    </row>
    <row r="14" spans="1:133">
      <c r="A14" s="12"/>
      <c r="B14" s="25">
        <v>316</v>
      </c>
      <c r="C14" s="20" t="s">
        <v>95</v>
      </c>
      <c r="D14" s="46">
        <v>200705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200705</v>
      </c>
      <c r="O14" s="47">
        <f t="shared" si="1"/>
        <v>7.8210973423739381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SUM(D16:D18)</f>
        <v>1886215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1886215</v>
      </c>
      <c r="O15" s="45">
        <f t="shared" si="1"/>
        <v>73.502260151196325</v>
      </c>
      <c r="P15" s="10"/>
    </row>
    <row r="16" spans="1:133">
      <c r="A16" s="12"/>
      <c r="B16" s="25">
        <v>322</v>
      </c>
      <c r="C16" s="20" t="s">
        <v>0</v>
      </c>
      <c r="D16" s="46">
        <v>245442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245442</v>
      </c>
      <c r="O16" s="47">
        <f t="shared" si="1"/>
        <v>9.5644143090951594</v>
      </c>
      <c r="P16" s="9"/>
    </row>
    <row r="17" spans="1:16">
      <c r="A17" s="12"/>
      <c r="B17" s="25">
        <v>323.10000000000002</v>
      </c>
      <c r="C17" s="20" t="s">
        <v>17</v>
      </c>
      <c r="D17" s="46">
        <v>1539818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1539818</v>
      </c>
      <c r="O17" s="47">
        <f t="shared" si="1"/>
        <v>60.003818876159301</v>
      </c>
      <c r="P17" s="9"/>
    </row>
    <row r="18" spans="1:16">
      <c r="A18" s="12"/>
      <c r="B18" s="25">
        <v>323.39999999999998</v>
      </c>
      <c r="C18" s="20" t="s">
        <v>18</v>
      </c>
      <c r="D18" s="46">
        <v>100955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100955</v>
      </c>
      <c r="O18" s="47">
        <f t="shared" si="1"/>
        <v>3.9340269659418596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SUM(D20:D26)</f>
        <v>2034913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62500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2097413</v>
      </c>
      <c r="O19" s="45">
        <f t="shared" si="1"/>
        <v>81.732250019484056</v>
      </c>
      <c r="P19" s="10"/>
    </row>
    <row r="20" spans="1:16">
      <c r="A20" s="12"/>
      <c r="B20" s="25">
        <v>334.1</v>
      </c>
      <c r="C20" s="20" t="s">
        <v>96</v>
      </c>
      <c r="D20" s="46">
        <v>4074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4074</v>
      </c>
      <c r="O20" s="47">
        <f t="shared" si="1"/>
        <v>0.15875613747954173</v>
      </c>
      <c r="P20" s="9"/>
    </row>
    <row r="21" spans="1:16">
      <c r="A21" s="12"/>
      <c r="B21" s="25">
        <v>334.36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62500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62500</v>
      </c>
      <c r="O21" s="47">
        <f t="shared" si="1"/>
        <v>2.4355077546566908</v>
      </c>
      <c r="P21" s="9"/>
    </row>
    <row r="22" spans="1:16">
      <c r="A22" s="12"/>
      <c r="B22" s="25">
        <v>335.12</v>
      </c>
      <c r="C22" s="20" t="s">
        <v>97</v>
      </c>
      <c r="D22" s="46">
        <v>732881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732881</v>
      </c>
      <c r="O22" s="47">
        <f t="shared" si="1"/>
        <v>28.558997739848802</v>
      </c>
      <c r="P22" s="9"/>
    </row>
    <row r="23" spans="1:16">
      <c r="A23" s="12"/>
      <c r="B23" s="25">
        <v>335.14</v>
      </c>
      <c r="C23" s="20" t="s">
        <v>98</v>
      </c>
      <c r="D23" s="46">
        <v>8153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8153</v>
      </c>
      <c r="O23" s="47">
        <f t="shared" si="1"/>
        <v>0.31770711557945602</v>
      </c>
      <c r="P23" s="9"/>
    </row>
    <row r="24" spans="1:16">
      <c r="A24" s="12"/>
      <c r="B24" s="25">
        <v>335.15</v>
      </c>
      <c r="C24" s="20" t="s">
        <v>99</v>
      </c>
      <c r="D24" s="46">
        <v>15278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15278</v>
      </c>
      <c r="O24" s="47">
        <f t="shared" si="1"/>
        <v>0.59535499961031879</v>
      </c>
      <c r="P24" s="9"/>
    </row>
    <row r="25" spans="1:16">
      <c r="A25" s="12"/>
      <c r="B25" s="25">
        <v>335.18</v>
      </c>
      <c r="C25" s="20" t="s">
        <v>100</v>
      </c>
      <c r="D25" s="46">
        <v>1269331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1269331</v>
      </c>
      <c r="O25" s="47">
        <f t="shared" si="1"/>
        <v>49.46344789961811</v>
      </c>
      <c r="P25" s="9"/>
    </row>
    <row r="26" spans="1:16">
      <c r="A26" s="12"/>
      <c r="B26" s="25">
        <v>335.21</v>
      </c>
      <c r="C26" s="20" t="s">
        <v>29</v>
      </c>
      <c r="D26" s="46">
        <v>5196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5196</v>
      </c>
      <c r="O26" s="47">
        <f t="shared" si="1"/>
        <v>0.20247837269113864</v>
      </c>
      <c r="P26" s="9"/>
    </row>
    <row r="27" spans="1:16" ht="15.75">
      <c r="A27" s="29" t="s">
        <v>36</v>
      </c>
      <c r="B27" s="30"/>
      <c r="C27" s="31"/>
      <c r="D27" s="32">
        <f t="shared" ref="D27:M27" si="7">SUM(D28:D36)</f>
        <v>301911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7579546</v>
      </c>
      <c r="J27" s="32">
        <f t="shared" si="7"/>
        <v>1964274</v>
      </c>
      <c r="K27" s="32">
        <f t="shared" si="7"/>
        <v>0</v>
      </c>
      <c r="L27" s="32">
        <f t="shared" si="7"/>
        <v>190273</v>
      </c>
      <c r="M27" s="32">
        <f t="shared" si="7"/>
        <v>0</v>
      </c>
      <c r="N27" s="32">
        <f>SUM(D27:M27)</f>
        <v>10036004</v>
      </c>
      <c r="O27" s="45">
        <f t="shared" si="1"/>
        <v>391.08424908424911</v>
      </c>
      <c r="P27" s="10"/>
    </row>
    <row r="28" spans="1:16">
      <c r="A28" s="12"/>
      <c r="B28" s="25">
        <v>341.1</v>
      </c>
      <c r="C28" s="20" t="s">
        <v>101</v>
      </c>
      <c r="D28" s="46">
        <v>1552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1552</v>
      </c>
      <c r="O28" s="47">
        <f t="shared" si="1"/>
        <v>6.0478528563634948E-2</v>
      </c>
      <c r="P28" s="9"/>
    </row>
    <row r="29" spans="1:16">
      <c r="A29" s="12"/>
      <c r="B29" s="25">
        <v>342.1</v>
      </c>
      <c r="C29" s="20" t="s">
        <v>40</v>
      </c>
      <c r="D29" s="46">
        <v>100829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8">SUM(D29:M29)</f>
        <v>100829</v>
      </c>
      <c r="O29" s="47">
        <f t="shared" si="1"/>
        <v>3.9291169823084715</v>
      </c>
      <c r="P29" s="9"/>
    </row>
    <row r="30" spans="1:16">
      <c r="A30" s="12"/>
      <c r="B30" s="25">
        <v>342.2</v>
      </c>
      <c r="C30" s="20" t="s">
        <v>80</v>
      </c>
      <c r="D30" s="46">
        <v>73794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73794</v>
      </c>
      <c r="O30" s="47">
        <f t="shared" si="1"/>
        <v>2.8756137479541737</v>
      </c>
      <c r="P30" s="9"/>
    </row>
    <row r="31" spans="1:16">
      <c r="A31" s="12"/>
      <c r="B31" s="25">
        <v>343.4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2529306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2529306</v>
      </c>
      <c r="O31" s="47">
        <f t="shared" si="1"/>
        <v>98.562310030395139</v>
      </c>
      <c r="P31" s="9"/>
    </row>
    <row r="32" spans="1:16">
      <c r="A32" s="12"/>
      <c r="B32" s="25">
        <v>343.5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4264774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4264774</v>
      </c>
      <c r="O32" s="47">
        <f t="shared" si="1"/>
        <v>166.19024238173174</v>
      </c>
      <c r="P32" s="9"/>
    </row>
    <row r="33" spans="1:16">
      <c r="A33" s="12"/>
      <c r="B33" s="25">
        <v>343.7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785466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785466</v>
      </c>
      <c r="O33" s="47">
        <f t="shared" si="1"/>
        <v>30.608136544306756</v>
      </c>
      <c r="P33" s="9"/>
    </row>
    <row r="34" spans="1:16">
      <c r="A34" s="12"/>
      <c r="B34" s="25">
        <v>343.9</v>
      </c>
      <c r="C34" s="20" t="s">
        <v>45</v>
      </c>
      <c r="D34" s="46">
        <v>125736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125736</v>
      </c>
      <c r="O34" s="47">
        <f t="shared" si="1"/>
        <v>4.8996960486322187</v>
      </c>
      <c r="P34" s="9"/>
    </row>
    <row r="35" spans="1:16">
      <c r="A35" s="12"/>
      <c r="B35" s="25">
        <v>344.9</v>
      </c>
      <c r="C35" s="20" t="s">
        <v>102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190273</v>
      </c>
      <c r="M35" s="46">
        <v>0</v>
      </c>
      <c r="N35" s="46">
        <f t="shared" si="8"/>
        <v>190273</v>
      </c>
      <c r="O35" s="47">
        <f t="shared" si="1"/>
        <v>7.4145818720286805</v>
      </c>
      <c r="P35" s="9"/>
    </row>
    <row r="36" spans="1:16">
      <c r="A36" s="12"/>
      <c r="B36" s="25">
        <v>349</v>
      </c>
      <c r="C36" s="20" t="s">
        <v>107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1964274</v>
      </c>
      <c r="K36" s="46">
        <v>0</v>
      </c>
      <c r="L36" s="46">
        <v>0</v>
      </c>
      <c r="M36" s="46">
        <v>0</v>
      </c>
      <c r="N36" s="46">
        <f t="shared" si="8"/>
        <v>1964274</v>
      </c>
      <c r="O36" s="47">
        <f t="shared" si="1"/>
        <v>76.544072948328264</v>
      </c>
      <c r="P36" s="9"/>
    </row>
    <row r="37" spans="1:16" ht="15.75">
      <c r="A37" s="29" t="s">
        <v>37</v>
      </c>
      <c r="B37" s="30"/>
      <c r="C37" s="31"/>
      <c r="D37" s="32">
        <f t="shared" ref="D37:M37" si="9">SUM(D38:D39)</f>
        <v>65882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5076</v>
      </c>
      <c r="M37" s="32">
        <f t="shared" si="9"/>
        <v>0</v>
      </c>
      <c r="N37" s="32">
        <f t="shared" ref="N37:N49" si="10">SUM(D37:M37)</f>
        <v>70958</v>
      </c>
      <c r="O37" s="45">
        <f t="shared" si="1"/>
        <v>2.7651001480788713</v>
      </c>
      <c r="P37" s="10"/>
    </row>
    <row r="38" spans="1:16">
      <c r="A38" s="13"/>
      <c r="B38" s="39">
        <v>351.1</v>
      </c>
      <c r="C38" s="21" t="s">
        <v>75</v>
      </c>
      <c r="D38" s="46">
        <v>41448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41448</v>
      </c>
      <c r="O38" s="47">
        <f t="shared" si="1"/>
        <v>1.6151508066401683</v>
      </c>
      <c r="P38" s="9"/>
    </row>
    <row r="39" spans="1:16">
      <c r="A39" s="13"/>
      <c r="B39" s="39">
        <v>359</v>
      </c>
      <c r="C39" s="21" t="s">
        <v>48</v>
      </c>
      <c r="D39" s="46">
        <v>24434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5076</v>
      </c>
      <c r="M39" s="46">
        <v>0</v>
      </c>
      <c r="N39" s="46">
        <f t="shared" si="10"/>
        <v>29510</v>
      </c>
      <c r="O39" s="47">
        <f t="shared" si="1"/>
        <v>1.1499493414387032</v>
      </c>
      <c r="P39" s="9"/>
    </row>
    <row r="40" spans="1:16" ht="15.75">
      <c r="A40" s="29" t="s">
        <v>3</v>
      </c>
      <c r="B40" s="30"/>
      <c r="C40" s="31"/>
      <c r="D40" s="32">
        <f t="shared" ref="D40:M40" si="11">SUM(D41:D44)</f>
        <v>378049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40137</v>
      </c>
      <c r="J40" s="32">
        <f t="shared" si="11"/>
        <v>0</v>
      </c>
      <c r="K40" s="32">
        <f t="shared" si="11"/>
        <v>4855973</v>
      </c>
      <c r="L40" s="32">
        <f t="shared" si="11"/>
        <v>370</v>
      </c>
      <c r="M40" s="32">
        <f t="shared" si="11"/>
        <v>34830</v>
      </c>
      <c r="N40" s="32">
        <f t="shared" si="10"/>
        <v>5309359</v>
      </c>
      <c r="O40" s="45">
        <f t="shared" si="1"/>
        <v>206.8957602681007</v>
      </c>
      <c r="P40" s="10"/>
    </row>
    <row r="41" spans="1:16">
      <c r="A41" s="12"/>
      <c r="B41" s="25">
        <v>361.1</v>
      </c>
      <c r="C41" s="20" t="s">
        <v>49</v>
      </c>
      <c r="D41" s="46">
        <v>46901</v>
      </c>
      <c r="E41" s="46">
        <v>0</v>
      </c>
      <c r="F41" s="46">
        <v>0</v>
      </c>
      <c r="G41" s="46">
        <v>0</v>
      </c>
      <c r="H41" s="46">
        <v>0</v>
      </c>
      <c r="I41" s="46">
        <v>40137</v>
      </c>
      <c r="J41" s="46">
        <v>0</v>
      </c>
      <c r="K41" s="46">
        <v>836480</v>
      </c>
      <c r="L41" s="46">
        <v>370</v>
      </c>
      <c r="M41" s="46">
        <v>0</v>
      </c>
      <c r="N41" s="46">
        <f t="shared" si="10"/>
        <v>923888</v>
      </c>
      <c r="O41" s="47">
        <f t="shared" si="1"/>
        <v>36.002182214948171</v>
      </c>
      <c r="P41" s="9"/>
    </row>
    <row r="42" spans="1:16">
      <c r="A42" s="12"/>
      <c r="B42" s="25">
        <v>361.3</v>
      </c>
      <c r="C42" s="20" t="s">
        <v>50</v>
      </c>
      <c r="D42" s="46">
        <v>-29732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2156746</v>
      </c>
      <c r="L42" s="46">
        <v>0</v>
      </c>
      <c r="M42" s="46">
        <v>0</v>
      </c>
      <c r="N42" s="46">
        <f t="shared" si="10"/>
        <v>2127014</v>
      </c>
      <c r="O42" s="47">
        <f t="shared" si="1"/>
        <v>82.885745460213542</v>
      </c>
      <c r="P42" s="9"/>
    </row>
    <row r="43" spans="1:16">
      <c r="A43" s="12"/>
      <c r="B43" s="25">
        <v>368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1862747</v>
      </c>
      <c r="L43" s="46">
        <v>0</v>
      </c>
      <c r="M43" s="46">
        <v>0</v>
      </c>
      <c r="N43" s="46">
        <f t="shared" si="10"/>
        <v>1862747</v>
      </c>
      <c r="O43" s="47">
        <f t="shared" si="1"/>
        <v>72.587756215415794</v>
      </c>
      <c r="P43" s="9"/>
    </row>
    <row r="44" spans="1:16">
      <c r="A44" s="12"/>
      <c r="B44" s="25">
        <v>369.9</v>
      </c>
      <c r="C44" s="20" t="s">
        <v>52</v>
      </c>
      <c r="D44" s="46">
        <v>360880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34830</v>
      </c>
      <c r="N44" s="46">
        <f t="shared" si="10"/>
        <v>395710</v>
      </c>
      <c r="O44" s="47">
        <f t="shared" si="1"/>
        <v>15.420076377523186</v>
      </c>
      <c r="P44" s="9"/>
    </row>
    <row r="45" spans="1:16" ht="15.75">
      <c r="A45" s="29" t="s">
        <v>38</v>
      </c>
      <c r="B45" s="30"/>
      <c r="C45" s="31"/>
      <c r="D45" s="32">
        <f t="shared" ref="D45:M45" si="12">SUM(D46:D48)</f>
        <v>366000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1033097</v>
      </c>
      <c r="N45" s="32">
        <f t="shared" si="10"/>
        <v>1399097</v>
      </c>
      <c r="O45" s="45">
        <f t="shared" si="1"/>
        <v>54.520185488270592</v>
      </c>
      <c r="P45" s="9"/>
    </row>
    <row r="46" spans="1:16">
      <c r="A46" s="12"/>
      <c r="B46" s="25">
        <v>381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533097</v>
      </c>
      <c r="N46" s="46">
        <f t="shared" si="10"/>
        <v>533097</v>
      </c>
      <c r="O46" s="47">
        <f t="shared" si="1"/>
        <v>20.773790039747485</v>
      </c>
      <c r="P46" s="9"/>
    </row>
    <row r="47" spans="1:16">
      <c r="A47" s="12"/>
      <c r="B47" s="25">
        <v>382</v>
      </c>
      <c r="C47" s="20" t="s">
        <v>65</v>
      </c>
      <c r="D47" s="46">
        <v>366000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366000</v>
      </c>
      <c r="O47" s="47">
        <f t="shared" si="1"/>
        <v>14.262333411269582</v>
      </c>
      <c r="P47" s="9"/>
    </row>
    <row r="48" spans="1:16" ht="15.75" thickBot="1">
      <c r="A48" s="12"/>
      <c r="B48" s="25">
        <v>384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500000</v>
      </c>
      <c r="N48" s="46">
        <f t="shared" si="10"/>
        <v>500000</v>
      </c>
      <c r="O48" s="47">
        <f t="shared" si="1"/>
        <v>19.484062037253526</v>
      </c>
      <c r="P48" s="9"/>
    </row>
    <row r="49" spans="1:119" ht="16.5" thickBot="1">
      <c r="A49" s="14" t="s">
        <v>46</v>
      </c>
      <c r="B49" s="23"/>
      <c r="C49" s="22"/>
      <c r="D49" s="15">
        <f t="shared" ref="D49:M49" si="13">SUM(D5,D15,D19,D27,D37,D40,D45)</f>
        <v>15870777</v>
      </c>
      <c r="E49" s="15">
        <f t="shared" si="13"/>
        <v>0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7682183</v>
      </c>
      <c r="J49" s="15">
        <f t="shared" si="13"/>
        <v>1964274</v>
      </c>
      <c r="K49" s="15">
        <f t="shared" si="13"/>
        <v>4855973</v>
      </c>
      <c r="L49" s="15">
        <f t="shared" si="13"/>
        <v>195719</v>
      </c>
      <c r="M49" s="15">
        <f t="shared" si="13"/>
        <v>1510328</v>
      </c>
      <c r="N49" s="15">
        <f t="shared" si="10"/>
        <v>32079254</v>
      </c>
      <c r="O49" s="38">
        <f t="shared" si="1"/>
        <v>1250.0683500896266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108</v>
      </c>
      <c r="M51" s="48"/>
      <c r="N51" s="48"/>
      <c r="O51" s="43">
        <v>25662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10505462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427491</v>
      </c>
      <c r="N5" s="28">
        <f>SUM(D5:M5)</f>
        <v>10932953</v>
      </c>
      <c r="O5" s="33">
        <f t="shared" ref="O5:O48" si="1">(N5/O$50)</f>
        <v>431.9788612746454</v>
      </c>
      <c r="P5" s="6"/>
    </row>
    <row r="6" spans="1:133">
      <c r="A6" s="12"/>
      <c r="B6" s="25">
        <v>311</v>
      </c>
      <c r="C6" s="20" t="s">
        <v>2</v>
      </c>
      <c r="D6" s="46">
        <v>6206798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427491</v>
      </c>
      <c r="N6" s="46">
        <f>SUM(D6:M6)</f>
        <v>6634289</v>
      </c>
      <c r="O6" s="47">
        <f t="shared" si="1"/>
        <v>262.1316132601051</v>
      </c>
      <c r="P6" s="9"/>
    </row>
    <row r="7" spans="1:133">
      <c r="A7" s="12"/>
      <c r="B7" s="25">
        <v>312.10000000000002</v>
      </c>
      <c r="C7" s="20" t="s">
        <v>10</v>
      </c>
      <c r="D7" s="46">
        <v>683710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683710</v>
      </c>
      <c r="O7" s="47">
        <f t="shared" si="1"/>
        <v>27.014500770476907</v>
      </c>
      <c r="P7" s="9"/>
    </row>
    <row r="8" spans="1:133">
      <c r="A8" s="12"/>
      <c r="B8" s="25">
        <v>312.51</v>
      </c>
      <c r="C8" s="20" t="s">
        <v>63</v>
      </c>
      <c r="D8" s="46">
        <v>178961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178961</v>
      </c>
      <c r="O8" s="47">
        <f t="shared" si="1"/>
        <v>7.0710419218459837</v>
      </c>
      <c r="P8" s="9"/>
    </row>
    <row r="9" spans="1:133">
      <c r="A9" s="12"/>
      <c r="B9" s="25">
        <v>312.52</v>
      </c>
      <c r="C9" s="20" t="s">
        <v>93</v>
      </c>
      <c r="D9" s="46">
        <v>170685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170685</v>
      </c>
      <c r="O9" s="47">
        <f t="shared" si="1"/>
        <v>6.7440436208463392</v>
      </c>
      <c r="P9" s="9"/>
    </row>
    <row r="10" spans="1:133">
      <c r="A10" s="12"/>
      <c r="B10" s="25">
        <v>314.10000000000002</v>
      </c>
      <c r="C10" s="20" t="s">
        <v>11</v>
      </c>
      <c r="D10" s="46">
        <v>1825899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1825899</v>
      </c>
      <c r="O10" s="47">
        <f t="shared" si="1"/>
        <v>72.1442569836817</v>
      </c>
      <c r="P10" s="9"/>
    </row>
    <row r="11" spans="1:133">
      <c r="A11" s="12"/>
      <c r="B11" s="25">
        <v>314.39999999999998</v>
      </c>
      <c r="C11" s="20" t="s">
        <v>12</v>
      </c>
      <c r="D11" s="46">
        <v>114854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114854</v>
      </c>
      <c r="O11" s="47">
        <f t="shared" si="1"/>
        <v>4.5380694614563986</v>
      </c>
      <c r="P11" s="9"/>
    </row>
    <row r="12" spans="1:133">
      <c r="A12" s="12"/>
      <c r="B12" s="25">
        <v>314.8</v>
      </c>
      <c r="C12" s="20" t="s">
        <v>13</v>
      </c>
      <c r="D12" s="46">
        <v>18433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18433</v>
      </c>
      <c r="O12" s="47">
        <f t="shared" si="1"/>
        <v>0.72831798964795136</v>
      </c>
      <c r="P12" s="9"/>
    </row>
    <row r="13" spans="1:133">
      <c r="A13" s="12"/>
      <c r="B13" s="25">
        <v>315</v>
      </c>
      <c r="C13" s="20" t="s">
        <v>94</v>
      </c>
      <c r="D13" s="46">
        <v>1106191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1106191</v>
      </c>
      <c r="O13" s="47">
        <f t="shared" si="1"/>
        <v>43.707416334110398</v>
      </c>
      <c r="P13" s="9"/>
    </row>
    <row r="14" spans="1:133">
      <c r="A14" s="12"/>
      <c r="B14" s="25">
        <v>316</v>
      </c>
      <c r="C14" s="20" t="s">
        <v>95</v>
      </c>
      <c r="D14" s="46">
        <v>199931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199931</v>
      </c>
      <c r="O14" s="47">
        <f t="shared" si="1"/>
        <v>7.8996009324746135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SUM(D16:D18)</f>
        <v>1816335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1816335</v>
      </c>
      <c r="O15" s="45">
        <f t="shared" si="1"/>
        <v>71.766367695286263</v>
      </c>
      <c r="P15" s="10"/>
    </row>
    <row r="16" spans="1:133">
      <c r="A16" s="12"/>
      <c r="B16" s="25">
        <v>322</v>
      </c>
      <c r="C16" s="20" t="s">
        <v>0</v>
      </c>
      <c r="D16" s="46">
        <v>289255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289255</v>
      </c>
      <c r="O16" s="47">
        <f t="shared" si="1"/>
        <v>11.428938322335927</v>
      </c>
      <c r="P16" s="9"/>
    </row>
    <row r="17" spans="1:16">
      <c r="A17" s="12"/>
      <c r="B17" s="25">
        <v>323.10000000000002</v>
      </c>
      <c r="C17" s="20" t="s">
        <v>17</v>
      </c>
      <c r="D17" s="46">
        <v>1429138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1429138</v>
      </c>
      <c r="O17" s="47">
        <f t="shared" si="1"/>
        <v>56.467580702516891</v>
      </c>
      <c r="P17" s="9"/>
    </row>
    <row r="18" spans="1:16">
      <c r="A18" s="12"/>
      <c r="B18" s="25">
        <v>323.39999999999998</v>
      </c>
      <c r="C18" s="20" t="s">
        <v>18</v>
      </c>
      <c r="D18" s="46">
        <v>97942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97942</v>
      </c>
      <c r="O18" s="47">
        <f t="shared" si="1"/>
        <v>3.8698486704334427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SUM(D20:D26)</f>
        <v>1870353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50000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1920353</v>
      </c>
      <c r="O19" s="45">
        <f t="shared" si="1"/>
        <v>75.876289067130273</v>
      </c>
      <c r="P19" s="10"/>
    </row>
    <row r="20" spans="1:16">
      <c r="A20" s="12"/>
      <c r="B20" s="25">
        <v>334.1</v>
      </c>
      <c r="C20" s="20" t="s">
        <v>96</v>
      </c>
      <c r="D20" s="46">
        <v>5754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5754</v>
      </c>
      <c r="O20" s="47">
        <f t="shared" si="1"/>
        <v>0.22734995456161838</v>
      </c>
      <c r="P20" s="9"/>
    </row>
    <row r="21" spans="1:16">
      <c r="A21" s="12"/>
      <c r="B21" s="25">
        <v>334.36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50000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50000</v>
      </c>
      <c r="O21" s="47">
        <f t="shared" si="1"/>
        <v>1.9755818088427042</v>
      </c>
      <c r="P21" s="9"/>
    </row>
    <row r="22" spans="1:16">
      <c r="A22" s="12"/>
      <c r="B22" s="25">
        <v>335.12</v>
      </c>
      <c r="C22" s="20" t="s">
        <v>97</v>
      </c>
      <c r="D22" s="46">
        <v>625958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625958</v>
      </c>
      <c r="O22" s="47">
        <f t="shared" si="1"/>
        <v>24.732624757991228</v>
      </c>
      <c r="P22" s="9"/>
    </row>
    <row r="23" spans="1:16">
      <c r="A23" s="12"/>
      <c r="B23" s="25">
        <v>335.14</v>
      </c>
      <c r="C23" s="20" t="s">
        <v>98</v>
      </c>
      <c r="D23" s="46">
        <v>7907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7907</v>
      </c>
      <c r="O23" s="47">
        <f t="shared" si="1"/>
        <v>0.31241850725038522</v>
      </c>
      <c r="P23" s="9"/>
    </row>
    <row r="24" spans="1:16">
      <c r="A24" s="12"/>
      <c r="B24" s="25">
        <v>335.15</v>
      </c>
      <c r="C24" s="20" t="s">
        <v>99</v>
      </c>
      <c r="D24" s="46">
        <v>15278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15278</v>
      </c>
      <c r="O24" s="47">
        <f t="shared" si="1"/>
        <v>0.60365877750997665</v>
      </c>
      <c r="P24" s="9"/>
    </row>
    <row r="25" spans="1:16">
      <c r="A25" s="12"/>
      <c r="B25" s="25">
        <v>335.18</v>
      </c>
      <c r="C25" s="20" t="s">
        <v>100</v>
      </c>
      <c r="D25" s="46">
        <v>1209296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1209296</v>
      </c>
      <c r="O25" s="47">
        <f t="shared" si="1"/>
        <v>47.781263582124936</v>
      </c>
      <c r="P25" s="9"/>
    </row>
    <row r="26" spans="1:16">
      <c r="A26" s="12"/>
      <c r="B26" s="25">
        <v>335.21</v>
      </c>
      <c r="C26" s="20" t="s">
        <v>29</v>
      </c>
      <c r="D26" s="46">
        <v>6160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6160</v>
      </c>
      <c r="O26" s="47">
        <f t="shared" si="1"/>
        <v>0.24339167884942114</v>
      </c>
      <c r="P26" s="9"/>
    </row>
    <row r="27" spans="1:16" ht="15.75">
      <c r="A27" s="29" t="s">
        <v>36</v>
      </c>
      <c r="B27" s="30"/>
      <c r="C27" s="31"/>
      <c r="D27" s="32">
        <f t="shared" ref="D27:M27" si="7">SUM(D28:D36)</f>
        <v>324538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7442179</v>
      </c>
      <c r="J27" s="32">
        <f t="shared" si="7"/>
        <v>0</v>
      </c>
      <c r="K27" s="32">
        <f t="shared" si="7"/>
        <v>0</v>
      </c>
      <c r="L27" s="32">
        <f t="shared" si="7"/>
        <v>463888</v>
      </c>
      <c r="M27" s="32">
        <f t="shared" si="7"/>
        <v>0</v>
      </c>
      <c r="N27" s="32">
        <f>SUM(D27:M27)</f>
        <v>8230605</v>
      </c>
      <c r="O27" s="45">
        <f t="shared" si="1"/>
        <v>325.2046702753961</v>
      </c>
      <c r="P27" s="10"/>
    </row>
    <row r="28" spans="1:16">
      <c r="A28" s="12"/>
      <c r="B28" s="25">
        <v>341.1</v>
      </c>
      <c r="C28" s="20" t="s">
        <v>101</v>
      </c>
      <c r="D28" s="46">
        <v>1799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1799</v>
      </c>
      <c r="O28" s="47">
        <f t="shared" si="1"/>
        <v>7.1081433482160492E-2</v>
      </c>
      <c r="P28" s="9"/>
    </row>
    <row r="29" spans="1:16">
      <c r="A29" s="12"/>
      <c r="B29" s="25">
        <v>342.1</v>
      </c>
      <c r="C29" s="20" t="s">
        <v>40</v>
      </c>
      <c r="D29" s="46">
        <v>100925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8">SUM(D29:M29)</f>
        <v>100925</v>
      </c>
      <c r="O29" s="47">
        <f t="shared" si="1"/>
        <v>3.9877118811489982</v>
      </c>
      <c r="P29" s="9"/>
    </row>
    <row r="30" spans="1:16">
      <c r="A30" s="12"/>
      <c r="B30" s="25">
        <v>342.2</v>
      </c>
      <c r="C30" s="20" t="s">
        <v>80</v>
      </c>
      <c r="D30" s="46">
        <v>69698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69698</v>
      </c>
      <c r="O30" s="47">
        <f t="shared" si="1"/>
        <v>2.7538820182543757</v>
      </c>
      <c r="P30" s="9"/>
    </row>
    <row r="31" spans="1:16">
      <c r="A31" s="12"/>
      <c r="B31" s="25">
        <v>343.4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2543105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2543105</v>
      </c>
      <c r="O31" s="47">
        <f t="shared" si="1"/>
        <v>100.48223951953851</v>
      </c>
      <c r="P31" s="9"/>
    </row>
    <row r="32" spans="1:16">
      <c r="A32" s="12"/>
      <c r="B32" s="25">
        <v>343.5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4135796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4135796</v>
      </c>
      <c r="O32" s="47">
        <f t="shared" si="1"/>
        <v>163.4120668536884</v>
      </c>
      <c r="P32" s="9"/>
    </row>
    <row r="33" spans="1:119">
      <c r="A33" s="12"/>
      <c r="B33" s="25">
        <v>343.7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763278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763278</v>
      </c>
      <c r="O33" s="47">
        <f t="shared" si="1"/>
        <v>30.158362637796831</v>
      </c>
      <c r="P33" s="9"/>
    </row>
    <row r="34" spans="1:119">
      <c r="A34" s="12"/>
      <c r="B34" s="25">
        <v>343.9</v>
      </c>
      <c r="C34" s="20" t="s">
        <v>45</v>
      </c>
      <c r="D34" s="46">
        <v>111160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111160</v>
      </c>
      <c r="O34" s="47">
        <f t="shared" si="1"/>
        <v>4.3921134774191</v>
      </c>
      <c r="P34" s="9"/>
    </row>
    <row r="35" spans="1:119">
      <c r="A35" s="12"/>
      <c r="B35" s="25">
        <v>344.9</v>
      </c>
      <c r="C35" s="20" t="s">
        <v>102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463888</v>
      </c>
      <c r="M35" s="46">
        <v>0</v>
      </c>
      <c r="N35" s="46">
        <f t="shared" si="8"/>
        <v>463888</v>
      </c>
      <c r="O35" s="47">
        <f t="shared" si="1"/>
        <v>18.328973882808487</v>
      </c>
      <c r="P35" s="9"/>
    </row>
    <row r="36" spans="1:119">
      <c r="A36" s="12"/>
      <c r="B36" s="25">
        <v>347.9</v>
      </c>
      <c r="C36" s="20" t="s">
        <v>103</v>
      </c>
      <c r="D36" s="46">
        <v>40956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40956</v>
      </c>
      <c r="O36" s="47">
        <f t="shared" si="1"/>
        <v>1.6182385712592358</v>
      </c>
      <c r="P36" s="9"/>
    </row>
    <row r="37" spans="1:119" ht="15.75">
      <c r="A37" s="29" t="s">
        <v>37</v>
      </c>
      <c r="B37" s="30"/>
      <c r="C37" s="31"/>
      <c r="D37" s="32">
        <f t="shared" ref="D37:M37" si="9">SUM(D38:D38)</f>
        <v>54987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4940</v>
      </c>
      <c r="M37" s="32">
        <f t="shared" si="9"/>
        <v>0</v>
      </c>
      <c r="N37" s="32">
        <f t="shared" ref="N37:N48" si="10">SUM(D37:M37)</f>
        <v>59927</v>
      </c>
      <c r="O37" s="45">
        <f t="shared" si="1"/>
        <v>2.3678138211703348</v>
      </c>
      <c r="P37" s="10"/>
    </row>
    <row r="38" spans="1:119">
      <c r="A38" s="13"/>
      <c r="B38" s="39">
        <v>351.1</v>
      </c>
      <c r="C38" s="21" t="s">
        <v>75</v>
      </c>
      <c r="D38" s="46">
        <v>54987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4940</v>
      </c>
      <c r="M38" s="46">
        <v>0</v>
      </c>
      <c r="N38" s="46">
        <f t="shared" si="10"/>
        <v>59927</v>
      </c>
      <c r="O38" s="47">
        <f t="shared" si="1"/>
        <v>2.3678138211703348</v>
      </c>
      <c r="P38" s="9"/>
    </row>
    <row r="39" spans="1:119" ht="15.75">
      <c r="A39" s="29" t="s">
        <v>3</v>
      </c>
      <c r="B39" s="30"/>
      <c r="C39" s="31"/>
      <c r="D39" s="32">
        <f t="shared" ref="D39:M39" si="11">SUM(D40:D44)</f>
        <v>376205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13860</v>
      </c>
      <c r="J39" s="32">
        <f t="shared" si="11"/>
        <v>0</v>
      </c>
      <c r="K39" s="32">
        <f t="shared" si="11"/>
        <v>4295189</v>
      </c>
      <c r="L39" s="32">
        <f t="shared" si="11"/>
        <v>675</v>
      </c>
      <c r="M39" s="32">
        <f t="shared" si="11"/>
        <v>19682</v>
      </c>
      <c r="N39" s="32">
        <f t="shared" si="10"/>
        <v>4705611</v>
      </c>
      <c r="O39" s="45">
        <f t="shared" si="1"/>
        <v>185.92638982180253</v>
      </c>
      <c r="P39" s="10"/>
    </row>
    <row r="40" spans="1:119">
      <c r="A40" s="12"/>
      <c r="B40" s="25">
        <v>361.1</v>
      </c>
      <c r="C40" s="20" t="s">
        <v>49</v>
      </c>
      <c r="D40" s="46">
        <v>136336</v>
      </c>
      <c r="E40" s="46">
        <v>0</v>
      </c>
      <c r="F40" s="46">
        <v>0</v>
      </c>
      <c r="G40" s="46">
        <v>0</v>
      </c>
      <c r="H40" s="46">
        <v>0</v>
      </c>
      <c r="I40" s="46">
        <v>7350</v>
      </c>
      <c r="J40" s="46">
        <v>0</v>
      </c>
      <c r="K40" s="46">
        <v>810185</v>
      </c>
      <c r="L40" s="46">
        <v>675</v>
      </c>
      <c r="M40" s="46">
        <v>2209</v>
      </c>
      <c r="N40" s="46">
        <f t="shared" si="10"/>
        <v>956755</v>
      </c>
      <c r="O40" s="47">
        <f t="shared" si="1"/>
        <v>37.802955470386031</v>
      </c>
      <c r="P40" s="9"/>
    </row>
    <row r="41" spans="1:119">
      <c r="A41" s="12"/>
      <c r="B41" s="25">
        <v>361.3</v>
      </c>
      <c r="C41" s="20" t="s">
        <v>50</v>
      </c>
      <c r="D41" s="46">
        <v>-11706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1739437</v>
      </c>
      <c r="L41" s="46">
        <v>0</v>
      </c>
      <c r="M41" s="46">
        <v>0</v>
      </c>
      <c r="N41" s="46">
        <f t="shared" si="10"/>
        <v>1727731</v>
      </c>
      <c r="O41" s="47">
        <f t="shared" si="1"/>
        <v>68.265478683472281</v>
      </c>
      <c r="P41" s="9"/>
    </row>
    <row r="42" spans="1:119">
      <c r="A42" s="12"/>
      <c r="B42" s="25">
        <v>365</v>
      </c>
      <c r="C42" s="20" t="s">
        <v>104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6510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6510</v>
      </c>
      <c r="O42" s="47">
        <f t="shared" si="1"/>
        <v>0.25722075151132007</v>
      </c>
      <c r="P42" s="9"/>
    </row>
    <row r="43" spans="1:119">
      <c r="A43" s="12"/>
      <c r="B43" s="25">
        <v>368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1745567</v>
      </c>
      <c r="L43" s="46">
        <v>0</v>
      </c>
      <c r="M43" s="46">
        <v>0</v>
      </c>
      <c r="N43" s="46">
        <f t="shared" si="10"/>
        <v>1745567</v>
      </c>
      <c r="O43" s="47">
        <f t="shared" si="1"/>
        <v>68.970208226322654</v>
      </c>
      <c r="P43" s="9"/>
    </row>
    <row r="44" spans="1:119">
      <c r="A44" s="12"/>
      <c r="B44" s="25">
        <v>369.9</v>
      </c>
      <c r="C44" s="20" t="s">
        <v>52</v>
      </c>
      <c r="D44" s="46">
        <v>251575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17473</v>
      </c>
      <c r="N44" s="46">
        <f t="shared" si="10"/>
        <v>269048</v>
      </c>
      <c r="O44" s="47">
        <f t="shared" si="1"/>
        <v>10.630526690110237</v>
      </c>
      <c r="P44" s="9"/>
    </row>
    <row r="45" spans="1:119" ht="15.75">
      <c r="A45" s="29" t="s">
        <v>38</v>
      </c>
      <c r="B45" s="30"/>
      <c r="C45" s="31"/>
      <c r="D45" s="32">
        <f t="shared" ref="D45:M45" si="12">SUM(D46:D47)</f>
        <v>366000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500815</v>
      </c>
      <c r="N45" s="32">
        <f t="shared" si="10"/>
        <v>866815</v>
      </c>
      <c r="O45" s="45">
        <f t="shared" si="1"/>
        <v>34.249278912639774</v>
      </c>
      <c r="P45" s="9"/>
    </row>
    <row r="46" spans="1:119">
      <c r="A46" s="12"/>
      <c r="B46" s="25">
        <v>381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500815</v>
      </c>
      <c r="N46" s="46">
        <f t="shared" si="10"/>
        <v>500815</v>
      </c>
      <c r="O46" s="47">
        <f t="shared" si="1"/>
        <v>19.788020071911177</v>
      </c>
      <c r="P46" s="9"/>
    </row>
    <row r="47" spans="1:119" ht="15.75" thickBot="1">
      <c r="A47" s="12"/>
      <c r="B47" s="25">
        <v>382</v>
      </c>
      <c r="C47" s="20" t="s">
        <v>65</v>
      </c>
      <c r="D47" s="46">
        <v>366000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366000</v>
      </c>
      <c r="O47" s="47">
        <f t="shared" si="1"/>
        <v>14.461258840728595</v>
      </c>
      <c r="P47" s="9"/>
    </row>
    <row r="48" spans="1:119" ht="16.5" thickBot="1">
      <c r="A48" s="14" t="s">
        <v>46</v>
      </c>
      <c r="B48" s="23"/>
      <c r="C48" s="22"/>
      <c r="D48" s="15">
        <f t="shared" ref="D48:M48" si="13">SUM(D5,D15,D19,D27,D37,D39,D45)</f>
        <v>15313880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7506039</v>
      </c>
      <c r="J48" s="15">
        <f t="shared" si="13"/>
        <v>0</v>
      </c>
      <c r="K48" s="15">
        <f t="shared" si="13"/>
        <v>4295189</v>
      </c>
      <c r="L48" s="15">
        <f t="shared" si="13"/>
        <v>469503</v>
      </c>
      <c r="M48" s="15">
        <f t="shared" si="13"/>
        <v>947988</v>
      </c>
      <c r="N48" s="15">
        <f t="shared" si="10"/>
        <v>28532599</v>
      </c>
      <c r="O48" s="38">
        <f t="shared" si="1"/>
        <v>1127.3696708680707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105</v>
      </c>
      <c r="M50" s="48"/>
      <c r="N50" s="48"/>
      <c r="O50" s="43">
        <v>25309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78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10367468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450051</v>
      </c>
      <c r="N5" s="28">
        <f>SUM(D5:M5)</f>
        <v>10817519</v>
      </c>
      <c r="O5" s="33">
        <f t="shared" ref="O5:O49" si="1">(N5/O$51)</f>
        <v>428.16224025331485</v>
      </c>
      <c r="P5" s="6"/>
    </row>
    <row r="6" spans="1:133">
      <c r="A6" s="12"/>
      <c r="B6" s="25">
        <v>311</v>
      </c>
      <c r="C6" s="20" t="s">
        <v>2</v>
      </c>
      <c r="D6" s="46">
        <v>6182190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450051</v>
      </c>
      <c r="N6" s="46">
        <f>SUM(D6:M6)</f>
        <v>6632241</v>
      </c>
      <c r="O6" s="47">
        <f t="shared" si="1"/>
        <v>262.50706510983576</v>
      </c>
      <c r="P6" s="9"/>
    </row>
    <row r="7" spans="1:133">
      <c r="A7" s="12"/>
      <c r="B7" s="25">
        <v>312.10000000000002</v>
      </c>
      <c r="C7" s="20" t="s">
        <v>10</v>
      </c>
      <c r="D7" s="46">
        <v>677689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677689</v>
      </c>
      <c r="O7" s="47">
        <f t="shared" si="1"/>
        <v>26.823233722541065</v>
      </c>
      <c r="P7" s="9"/>
    </row>
    <row r="8" spans="1:133">
      <c r="A8" s="12"/>
      <c r="B8" s="25">
        <v>312.51</v>
      </c>
      <c r="C8" s="20" t="s">
        <v>69</v>
      </c>
      <c r="D8" s="46">
        <v>175451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175451</v>
      </c>
      <c r="O8" s="47">
        <f t="shared" si="1"/>
        <v>6.9444290520482879</v>
      </c>
      <c r="P8" s="9"/>
    </row>
    <row r="9" spans="1:133">
      <c r="A9" s="12"/>
      <c r="B9" s="25">
        <v>312.52</v>
      </c>
      <c r="C9" s="20" t="s">
        <v>64</v>
      </c>
      <c r="D9" s="46">
        <v>174478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174478</v>
      </c>
      <c r="O9" s="47">
        <f t="shared" si="1"/>
        <v>6.9059172768652282</v>
      </c>
      <c r="P9" s="9"/>
    </row>
    <row r="10" spans="1:133">
      <c r="A10" s="12"/>
      <c r="B10" s="25">
        <v>314.10000000000002</v>
      </c>
      <c r="C10" s="20" t="s">
        <v>11</v>
      </c>
      <c r="D10" s="46">
        <v>1686760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1686760</v>
      </c>
      <c r="O10" s="47">
        <f t="shared" si="1"/>
        <v>66.762715218681976</v>
      </c>
      <c r="P10" s="9"/>
    </row>
    <row r="11" spans="1:133">
      <c r="A11" s="12"/>
      <c r="B11" s="25">
        <v>314.39999999999998</v>
      </c>
      <c r="C11" s="20" t="s">
        <v>12</v>
      </c>
      <c r="D11" s="46">
        <v>109155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109155</v>
      </c>
      <c r="O11" s="47">
        <f t="shared" si="1"/>
        <v>4.3204037205620427</v>
      </c>
      <c r="P11" s="9"/>
    </row>
    <row r="12" spans="1:133">
      <c r="A12" s="12"/>
      <c r="B12" s="25">
        <v>314.8</v>
      </c>
      <c r="C12" s="20" t="s">
        <v>13</v>
      </c>
      <c r="D12" s="46">
        <v>20445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20445</v>
      </c>
      <c r="O12" s="47">
        <f t="shared" si="1"/>
        <v>0.80922224421135958</v>
      </c>
      <c r="P12" s="9"/>
    </row>
    <row r="13" spans="1:133">
      <c r="A13" s="12"/>
      <c r="B13" s="25">
        <v>315</v>
      </c>
      <c r="C13" s="20" t="s">
        <v>14</v>
      </c>
      <c r="D13" s="46">
        <v>1138934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1138934</v>
      </c>
      <c r="O13" s="47">
        <f t="shared" si="1"/>
        <v>45.079517118543443</v>
      </c>
      <c r="P13" s="9"/>
    </row>
    <row r="14" spans="1:133">
      <c r="A14" s="12"/>
      <c r="B14" s="25">
        <v>316</v>
      </c>
      <c r="C14" s="20" t="s">
        <v>15</v>
      </c>
      <c r="D14" s="46">
        <v>202366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202366</v>
      </c>
      <c r="O14" s="47">
        <f t="shared" si="1"/>
        <v>8.0097367900257268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SUM(D16:D18)</f>
        <v>1701296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1701296</v>
      </c>
      <c r="O15" s="45">
        <f t="shared" si="1"/>
        <v>67.338056600039579</v>
      </c>
      <c r="P15" s="10"/>
    </row>
    <row r="16" spans="1:133">
      <c r="A16" s="12"/>
      <c r="B16" s="25">
        <v>322</v>
      </c>
      <c r="C16" s="20" t="s">
        <v>0</v>
      </c>
      <c r="D16" s="46">
        <v>136526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136526</v>
      </c>
      <c r="O16" s="47">
        <f t="shared" si="1"/>
        <v>5.4037601424896105</v>
      </c>
      <c r="P16" s="9"/>
    </row>
    <row r="17" spans="1:16">
      <c r="A17" s="12"/>
      <c r="B17" s="25">
        <v>323.10000000000002</v>
      </c>
      <c r="C17" s="20" t="s">
        <v>17</v>
      </c>
      <c r="D17" s="46">
        <v>1478627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1478627</v>
      </c>
      <c r="O17" s="47">
        <f t="shared" si="1"/>
        <v>58.524717989313281</v>
      </c>
      <c r="P17" s="9"/>
    </row>
    <row r="18" spans="1:16">
      <c r="A18" s="12"/>
      <c r="B18" s="25">
        <v>323.39999999999998</v>
      </c>
      <c r="C18" s="20" t="s">
        <v>18</v>
      </c>
      <c r="D18" s="46">
        <v>86143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86143</v>
      </c>
      <c r="O18" s="47">
        <f t="shared" si="1"/>
        <v>3.409578468236691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SUM(D20:D26)</f>
        <v>1827020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87500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1914520</v>
      </c>
      <c r="O19" s="45">
        <f t="shared" si="1"/>
        <v>75.777557886404111</v>
      </c>
      <c r="P19" s="10"/>
    </row>
    <row r="20" spans="1:16">
      <c r="A20" s="12"/>
      <c r="B20" s="25">
        <v>331.2</v>
      </c>
      <c r="C20" s="20" t="s">
        <v>20</v>
      </c>
      <c r="D20" s="46">
        <v>6376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6376</v>
      </c>
      <c r="O20" s="47">
        <f t="shared" si="1"/>
        <v>0.25236493172372848</v>
      </c>
      <c r="P20" s="9"/>
    </row>
    <row r="21" spans="1:16">
      <c r="A21" s="12"/>
      <c r="B21" s="25">
        <v>334.36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87500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87500</v>
      </c>
      <c r="O21" s="47">
        <f t="shared" si="1"/>
        <v>3.4632891351672273</v>
      </c>
      <c r="P21" s="9"/>
    </row>
    <row r="22" spans="1:16">
      <c r="A22" s="12"/>
      <c r="B22" s="25">
        <v>335.12</v>
      </c>
      <c r="C22" s="20" t="s">
        <v>25</v>
      </c>
      <c r="D22" s="46">
        <v>633465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633465</v>
      </c>
      <c r="O22" s="47">
        <f t="shared" si="1"/>
        <v>25.07282802295666</v>
      </c>
      <c r="P22" s="9"/>
    </row>
    <row r="23" spans="1:16">
      <c r="A23" s="12"/>
      <c r="B23" s="25">
        <v>335.14</v>
      </c>
      <c r="C23" s="20" t="s">
        <v>26</v>
      </c>
      <c r="D23" s="46">
        <v>7878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7878</v>
      </c>
      <c r="O23" s="47">
        <f t="shared" si="1"/>
        <v>0.31181476350682763</v>
      </c>
      <c r="P23" s="9"/>
    </row>
    <row r="24" spans="1:16">
      <c r="A24" s="12"/>
      <c r="B24" s="25">
        <v>335.15</v>
      </c>
      <c r="C24" s="20" t="s">
        <v>27</v>
      </c>
      <c r="D24" s="46">
        <v>20474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20474</v>
      </c>
      <c r="O24" s="47">
        <f t="shared" si="1"/>
        <v>0.81037007718187215</v>
      </c>
      <c r="P24" s="9"/>
    </row>
    <row r="25" spans="1:16">
      <c r="A25" s="12"/>
      <c r="B25" s="25">
        <v>335.18</v>
      </c>
      <c r="C25" s="20" t="s">
        <v>28</v>
      </c>
      <c r="D25" s="46">
        <v>1153347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1153347</v>
      </c>
      <c r="O25" s="47">
        <f t="shared" si="1"/>
        <v>45.649990104888182</v>
      </c>
      <c r="P25" s="9"/>
    </row>
    <row r="26" spans="1:16">
      <c r="A26" s="12"/>
      <c r="B26" s="25">
        <v>335.21</v>
      </c>
      <c r="C26" s="20" t="s">
        <v>29</v>
      </c>
      <c r="D26" s="46">
        <v>5480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5480</v>
      </c>
      <c r="O26" s="47">
        <f t="shared" si="1"/>
        <v>0.21690085097961606</v>
      </c>
      <c r="P26" s="9"/>
    </row>
    <row r="27" spans="1:16" ht="15.75">
      <c r="A27" s="29" t="s">
        <v>36</v>
      </c>
      <c r="B27" s="30"/>
      <c r="C27" s="31"/>
      <c r="D27" s="32">
        <f t="shared" ref="D27:M27" si="7">SUM(D28:D34)</f>
        <v>306962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7124939</v>
      </c>
      <c r="J27" s="32">
        <f t="shared" si="7"/>
        <v>0</v>
      </c>
      <c r="K27" s="32">
        <f t="shared" si="7"/>
        <v>0</v>
      </c>
      <c r="L27" s="32">
        <f t="shared" si="7"/>
        <v>98638</v>
      </c>
      <c r="M27" s="32">
        <f t="shared" si="7"/>
        <v>0</v>
      </c>
      <c r="N27" s="32">
        <f>SUM(D27:M27)</f>
        <v>7530539</v>
      </c>
      <c r="O27" s="45">
        <f t="shared" si="1"/>
        <v>298.06210172174946</v>
      </c>
      <c r="P27" s="10"/>
    </row>
    <row r="28" spans="1:16">
      <c r="A28" s="12"/>
      <c r="B28" s="25">
        <v>341.1</v>
      </c>
      <c r="C28" s="20" t="s">
        <v>66</v>
      </c>
      <c r="D28" s="46">
        <v>1427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1427</v>
      </c>
      <c r="O28" s="47">
        <f t="shared" si="1"/>
        <v>5.6481298238670097E-2</v>
      </c>
      <c r="P28" s="9"/>
    </row>
    <row r="29" spans="1:16">
      <c r="A29" s="12"/>
      <c r="B29" s="25">
        <v>342.1</v>
      </c>
      <c r="C29" s="20" t="s">
        <v>40</v>
      </c>
      <c r="D29" s="46">
        <v>104668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8">SUM(D29:M29)</f>
        <v>104668</v>
      </c>
      <c r="O29" s="47">
        <f t="shared" si="1"/>
        <v>4.1428062537106669</v>
      </c>
      <c r="P29" s="9"/>
    </row>
    <row r="30" spans="1:16">
      <c r="A30" s="12"/>
      <c r="B30" s="25">
        <v>342.2</v>
      </c>
      <c r="C30" s="20" t="s">
        <v>80</v>
      </c>
      <c r="D30" s="46">
        <v>69698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69698</v>
      </c>
      <c r="O30" s="47">
        <f t="shared" si="1"/>
        <v>2.7586780130615476</v>
      </c>
      <c r="P30" s="9"/>
    </row>
    <row r="31" spans="1:16">
      <c r="A31" s="12"/>
      <c r="B31" s="25">
        <v>343.4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2549332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2549332</v>
      </c>
      <c r="O31" s="47">
        <f t="shared" si="1"/>
        <v>100.90370077181872</v>
      </c>
      <c r="P31" s="9"/>
    </row>
    <row r="32" spans="1:16">
      <c r="A32" s="12"/>
      <c r="B32" s="25">
        <v>343.5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3782986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3782986</v>
      </c>
      <c r="O32" s="47">
        <f t="shared" si="1"/>
        <v>149.73227785473975</v>
      </c>
      <c r="P32" s="9"/>
    </row>
    <row r="33" spans="1:16">
      <c r="A33" s="12"/>
      <c r="B33" s="25">
        <v>343.9</v>
      </c>
      <c r="C33" s="20" t="s">
        <v>45</v>
      </c>
      <c r="D33" s="46">
        <v>131169</v>
      </c>
      <c r="E33" s="46">
        <v>0</v>
      </c>
      <c r="F33" s="46">
        <v>0</v>
      </c>
      <c r="G33" s="46">
        <v>0</v>
      </c>
      <c r="H33" s="46">
        <v>0</v>
      </c>
      <c r="I33" s="46">
        <v>792621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923790</v>
      </c>
      <c r="O33" s="47">
        <f t="shared" si="1"/>
        <v>36.56402137344152</v>
      </c>
      <c r="P33" s="9"/>
    </row>
    <row r="34" spans="1:16">
      <c r="A34" s="12"/>
      <c r="B34" s="25">
        <v>344.9</v>
      </c>
      <c r="C34" s="20" t="s">
        <v>74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98638</v>
      </c>
      <c r="M34" s="46">
        <v>0</v>
      </c>
      <c r="N34" s="46">
        <f t="shared" si="8"/>
        <v>98638</v>
      </c>
      <c r="O34" s="47">
        <f t="shared" si="1"/>
        <v>3.9041361567385713</v>
      </c>
      <c r="P34" s="9"/>
    </row>
    <row r="35" spans="1:16" ht="15.75">
      <c r="A35" s="29" t="s">
        <v>37</v>
      </c>
      <c r="B35" s="30"/>
      <c r="C35" s="31"/>
      <c r="D35" s="32">
        <f t="shared" ref="D35:M35" si="9">SUM(D36:D37)</f>
        <v>38451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4796</v>
      </c>
      <c r="M35" s="32">
        <f t="shared" si="9"/>
        <v>0</v>
      </c>
      <c r="N35" s="32">
        <f t="shared" ref="N35:N49" si="10">SUM(D35:M35)</f>
        <v>43247</v>
      </c>
      <c r="O35" s="45">
        <f t="shared" si="1"/>
        <v>1.7117356026123096</v>
      </c>
      <c r="P35" s="10"/>
    </row>
    <row r="36" spans="1:16">
      <c r="A36" s="13"/>
      <c r="B36" s="39">
        <v>351.1</v>
      </c>
      <c r="C36" s="21" t="s">
        <v>75</v>
      </c>
      <c r="D36" s="46">
        <v>38451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38451</v>
      </c>
      <c r="O36" s="47">
        <f t="shared" si="1"/>
        <v>1.5219077775578864</v>
      </c>
      <c r="P36" s="9"/>
    </row>
    <row r="37" spans="1:16">
      <c r="A37" s="13"/>
      <c r="B37" s="39">
        <v>351.9</v>
      </c>
      <c r="C37" s="21" t="s">
        <v>83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4796</v>
      </c>
      <c r="M37" s="46">
        <v>0</v>
      </c>
      <c r="N37" s="46">
        <f t="shared" si="10"/>
        <v>4796</v>
      </c>
      <c r="O37" s="47">
        <f t="shared" si="1"/>
        <v>0.18982782505442311</v>
      </c>
      <c r="P37" s="9"/>
    </row>
    <row r="38" spans="1:16" ht="15.75">
      <c r="A38" s="29" t="s">
        <v>3</v>
      </c>
      <c r="B38" s="30"/>
      <c r="C38" s="31"/>
      <c r="D38" s="32">
        <f t="shared" ref="D38:M38" si="11">SUM(D39:D44)</f>
        <v>395461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50592</v>
      </c>
      <c r="J38" s="32">
        <f t="shared" si="11"/>
        <v>0</v>
      </c>
      <c r="K38" s="32">
        <f t="shared" si="11"/>
        <v>4920569</v>
      </c>
      <c r="L38" s="32">
        <f t="shared" si="11"/>
        <v>96</v>
      </c>
      <c r="M38" s="32">
        <f t="shared" si="11"/>
        <v>77022</v>
      </c>
      <c r="N38" s="32">
        <f t="shared" si="10"/>
        <v>5443740</v>
      </c>
      <c r="O38" s="45">
        <f t="shared" si="1"/>
        <v>215.46566396200276</v>
      </c>
      <c r="P38" s="10"/>
    </row>
    <row r="39" spans="1:16">
      <c r="A39" s="12"/>
      <c r="B39" s="25">
        <v>361.1</v>
      </c>
      <c r="C39" s="20" t="s">
        <v>49</v>
      </c>
      <c r="D39" s="46">
        <v>92971</v>
      </c>
      <c r="E39" s="46">
        <v>0</v>
      </c>
      <c r="F39" s="46">
        <v>0</v>
      </c>
      <c r="G39" s="46">
        <v>0</v>
      </c>
      <c r="H39" s="46">
        <v>0</v>
      </c>
      <c r="I39" s="46">
        <v>72374</v>
      </c>
      <c r="J39" s="46">
        <v>0</v>
      </c>
      <c r="K39" s="46">
        <v>671955</v>
      </c>
      <c r="L39" s="46">
        <v>96</v>
      </c>
      <c r="M39" s="46">
        <v>2988</v>
      </c>
      <c r="N39" s="46">
        <f t="shared" si="10"/>
        <v>840384</v>
      </c>
      <c r="O39" s="47">
        <f t="shared" si="1"/>
        <v>33.262774589352858</v>
      </c>
      <c r="P39" s="9"/>
    </row>
    <row r="40" spans="1:16">
      <c r="A40" s="12"/>
      <c r="B40" s="25">
        <v>361.3</v>
      </c>
      <c r="C40" s="20" t="s">
        <v>50</v>
      </c>
      <c r="D40" s="46">
        <v>1904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2544040</v>
      </c>
      <c r="L40" s="46">
        <v>0</v>
      </c>
      <c r="M40" s="46">
        <v>0</v>
      </c>
      <c r="N40" s="46">
        <f t="shared" si="10"/>
        <v>2545944</v>
      </c>
      <c r="O40" s="47">
        <f t="shared" si="1"/>
        <v>100.76960221650505</v>
      </c>
      <c r="P40" s="9"/>
    </row>
    <row r="41" spans="1:16">
      <c r="A41" s="12"/>
      <c r="B41" s="25">
        <v>361.4</v>
      </c>
      <c r="C41" s="20" t="s">
        <v>84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-24441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-24441</v>
      </c>
      <c r="O41" s="47">
        <f t="shared" si="1"/>
        <v>-0.96738571145853947</v>
      </c>
      <c r="P41" s="9"/>
    </row>
    <row r="42" spans="1:16">
      <c r="A42" s="12"/>
      <c r="B42" s="25">
        <v>364</v>
      </c>
      <c r="C42" s="20" t="s">
        <v>76</v>
      </c>
      <c r="D42" s="46">
        <v>20421</v>
      </c>
      <c r="E42" s="46">
        <v>0</v>
      </c>
      <c r="F42" s="46">
        <v>0</v>
      </c>
      <c r="G42" s="46">
        <v>0</v>
      </c>
      <c r="H42" s="46">
        <v>0</v>
      </c>
      <c r="I42" s="46">
        <v>2659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23080</v>
      </c>
      <c r="O42" s="47">
        <f t="shared" si="1"/>
        <v>0.913516722738967</v>
      </c>
      <c r="P42" s="9"/>
    </row>
    <row r="43" spans="1:16">
      <c r="A43" s="12"/>
      <c r="B43" s="25">
        <v>368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1704574</v>
      </c>
      <c r="L43" s="46">
        <v>0</v>
      </c>
      <c r="M43" s="46">
        <v>0</v>
      </c>
      <c r="N43" s="46">
        <f t="shared" si="10"/>
        <v>1704574</v>
      </c>
      <c r="O43" s="47">
        <f t="shared" si="1"/>
        <v>67.467801306154755</v>
      </c>
      <c r="P43" s="9"/>
    </row>
    <row r="44" spans="1:16">
      <c r="A44" s="12"/>
      <c r="B44" s="25">
        <v>369.9</v>
      </c>
      <c r="C44" s="20" t="s">
        <v>52</v>
      </c>
      <c r="D44" s="46">
        <v>280165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74034</v>
      </c>
      <c r="N44" s="46">
        <f t="shared" si="10"/>
        <v>354199</v>
      </c>
      <c r="O44" s="47">
        <f t="shared" si="1"/>
        <v>14.019354838709678</v>
      </c>
      <c r="P44" s="9"/>
    </row>
    <row r="45" spans="1:16" ht="15.75">
      <c r="A45" s="29" t="s">
        <v>38</v>
      </c>
      <c r="B45" s="30"/>
      <c r="C45" s="31"/>
      <c r="D45" s="32">
        <f t="shared" ref="D45:M45" si="12">SUM(D46:D48)</f>
        <v>250000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58151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519122</v>
      </c>
      <c r="N45" s="32">
        <f t="shared" si="10"/>
        <v>827273</v>
      </c>
      <c r="O45" s="45">
        <f t="shared" si="1"/>
        <v>32.743835345339406</v>
      </c>
      <c r="P45" s="9"/>
    </row>
    <row r="46" spans="1:16">
      <c r="A46" s="12"/>
      <c r="B46" s="25">
        <v>381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519122</v>
      </c>
      <c r="N46" s="46">
        <f t="shared" si="10"/>
        <v>519122</v>
      </c>
      <c r="O46" s="47">
        <f t="shared" si="1"/>
        <v>20.547080942014645</v>
      </c>
      <c r="P46" s="9"/>
    </row>
    <row r="47" spans="1:16">
      <c r="A47" s="12"/>
      <c r="B47" s="25">
        <v>382</v>
      </c>
      <c r="C47" s="20" t="s">
        <v>65</v>
      </c>
      <c r="D47" s="46">
        <v>250000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250000</v>
      </c>
      <c r="O47" s="47">
        <f t="shared" si="1"/>
        <v>9.8951118147635064</v>
      </c>
      <c r="P47" s="9"/>
    </row>
    <row r="48" spans="1:16" ht="15.75" thickBot="1">
      <c r="A48" s="12"/>
      <c r="B48" s="25">
        <v>389.8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58151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58151</v>
      </c>
      <c r="O48" s="47">
        <f t="shared" si="1"/>
        <v>2.3016425885612506</v>
      </c>
      <c r="P48" s="9"/>
    </row>
    <row r="49" spans="1:119" ht="16.5" thickBot="1">
      <c r="A49" s="14" t="s">
        <v>46</v>
      </c>
      <c r="B49" s="23"/>
      <c r="C49" s="22"/>
      <c r="D49" s="15">
        <f t="shared" ref="D49:M49" si="13">SUM(D5,D15,D19,D27,D35,D38,D45)</f>
        <v>14886658</v>
      </c>
      <c r="E49" s="15">
        <f t="shared" si="13"/>
        <v>0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7321182</v>
      </c>
      <c r="J49" s="15">
        <f t="shared" si="13"/>
        <v>0</v>
      </c>
      <c r="K49" s="15">
        <f t="shared" si="13"/>
        <v>4920569</v>
      </c>
      <c r="L49" s="15">
        <f t="shared" si="13"/>
        <v>103530</v>
      </c>
      <c r="M49" s="15">
        <f t="shared" si="13"/>
        <v>1046195</v>
      </c>
      <c r="N49" s="15">
        <f t="shared" si="10"/>
        <v>28278134</v>
      </c>
      <c r="O49" s="38">
        <f t="shared" si="1"/>
        <v>1119.2611913714625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85</v>
      </c>
      <c r="M51" s="48"/>
      <c r="N51" s="48"/>
      <c r="O51" s="43">
        <v>25265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10341117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584665</v>
      </c>
      <c r="N5" s="28">
        <f>SUM(D5:M5)</f>
        <v>10925782</v>
      </c>
      <c r="O5" s="33">
        <f t="shared" ref="O5:O49" si="1">(N5/O$51)</f>
        <v>436.57723967074242</v>
      </c>
      <c r="P5" s="6"/>
    </row>
    <row r="6" spans="1:133">
      <c r="A6" s="12"/>
      <c r="B6" s="25">
        <v>311</v>
      </c>
      <c r="C6" s="20" t="s">
        <v>2</v>
      </c>
      <c r="D6" s="46">
        <v>6243796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584665</v>
      </c>
      <c r="N6" s="46">
        <f>SUM(D6:M6)</f>
        <v>6828461</v>
      </c>
      <c r="O6" s="47">
        <f t="shared" si="1"/>
        <v>272.85467114201231</v>
      </c>
      <c r="P6" s="9"/>
    </row>
    <row r="7" spans="1:133">
      <c r="A7" s="12"/>
      <c r="B7" s="25">
        <v>312.10000000000002</v>
      </c>
      <c r="C7" s="20" t="s">
        <v>10</v>
      </c>
      <c r="D7" s="46">
        <v>539910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539910</v>
      </c>
      <c r="O7" s="47">
        <f t="shared" si="1"/>
        <v>21.573963078398467</v>
      </c>
      <c r="P7" s="9"/>
    </row>
    <row r="8" spans="1:133">
      <c r="A8" s="12"/>
      <c r="B8" s="25">
        <v>312.51</v>
      </c>
      <c r="C8" s="20" t="s">
        <v>69</v>
      </c>
      <c r="D8" s="46">
        <v>169439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169439</v>
      </c>
      <c r="O8" s="47">
        <f t="shared" si="1"/>
        <v>6.770518660592983</v>
      </c>
      <c r="P8" s="9"/>
    </row>
    <row r="9" spans="1:133">
      <c r="A9" s="12"/>
      <c r="B9" s="25">
        <v>312.52</v>
      </c>
      <c r="C9" s="20" t="s">
        <v>64</v>
      </c>
      <c r="D9" s="46">
        <v>166718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166718</v>
      </c>
      <c r="O9" s="47">
        <f t="shared" si="1"/>
        <v>6.6617917365939423</v>
      </c>
      <c r="P9" s="9"/>
    </row>
    <row r="10" spans="1:133">
      <c r="A10" s="12"/>
      <c r="B10" s="25">
        <v>314.10000000000002</v>
      </c>
      <c r="C10" s="20" t="s">
        <v>11</v>
      </c>
      <c r="D10" s="46">
        <v>1678356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1678356</v>
      </c>
      <c r="O10" s="47">
        <f t="shared" si="1"/>
        <v>67.064492927355545</v>
      </c>
      <c r="P10" s="9"/>
    </row>
    <row r="11" spans="1:133">
      <c r="A11" s="12"/>
      <c r="B11" s="25">
        <v>314.39999999999998</v>
      </c>
      <c r="C11" s="20" t="s">
        <v>12</v>
      </c>
      <c r="D11" s="46">
        <v>118775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118775</v>
      </c>
      <c r="O11" s="47">
        <f t="shared" si="1"/>
        <v>4.7460640933429232</v>
      </c>
      <c r="P11" s="9"/>
    </row>
    <row r="12" spans="1:133">
      <c r="A12" s="12"/>
      <c r="B12" s="25">
        <v>314.8</v>
      </c>
      <c r="C12" s="20" t="s">
        <v>13</v>
      </c>
      <c r="D12" s="46">
        <v>14680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14680</v>
      </c>
      <c r="O12" s="47">
        <f t="shared" si="1"/>
        <v>0.58658994645568607</v>
      </c>
      <c r="P12" s="9"/>
    </row>
    <row r="13" spans="1:133">
      <c r="A13" s="12"/>
      <c r="B13" s="25">
        <v>315</v>
      </c>
      <c r="C13" s="20" t="s">
        <v>14</v>
      </c>
      <c r="D13" s="46">
        <v>1193416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1193416</v>
      </c>
      <c r="O13" s="47">
        <f t="shared" si="1"/>
        <v>47.687045472708384</v>
      </c>
      <c r="P13" s="9"/>
    </row>
    <row r="14" spans="1:133">
      <c r="A14" s="12"/>
      <c r="B14" s="25">
        <v>316</v>
      </c>
      <c r="C14" s="20" t="s">
        <v>15</v>
      </c>
      <c r="D14" s="46">
        <v>216027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216027</v>
      </c>
      <c r="O14" s="47">
        <f t="shared" si="1"/>
        <v>8.6321026132821856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SUM(D16:D18)</f>
        <v>1829582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1829582</v>
      </c>
      <c r="O15" s="45">
        <f t="shared" si="1"/>
        <v>73.107248461599937</v>
      </c>
      <c r="P15" s="10"/>
    </row>
    <row r="16" spans="1:133">
      <c r="A16" s="12"/>
      <c r="B16" s="25">
        <v>322</v>
      </c>
      <c r="C16" s="20" t="s">
        <v>0</v>
      </c>
      <c r="D16" s="46">
        <v>190702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190702</v>
      </c>
      <c r="O16" s="47">
        <f t="shared" si="1"/>
        <v>7.6201550387596901</v>
      </c>
      <c r="P16" s="9"/>
    </row>
    <row r="17" spans="1:16">
      <c r="A17" s="12"/>
      <c r="B17" s="25">
        <v>323.10000000000002</v>
      </c>
      <c r="C17" s="20" t="s">
        <v>17</v>
      </c>
      <c r="D17" s="46">
        <v>1531273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1531273</v>
      </c>
      <c r="O17" s="47">
        <f t="shared" si="1"/>
        <v>61.187285223367695</v>
      </c>
      <c r="P17" s="9"/>
    </row>
    <row r="18" spans="1:16">
      <c r="A18" s="12"/>
      <c r="B18" s="25">
        <v>323.39999999999998</v>
      </c>
      <c r="C18" s="20" t="s">
        <v>18</v>
      </c>
      <c r="D18" s="46">
        <v>107607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107607</v>
      </c>
      <c r="O18" s="47">
        <f t="shared" si="1"/>
        <v>4.2998081994725483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SUM(D20:D27)</f>
        <v>1815570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91017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1906587</v>
      </c>
      <c r="O19" s="45">
        <f t="shared" si="1"/>
        <v>76.184248381683048</v>
      </c>
      <c r="P19" s="10"/>
    </row>
    <row r="20" spans="1:16">
      <c r="A20" s="12"/>
      <c r="B20" s="25">
        <v>331.2</v>
      </c>
      <c r="C20" s="20" t="s">
        <v>20</v>
      </c>
      <c r="D20" s="46">
        <v>21176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21176</v>
      </c>
      <c r="O20" s="47">
        <f t="shared" si="1"/>
        <v>0.84615999360664906</v>
      </c>
      <c r="P20" s="9"/>
    </row>
    <row r="21" spans="1:16">
      <c r="A21" s="12"/>
      <c r="B21" s="25">
        <v>334.2</v>
      </c>
      <c r="C21" s="20" t="s">
        <v>22</v>
      </c>
      <c r="D21" s="46">
        <v>18532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18532</v>
      </c>
      <c r="O21" s="47">
        <f t="shared" si="1"/>
        <v>0.74050986973547506</v>
      </c>
      <c r="P21" s="9"/>
    </row>
    <row r="22" spans="1:16">
      <c r="A22" s="12"/>
      <c r="B22" s="25">
        <v>334.36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91017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91017</v>
      </c>
      <c r="O22" s="47">
        <f t="shared" si="1"/>
        <v>3.6368976264684729</v>
      </c>
      <c r="P22" s="9"/>
    </row>
    <row r="23" spans="1:16">
      <c r="A23" s="12"/>
      <c r="B23" s="25">
        <v>335.12</v>
      </c>
      <c r="C23" s="20" t="s">
        <v>25</v>
      </c>
      <c r="D23" s="46">
        <v>613734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613734</v>
      </c>
      <c r="O23" s="47">
        <f t="shared" si="1"/>
        <v>24.523855190601775</v>
      </c>
      <c r="P23" s="9"/>
    </row>
    <row r="24" spans="1:16">
      <c r="A24" s="12"/>
      <c r="B24" s="25">
        <v>335.14</v>
      </c>
      <c r="C24" s="20" t="s">
        <v>26</v>
      </c>
      <c r="D24" s="46">
        <v>7584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7584</v>
      </c>
      <c r="O24" s="47">
        <f t="shared" si="1"/>
        <v>0.3030448333732918</v>
      </c>
      <c r="P24" s="9"/>
    </row>
    <row r="25" spans="1:16">
      <c r="A25" s="12"/>
      <c r="B25" s="25">
        <v>335.15</v>
      </c>
      <c r="C25" s="20" t="s">
        <v>27</v>
      </c>
      <c r="D25" s="46">
        <v>15580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15580</v>
      </c>
      <c r="O25" s="47">
        <f t="shared" si="1"/>
        <v>0.62255254535283311</v>
      </c>
      <c r="P25" s="9"/>
    </row>
    <row r="26" spans="1:16">
      <c r="A26" s="12"/>
      <c r="B26" s="25">
        <v>335.18</v>
      </c>
      <c r="C26" s="20" t="s">
        <v>28</v>
      </c>
      <c r="D26" s="46">
        <v>1133924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1133924</v>
      </c>
      <c r="O26" s="47">
        <f t="shared" si="1"/>
        <v>45.309837768720527</v>
      </c>
      <c r="P26" s="9"/>
    </row>
    <row r="27" spans="1:16">
      <c r="A27" s="12"/>
      <c r="B27" s="25">
        <v>335.21</v>
      </c>
      <c r="C27" s="20" t="s">
        <v>29</v>
      </c>
      <c r="D27" s="46">
        <v>5040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5040</v>
      </c>
      <c r="O27" s="47">
        <f t="shared" si="1"/>
        <v>0.20139055382402302</v>
      </c>
      <c r="P27" s="9"/>
    </row>
    <row r="28" spans="1:16" ht="15.75">
      <c r="A28" s="29" t="s">
        <v>36</v>
      </c>
      <c r="B28" s="30"/>
      <c r="C28" s="31"/>
      <c r="D28" s="32">
        <f t="shared" ref="D28:M28" si="7">SUM(D29:D35)</f>
        <v>290778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7155199</v>
      </c>
      <c r="J28" s="32">
        <f t="shared" si="7"/>
        <v>0</v>
      </c>
      <c r="K28" s="32">
        <f t="shared" si="7"/>
        <v>0</v>
      </c>
      <c r="L28" s="32">
        <f t="shared" si="7"/>
        <v>100000</v>
      </c>
      <c r="M28" s="32">
        <f t="shared" si="7"/>
        <v>0</v>
      </c>
      <c r="N28" s="32">
        <f>SUM(D28:M28)</f>
        <v>7545977</v>
      </c>
      <c r="O28" s="45">
        <f t="shared" si="1"/>
        <v>301.52549348677377</v>
      </c>
      <c r="P28" s="10"/>
    </row>
    <row r="29" spans="1:16">
      <c r="A29" s="12"/>
      <c r="B29" s="25">
        <v>341.1</v>
      </c>
      <c r="C29" s="20" t="s">
        <v>66</v>
      </c>
      <c r="D29" s="46">
        <v>1368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1368</v>
      </c>
      <c r="O29" s="47">
        <f t="shared" si="1"/>
        <v>5.4663150323663388E-2</v>
      </c>
      <c r="P29" s="9"/>
    </row>
    <row r="30" spans="1:16">
      <c r="A30" s="12"/>
      <c r="B30" s="25">
        <v>342.1</v>
      </c>
      <c r="C30" s="20" t="s">
        <v>40</v>
      </c>
      <c r="D30" s="46">
        <v>116704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8">SUM(D30:M30)</f>
        <v>116704</v>
      </c>
      <c r="O30" s="47">
        <f t="shared" si="1"/>
        <v>4.6633101574362659</v>
      </c>
      <c r="P30" s="9"/>
    </row>
    <row r="31" spans="1:16">
      <c r="A31" s="12"/>
      <c r="B31" s="25">
        <v>342.2</v>
      </c>
      <c r="C31" s="20" t="s">
        <v>80</v>
      </c>
      <c r="D31" s="46">
        <v>72692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72692</v>
      </c>
      <c r="O31" s="47">
        <f t="shared" si="1"/>
        <v>2.9046591544793414</v>
      </c>
      <c r="P31" s="9"/>
    </row>
    <row r="32" spans="1:16">
      <c r="A32" s="12"/>
      <c r="B32" s="25">
        <v>343.4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2578167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2578167</v>
      </c>
      <c r="O32" s="47">
        <f t="shared" si="1"/>
        <v>103.01953967873412</v>
      </c>
      <c r="P32" s="9"/>
    </row>
    <row r="33" spans="1:16">
      <c r="A33" s="12"/>
      <c r="B33" s="25">
        <v>343.5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3807712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3807712</v>
      </c>
      <c r="O33" s="47">
        <f t="shared" si="1"/>
        <v>152.15024374650363</v>
      </c>
      <c r="P33" s="9"/>
    </row>
    <row r="34" spans="1:16">
      <c r="A34" s="12"/>
      <c r="B34" s="25">
        <v>343.9</v>
      </c>
      <c r="C34" s="20" t="s">
        <v>45</v>
      </c>
      <c r="D34" s="46">
        <v>100014</v>
      </c>
      <c r="E34" s="46">
        <v>0</v>
      </c>
      <c r="F34" s="46">
        <v>0</v>
      </c>
      <c r="G34" s="46">
        <v>0</v>
      </c>
      <c r="H34" s="46">
        <v>0</v>
      </c>
      <c r="I34" s="46">
        <v>769320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869334</v>
      </c>
      <c r="O34" s="47">
        <f t="shared" si="1"/>
        <v>34.73723327739151</v>
      </c>
      <c r="P34" s="9"/>
    </row>
    <row r="35" spans="1:16">
      <c r="A35" s="12"/>
      <c r="B35" s="25">
        <v>344.9</v>
      </c>
      <c r="C35" s="20" t="s">
        <v>74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100000</v>
      </c>
      <c r="M35" s="46">
        <v>0</v>
      </c>
      <c r="N35" s="46">
        <f t="shared" si="8"/>
        <v>100000</v>
      </c>
      <c r="O35" s="47">
        <f t="shared" si="1"/>
        <v>3.9958443219052184</v>
      </c>
      <c r="P35" s="9"/>
    </row>
    <row r="36" spans="1:16" ht="15.75">
      <c r="A36" s="29" t="s">
        <v>37</v>
      </c>
      <c r="B36" s="30"/>
      <c r="C36" s="31"/>
      <c r="D36" s="32">
        <f t="shared" ref="D36:M36" si="9">SUM(D37:D37)</f>
        <v>93462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6823</v>
      </c>
      <c r="M36" s="32">
        <f t="shared" si="9"/>
        <v>0</v>
      </c>
      <c r="N36" s="32">
        <f t="shared" ref="N36:N49" si="10">SUM(D36:M36)</f>
        <v>100285</v>
      </c>
      <c r="O36" s="45">
        <f t="shared" si="1"/>
        <v>4.0072324782226483</v>
      </c>
      <c r="P36" s="10"/>
    </row>
    <row r="37" spans="1:16">
      <c r="A37" s="13"/>
      <c r="B37" s="39">
        <v>351.1</v>
      </c>
      <c r="C37" s="21" t="s">
        <v>75</v>
      </c>
      <c r="D37" s="46">
        <v>93462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6823</v>
      </c>
      <c r="M37" s="46">
        <v>0</v>
      </c>
      <c r="N37" s="46">
        <f t="shared" si="10"/>
        <v>100285</v>
      </c>
      <c r="O37" s="47">
        <f t="shared" si="1"/>
        <v>4.0072324782226483</v>
      </c>
      <c r="P37" s="9"/>
    </row>
    <row r="38" spans="1:16" ht="15.75">
      <c r="A38" s="29" t="s">
        <v>3</v>
      </c>
      <c r="B38" s="30"/>
      <c r="C38" s="31"/>
      <c r="D38" s="32">
        <f t="shared" ref="D38:M38" si="11">SUM(D39:D43)</f>
        <v>283033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114037</v>
      </c>
      <c r="J38" s="32">
        <f t="shared" si="11"/>
        <v>0</v>
      </c>
      <c r="K38" s="32">
        <f t="shared" si="11"/>
        <v>1162469</v>
      </c>
      <c r="L38" s="32">
        <f t="shared" si="11"/>
        <v>357</v>
      </c>
      <c r="M38" s="32">
        <f t="shared" si="11"/>
        <v>19410</v>
      </c>
      <c r="N38" s="32">
        <f t="shared" si="10"/>
        <v>1579306</v>
      </c>
      <c r="O38" s="45">
        <f t="shared" si="1"/>
        <v>63.106609126508431</v>
      </c>
      <c r="P38" s="10"/>
    </row>
    <row r="39" spans="1:16">
      <c r="A39" s="12"/>
      <c r="B39" s="25">
        <v>361.1</v>
      </c>
      <c r="C39" s="20" t="s">
        <v>49</v>
      </c>
      <c r="D39" s="46">
        <v>117410</v>
      </c>
      <c r="E39" s="46">
        <v>0</v>
      </c>
      <c r="F39" s="46">
        <v>0</v>
      </c>
      <c r="G39" s="46">
        <v>0</v>
      </c>
      <c r="H39" s="46">
        <v>0</v>
      </c>
      <c r="I39" s="46">
        <v>112071</v>
      </c>
      <c r="J39" s="46">
        <v>0</v>
      </c>
      <c r="K39" s="46">
        <v>749487</v>
      </c>
      <c r="L39" s="46">
        <v>357</v>
      </c>
      <c r="M39" s="46">
        <v>5129</v>
      </c>
      <c r="N39" s="46">
        <f t="shared" si="10"/>
        <v>984454</v>
      </c>
      <c r="O39" s="47">
        <f t="shared" si="1"/>
        <v>39.3372492607688</v>
      </c>
      <c r="P39" s="9"/>
    </row>
    <row r="40" spans="1:16">
      <c r="A40" s="12"/>
      <c r="B40" s="25">
        <v>361.3</v>
      </c>
      <c r="C40" s="20" t="s">
        <v>50</v>
      </c>
      <c r="D40" s="46">
        <v>-14386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-1180805</v>
      </c>
      <c r="L40" s="46">
        <v>0</v>
      </c>
      <c r="M40" s="46">
        <v>0</v>
      </c>
      <c r="N40" s="46">
        <f t="shared" si="10"/>
        <v>-1195191</v>
      </c>
      <c r="O40" s="47">
        <f t="shared" si="1"/>
        <v>-47.7579717094222</v>
      </c>
      <c r="P40" s="9"/>
    </row>
    <row r="41" spans="1:16">
      <c r="A41" s="12"/>
      <c r="B41" s="25">
        <v>364</v>
      </c>
      <c r="C41" s="20" t="s">
        <v>76</v>
      </c>
      <c r="D41" s="46">
        <v>3667</v>
      </c>
      <c r="E41" s="46">
        <v>0</v>
      </c>
      <c r="F41" s="46">
        <v>0</v>
      </c>
      <c r="G41" s="46">
        <v>0</v>
      </c>
      <c r="H41" s="46">
        <v>0</v>
      </c>
      <c r="I41" s="46">
        <v>1966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5633</v>
      </c>
      <c r="O41" s="47">
        <f t="shared" si="1"/>
        <v>0.22508591065292097</v>
      </c>
      <c r="P41" s="9"/>
    </row>
    <row r="42" spans="1:16">
      <c r="A42" s="12"/>
      <c r="B42" s="25">
        <v>368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1593787</v>
      </c>
      <c r="L42" s="46">
        <v>0</v>
      </c>
      <c r="M42" s="46">
        <v>0</v>
      </c>
      <c r="N42" s="46">
        <f t="shared" si="10"/>
        <v>1593787</v>
      </c>
      <c r="O42" s="47">
        <f t="shared" si="1"/>
        <v>63.685247342763525</v>
      </c>
      <c r="P42" s="9"/>
    </row>
    <row r="43" spans="1:16">
      <c r="A43" s="12"/>
      <c r="B43" s="25">
        <v>369.9</v>
      </c>
      <c r="C43" s="20" t="s">
        <v>52</v>
      </c>
      <c r="D43" s="46">
        <v>176342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14281</v>
      </c>
      <c r="N43" s="46">
        <f t="shared" si="10"/>
        <v>190623</v>
      </c>
      <c r="O43" s="47">
        <f t="shared" si="1"/>
        <v>7.6169983217453847</v>
      </c>
      <c r="P43" s="9"/>
    </row>
    <row r="44" spans="1:16" ht="15.75">
      <c r="A44" s="29" t="s">
        <v>38</v>
      </c>
      <c r="B44" s="30"/>
      <c r="C44" s="31"/>
      <c r="D44" s="32">
        <f t="shared" ref="D44:M44" si="12">SUM(D45:D48)</f>
        <v>720000</v>
      </c>
      <c r="E44" s="32">
        <f t="shared" si="12"/>
        <v>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466085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705257</v>
      </c>
      <c r="N44" s="32">
        <f t="shared" si="10"/>
        <v>1891342</v>
      </c>
      <c r="O44" s="45">
        <f t="shared" si="1"/>
        <v>75.575081914808592</v>
      </c>
      <c r="P44" s="9"/>
    </row>
    <row r="45" spans="1:16">
      <c r="A45" s="12"/>
      <c r="B45" s="25">
        <v>381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705257</v>
      </c>
      <c r="N45" s="46">
        <f t="shared" si="10"/>
        <v>705257</v>
      </c>
      <c r="O45" s="47">
        <f t="shared" si="1"/>
        <v>28.180971789339086</v>
      </c>
      <c r="P45" s="9"/>
    </row>
    <row r="46" spans="1:16">
      <c r="A46" s="12"/>
      <c r="B46" s="25">
        <v>382</v>
      </c>
      <c r="C46" s="20" t="s">
        <v>65</v>
      </c>
      <c r="D46" s="46">
        <v>220000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220000</v>
      </c>
      <c r="O46" s="47">
        <f t="shared" si="1"/>
        <v>8.7908575081914808</v>
      </c>
      <c r="P46" s="9"/>
    </row>
    <row r="47" spans="1:16">
      <c r="A47" s="12"/>
      <c r="B47" s="25">
        <v>384</v>
      </c>
      <c r="C47" s="20" t="s">
        <v>54</v>
      </c>
      <c r="D47" s="46">
        <v>500000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500000</v>
      </c>
      <c r="O47" s="47">
        <f t="shared" si="1"/>
        <v>19.979221609526093</v>
      </c>
      <c r="P47" s="9"/>
    </row>
    <row r="48" spans="1:16" ht="15.75" thickBot="1">
      <c r="A48" s="12"/>
      <c r="B48" s="25">
        <v>389.8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466085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466085</v>
      </c>
      <c r="O48" s="47">
        <f t="shared" si="1"/>
        <v>18.624031007751938</v>
      </c>
      <c r="P48" s="9"/>
    </row>
    <row r="49" spans="1:119" ht="16.5" thickBot="1">
      <c r="A49" s="14" t="s">
        <v>46</v>
      </c>
      <c r="B49" s="23"/>
      <c r="C49" s="22"/>
      <c r="D49" s="15">
        <f t="shared" ref="D49:M49" si="13">SUM(D5,D15,D19,D28,D36,D38,D44)</f>
        <v>15373542</v>
      </c>
      <c r="E49" s="15">
        <f t="shared" si="13"/>
        <v>0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7826338</v>
      </c>
      <c r="J49" s="15">
        <f t="shared" si="13"/>
        <v>0</v>
      </c>
      <c r="K49" s="15">
        <f t="shared" si="13"/>
        <v>1162469</v>
      </c>
      <c r="L49" s="15">
        <f t="shared" si="13"/>
        <v>107180</v>
      </c>
      <c r="M49" s="15">
        <f t="shared" si="13"/>
        <v>1309332</v>
      </c>
      <c r="N49" s="15">
        <f t="shared" si="10"/>
        <v>25778861</v>
      </c>
      <c r="O49" s="38">
        <f t="shared" si="1"/>
        <v>1030.0831535203388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81</v>
      </c>
      <c r="M51" s="48"/>
      <c r="N51" s="48"/>
      <c r="O51" s="43">
        <v>25026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10929446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692445</v>
      </c>
      <c r="N5" s="28">
        <f>SUM(D5:M5)</f>
        <v>11621891</v>
      </c>
      <c r="O5" s="33">
        <f t="shared" ref="O5:O50" si="1">(N5/O$52)</f>
        <v>466.25575704084088</v>
      </c>
      <c r="P5" s="6"/>
    </row>
    <row r="6" spans="1:133">
      <c r="A6" s="12"/>
      <c r="B6" s="25">
        <v>311</v>
      </c>
      <c r="C6" s="20" t="s">
        <v>2</v>
      </c>
      <c r="D6" s="46">
        <v>6723392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692445</v>
      </c>
      <c r="N6" s="46">
        <f>SUM(D6:M6)</f>
        <v>7415837</v>
      </c>
      <c r="O6" s="47">
        <f t="shared" si="1"/>
        <v>297.51412180052955</v>
      </c>
      <c r="P6" s="9"/>
    </row>
    <row r="7" spans="1:133">
      <c r="A7" s="12"/>
      <c r="B7" s="25">
        <v>312.10000000000002</v>
      </c>
      <c r="C7" s="20" t="s">
        <v>10</v>
      </c>
      <c r="D7" s="46">
        <v>536246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536246</v>
      </c>
      <c r="O7" s="47">
        <f t="shared" si="1"/>
        <v>21.513520019257001</v>
      </c>
      <c r="P7" s="9"/>
    </row>
    <row r="8" spans="1:133">
      <c r="A8" s="12"/>
      <c r="B8" s="25">
        <v>312.51</v>
      </c>
      <c r="C8" s="20" t="s">
        <v>69</v>
      </c>
      <c r="D8" s="46">
        <v>162886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162886</v>
      </c>
      <c r="O8" s="47">
        <f t="shared" si="1"/>
        <v>6.534782957554361</v>
      </c>
      <c r="P8" s="9"/>
    </row>
    <row r="9" spans="1:133">
      <c r="A9" s="12"/>
      <c r="B9" s="25">
        <v>312.52</v>
      </c>
      <c r="C9" s="20" t="s">
        <v>64</v>
      </c>
      <c r="D9" s="46">
        <v>162716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162716</v>
      </c>
      <c r="O9" s="47">
        <f t="shared" si="1"/>
        <v>6.527962769798604</v>
      </c>
      <c r="P9" s="9"/>
    </row>
    <row r="10" spans="1:133">
      <c r="A10" s="12"/>
      <c r="B10" s="25">
        <v>314.10000000000002</v>
      </c>
      <c r="C10" s="20" t="s">
        <v>11</v>
      </c>
      <c r="D10" s="46">
        <v>1703889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1703889</v>
      </c>
      <c r="O10" s="47">
        <f t="shared" si="1"/>
        <v>68.357899382171226</v>
      </c>
      <c r="P10" s="9"/>
    </row>
    <row r="11" spans="1:133">
      <c r="A11" s="12"/>
      <c r="B11" s="25">
        <v>314.39999999999998</v>
      </c>
      <c r="C11" s="20" t="s">
        <v>12</v>
      </c>
      <c r="D11" s="46">
        <v>121859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121859</v>
      </c>
      <c r="O11" s="47">
        <f t="shared" si="1"/>
        <v>4.88883093958116</v>
      </c>
      <c r="P11" s="9"/>
    </row>
    <row r="12" spans="1:133">
      <c r="A12" s="12"/>
      <c r="B12" s="25">
        <v>314.8</v>
      </c>
      <c r="C12" s="20" t="s">
        <v>13</v>
      </c>
      <c r="D12" s="46">
        <v>22583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22583</v>
      </c>
      <c r="O12" s="47">
        <f t="shared" si="1"/>
        <v>0.90600176522506615</v>
      </c>
      <c r="P12" s="9"/>
    </row>
    <row r="13" spans="1:133">
      <c r="A13" s="12"/>
      <c r="B13" s="25">
        <v>315</v>
      </c>
      <c r="C13" s="20" t="s">
        <v>14</v>
      </c>
      <c r="D13" s="46">
        <v>1277225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1277225</v>
      </c>
      <c r="O13" s="47">
        <f t="shared" si="1"/>
        <v>51.240672390275215</v>
      </c>
      <c r="P13" s="9"/>
    </row>
    <row r="14" spans="1:133">
      <c r="A14" s="12"/>
      <c r="B14" s="25">
        <v>316</v>
      </c>
      <c r="C14" s="20" t="s">
        <v>15</v>
      </c>
      <c r="D14" s="46">
        <v>218650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218650</v>
      </c>
      <c r="O14" s="47">
        <f t="shared" si="1"/>
        <v>8.7719650164486875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SUM(D16:D19)</f>
        <v>1917687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1917687</v>
      </c>
      <c r="O15" s="45">
        <f t="shared" si="1"/>
        <v>76.935208216320305</v>
      </c>
      <c r="P15" s="10"/>
    </row>
    <row r="16" spans="1:133">
      <c r="A16" s="12"/>
      <c r="B16" s="25">
        <v>322</v>
      </c>
      <c r="C16" s="20" t="s">
        <v>0</v>
      </c>
      <c r="D16" s="46">
        <v>208169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208169</v>
      </c>
      <c r="O16" s="47">
        <f t="shared" si="1"/>
        <v>8.3514803819305143</v>
      </c>
      <c r="P16" s="9"/>
    </row>
    <row r="17" spans="1:16">
      <c r="A17" s="12"/>
      <c r="B17" s="25">
        <v>323.10000000000002</v>
      </c>
      <c r="C17" s="20" t="s">
        <v>17</v>
      </c>
      <c r="D17" s="46">
        <v>1590914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1590914</v>
      </c>
      <c r="O17" s="47">
        <f t="shared" si="1"/>
        <v>63.825483430955629</v>
      </c>
      <c r="P17" s="9"/>
    </row>
    <row r="18" spans="1:16">
      <c r="A18" s="12"/>
      <c r="B18" s="25">
        <v>323.39999999999998</v>
      </c>
      <c r="C18" s="20" t="s">
        <v>18</v>
      </c>
      <c r="D18" s="46">
        <v>118372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118372</v>
      </c>
      <c r="O18" s="47">
        <f t="shared" si="1"/>
        <v>4.7489368530851319</v>
      </c>
      <c r="P18" s="9"/>
    </row>
    <row r="19" spans="1:16">
      <c r="A19" s="12"/>
      <c r="B19" s="25">
        <v>323.89999999999998</v>
      </c>
      <c r="C19" s="20" t="s">
        <v>70</v>
      </c>
      <c r="D19" s="46">
        <v>232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232</v>
      </c>
      <c r="O19" s="47">
        <f t="shared" si="1"/>
        <v>9.3075503490331387E-3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SUM(D21:D29)</f>
        <v>1833372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498808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2332180</v>
      </c>
      <c r="O20" s="45">
        <f t="shared" si="1"/>
        <v>93.564149883655617</v>
      </c>
      <c r="P20" s="10"/>
    </row>
    <row r="21" spans="1:16">
      <c r="A21" s="12"/>
      <c r="B21" s="25">
        <v>331.2</v>
      </c>
      <c r="C21" s="20" t="s">
        <v>20</v>
      </c>
      <c r="D21" s="46">
        <v>48142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48142</v>
      </c>
      <c r="O21" s="47">
        <f t="shared" si="1"/>
        <v>1.931396934927385</v>
      </c>
      <c r="P21" s="9"/>
    </row>
    <row r="22" spans="1:16">
      <c r="A22" s="12"/>
      <c r="B22" s="25">
        <v>331.39</v>
      </c>
      <c r="C22" s="20" t="s">
        <v>71</v>
      </c>
      <c r="D22" s="46">
        <v>3111</v>
      </c>
      <c r="E22" s="46">
        <v>0</v>
      </c>
      <c r="F22" s="46">
        <v>0</v>
      </c>
      <c r="G22" s="46">
        <v>0</v>
      </c>
      <c r="H22" s="46">
        <v>0</v>
      </c>
      <c r="I22" s="46">
        <v>465014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468125</v>
      </c>
      <c r="O22" s="47">
        <f t="shared" si="1"/>
        <v>18.780590548022147</v>
      </c>
      <c r="P22" s="9"/>
    </row>
    <row r="23" spans="1:16">
      <c r="A23" s="12"/>
      <c r="B23" s="25">
        <v>334.2</v>
      </c>
      <c r="C23" s="20" t="s">
        <v>22</v>
      </c>
      <c r="D23" s="46">
        <v>58963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58963</v>
      </c>
      <c r="O23" s="47">
        <f t="shared" si="1"/>
        <v>2.3655219449570728</v>
      </c>
      <c r="P23" s="9"/>
    </row>
    <row r="24" spans="1:16">
      <c r="A24" s="12"/>
      <c r="B24" s="25">
        <v>334.39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33794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33794</v>
      </c>
      <c r="O24" s="47">
        <f t="shared" si="1"/>
        <v>1.3557730883414909</v>
      </c>
      <c r="P24" s="9"/>
    </row>
    <row r="25" spans="1:16">
      <c r="A25" s="12"/>
      <c r="B25" s="25">
        <v>335.12</v>
      </c>
      <c r="C25" s="20" t="s">
        <v>25</v>
      </c>
      <c r="D25" s="46">
        <v>582816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582816</v>
      </c>
      <c r="O25" s="47">
        <f t="shared" si="1"/>
        <v>23.381850276819385</v>
      </c>
      <c r="P25" s="9"/>
    </row>
    <row r="26" spans="1:16">
      <c r="A26" s="12"/>
      <c r="B26" s="25">
        <v>335.14</v>
      </c>
      <c r="C26" s="20" t="s">
        <v>26</v>
      </c>
      <c r="D26" s="46">
        <v>8277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8277</v>
      </c>
      <c r="O26" s="47">
        <f t="shared" si="1"/>
        <v>0.33206290620235901</v>
      </c>
      <c r="P26" s="9"/>
    </row>
    <row r="27" spans="1:16">
      <c r="A27" s="12"/>
      <c r="B27" s="25">
        <v>335.15</v>
      </c>
      <c r="C27" s="20" t="s">
        <v>27</v>
      </c>
      <c r="D27" s="46">
        <v>15795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15795</v>
      </c>
      <c r="O27" s="47">
        <f t="shared" si="1"/>
        <v>0.63367568001283803</v>
      </c>
      <c r="P27" s="9"/>
    </row>
    <row r="28" spans="1:16">
      <c r="A28" s="12"/>
      <c r="B28" s="25">
        <v>335.16</v>
      </c>
      <c r="C28" s="20" t="s">
        <v>73</v>
      </c>
      <c r="D28" s="46">
        <v>1111948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1111948</v>
      </c>
      <c r="O28" s="47">
        <f t="shared" si="1"/>
        <v>44.609965497873709</v>
      </c>
      <c r="P28" s="9"/>
    </row>
    <row r="29" spans="1:16">
      <c r="A29" s="12"/>
      <c r="B29" s="25">
        <v>335.21</v>
      </c>
      <c r="C29" s="20" t="s">
        <v>29</v>
      </c>
      <c r="D29" s="46">
        <v>4320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4320</v>
      </c>
      <c r="O29" s="47">
        <f t="shared" si="1"/>
        <v>0.17331300649923775</v>
      </c>
      <c r="P29" s="9"/>
    </row>
    <row r="30" spans="1:16" ht="15.75">
      <c r="A30" s="29" t="s">
        <v>36</v>
      </c>
      <c r="B30" s="30"/>
      <c r="C30" s="31"/>
      <c r="D30" s="32">
        <f t="shared" ref="D30:M30" si="7">SUM(D31:D37)</f>
        <v>265456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7221705</v>
      </c>
      <c r="J30" s="32">
        <f t="shared" si="7"/>
        <v>0</v>
      </c>
      <c r="K30" s="32">
        <f t="shared" si="7"/>
        <v>0</v>
      </c>
      <c r="L30" s="32">
        <f t="shared" si="7"/>
        <v>304200</v>
      </c>
      <c r="M30" s="32">
        <f t="shared" si="7"/>
        <v>0</v>
      </c>
      <c r="N30" s="32">
        <f>SUM(D30:M30)</f>
        <v>7791361</v>
      </c>
      <c r="O30" s="45">
        <f t="shared" si="1"/>
        <v>312.57967584048782</v>
      </c>
      <c r="P30" s="10"/>
    </row>
    <row r="31" spans="1:16">
      <c r="A31" s="12"/>
      <c r="B31" s="25">
        <v>341.1</v>
      </c>
      <c r="C31" s="20" t="s">
        <v>66</v>
      </c>
      <c r="D31" s="46">
        <v>1364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1364</v>
      </c>
      <c r="O31" s="47">
        <f t="shared" si="1"/>
        <v>5.4721977052074142E-2</v>
      </c>
      <c r="P31" s="9"/>
    </row>
    <row r="32" spans="1:16">
      <c r="A32" s="12"/>
      <c r="B32" s="25">
        <v>342.1</v>
      </c>
      <c r="C32" s="20" t="s">
        <v>40</v>
      </c>
      <c r="D32" s="46">
        <v>112586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112586</v>
      </c>
      <c r="O32" s="47">
        <f t="shared" si="1"/>
        <v>4.5168097568803658</v>
      </c>
      <c r="P32" s="9"/>
    </row>
    <row r="33" spans="1:16">
      <c r="A33" s="12"/>
      <c r="B33" s="25">
        <v>342.9</v>
      </c>
      <c r="C33" s="20" t="s">
        <v>41</v>
      </c>
      <c r="D33" s="46">
        <v>77448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77448</v>
      </c>
      <c r="O33" s="47">
        <f t="shared" si="1"/>
        <v>3.1071170665168899</v>
      </c>
      <c r="P33" s="9"/>
    </row>
    <row r="34" spans="1:16">
      <c r="A34" s="12"/>
      <c r="B34" s="25">
        <v>343.4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2598569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2598569</v>
      </c>
      <c r="O34" s="47">
        <f t="shared" si="1"/>
        <v>104.2513439781754</v>
      </c>
      <c r="P34" s="9"/>
    </row>
    <row r="35" spans="1:16">
      <c r="A35" s="12"/>
      <c r="B35" s="25">
        <v>343.5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3800157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3800157</v>
      </c>
      <c r="O35" s="47">
        <f t="shared" si="1"/>
        <v>152.45755436090829</v>
      </c>
      <c r="P35" s="9"/>
    </row>
    <row r="36" spans="1:16">
      <c r="A36" s="12"/>
      <c r="B36" s="25">
        <v>343.9</v>
      </c>
      <c r="C36" s="20" t="s">
        <v>45</v>
      </c>
      <c r="D36" s="46">
        <v>74058</v>
      </c>
      <c r="E36" s="46">
        <v>0</v>
      </c>
      <c r="F36" s="46">
        <v>0</v>
      </c>
      <c r="G36" s="46">
        <v>0</v>
      </c>
      <c r="H36" s="46">
        <v>0</v>
      </c>
      <c r="I36" s="46">
        <v>822979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897037</v>
      </c>
      <c r="O36" s="47">
        <f t="shared" si="1"/>
        <v>35.988004493300167</v>
      </c>
      <c r="P36" s="9"/>
    </row>
    <row r="37" spans="1:16">
      <c r="A37" s="12"/>
      <c r="B37" s="25">
        <v>344.9</v>
      </c>
      <c r="C37" s="20" t="s">
        <v>74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304200</v>
      </c>
      <c r="M37" s="46">
        <v>0</v>
      </c>
      <c r="N37" s="46">
        <f t="shared" si="8"/>
        <v>304200</v>
      </c>
      <c r="O37" s="47">
        <f t="shared" si="1"/>
        <v>12.204124207654658</v>
      </c>
      <c r="P37" s="9"/>
    </row>
    <row r="38" spans="1:16" ht="15.75">
      <c r="A38" s="29" t="s">
        <v>37</v>
      </c>
      <c r="B38" s="30"/>
      <c r="C38" s="31"/>
      <c r="D38" s="32">
        <f t="shared" ref="D38:M38" si="9">SUM(D39:D39)</f>
        <v>43738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5620</v>
      </c>
      <c r="M38" s="32">
        <f t="shared" si="9"/>
        <v>0</v>
      </c>
      <c r="N38" s="32">
        <f t="shared" ref="N38:N50" si="10">SUM(D38:M38)</f>
        <v>49358</v>
      </c>
      <c r="O38" s="45">
        <f t="shared" si="1"/>
        <v>1.9801813367568002</v>
      </c>
      <c r="P38" s="10"/>
    </row>
    <row r="39" spans="1:16">
      <c r="A39" s="13"/>
      <c r="B39" s="39">
        <v>351.1</v>
      </c>
      <c r="C39" s="21" t="s">
        <v>75</v>
      </c>
      <c r="D39" s="46">
        <v>43738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5620</v>
      </c>
      <c r="M39" s="46">
        <v>0</v>
      </c>
      <c r="N39" s="46">
        <f t="shared" si="10"/>
        <v>49358</v>
      </c>
      <c r="O39" s="47">
        <f t="shared" si="1"/>
        <v>1.9801813367568002</v>
      </c>
      <c r="P39" s="9"/>
    </row>
    <row r="40" spans="1:16" ht="15.75">
      <c r="A40" s="29" t="s">
        <v>3</v>
      </c>
      <c r="B40" s="30"/>
      <c r="C40" s="31"/>
      <c r="D40" s="32">
        <f t="shared" ref="D40:M40" si="11">SUM(D41:D45)</f>
        <v>334859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162689</v>
      </c>
      <c r="J40" s="32">
        <f t="shared" si="11"/>
        <v>0</v>
      </c>
      <c r="K40" s="32">
        <f t="shared" si="11"/>
        <v>3359299</v>
      </c>
      <c r="L40" s="32">
        <f t="shared" si="11"/>
        <v>85218</v>
      </c>
      <c r="M40" s="32">
        <f t="shared" si="11"/>
        <v>17045</v>
      </c>
      <c r="N40" s="32">
        <f t="shared" si="10"/>
        <v>3959110</v>
      </c>
      <c r="O40" s="45">
        <f t="shared" si="1"/>
        <v>158.83455026879562</v>
      </c>
      <c r="P40" s="10"/>
    </row>
    <row r="41" spans="1:16">
      <c r="A41" s="12"/>
      <c r="B41" s="25">
        <v>361.1</v>
      </c>
      <c r="C41" s="20" t="s">
        <v>49</v>
      </c>
      <c r="D41" s="46">
        <v>184138</v>
      </c>
      <c r="E41" s="46">
        <v>0</v>
      </c>
      <c r="F41" s="46">
        <v>0</v>
      </c>
      <c r="G41" s="46">
        <v>0</v>
      </c>
      <c r="H41" s="46">
        <v>0</v>
      </c>
      <c r="I41" s="46">
        <v>162689</v>
      </c>
      <c r="J41" s="46">
        <v>0</v>
      </c>
      <c r="K41" s="46">
        <v>736267</v>
      </c>
      <c r="L41" s="46">
        <v>7464</v>
      </c>
      <c r="M41" s="46">
        <v>5356</v>
      </c>
      <c r="N41" s="46">
        <f t="shared" si="10"/>
        <v>1095914</v>
      </c>
      <c r="O41" s="47">
        <f t="shared" si="1"/>
        <v>43.966701436251306</v>
      </c>
      <c r="P41" s="9"/>
    </row>
    <row r="42" spans="1:16">
      <c r="A42" s="12"/>
      <c r="B42" s="25">
        <v>361.3</v>
      </c>
      <c r="C42" s="20" t="s">
        <v>50</v>
      </c>
      <c r="D42" s="46">
        <v>-3811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1141278</v>
      </c>
      <c r="L42" s="46">
        <v>0</v>
      </c>
      <c r="M42" s="46">
        <v>0</v>
      </c>
      <c r="N42" s="46">
        <f t="shared" si="10"/>
        <v>1137467</v>
      </c>
      <c r="O42" s="47">
        <f t="shared" si="1"/>
        <v>45.633755917515849</v>
      </c>
      <c r="P42" s="9"/>
    </row>
    <row r="43" spans="1:16">
      <c r="A43" s="12"/>
      <c r="B43" s="25">
        <v>364</v>
      </c>
      <c r="C43" s="20" t="s">
        <v>76</v>
      </c>
      <c r="D43" s="46">
        <v>14396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14396</v>
      </c>
      <c r="O43" s="47">
        <f t="shared" si="1"/>
        <v>0.57754954665810798</v>
      </c>
      <c r="P43" s="9"/>
    </row>
    <row r="44" spans="1:16">
      <c r="A44" s="12"/>
      <c r="B44" s="25">
        <v>368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1481754</v>
      </c>
      <c r="L44" s="46">
        <v>0</v>
      </c>
      <c r="M44" s="46">
        <v>0</v>
      </c>
      <c r="N44" s="46">
        <f t="shared" si="10"/>
        <v>1481754</v>
      </c>
      <c r="O44" s="47">
        <f t="shared" si="1"/>
        <v>59.446120516729522</v>
      </c>
      <c r="P44" s="9"/>
    </row>
    <row r="45" spans="1:16">
      <c r="A45" s="12"/>
      <c r="B45" s="25">
        <v>369.9</v>
      </c>
      <c r="C45" s="20" t="s">
        <v>52</v>
      </c>
      <c r="D45" s="46">
        <v>140136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77754</v>
      </c>
      <c r="M45" s="46">
        <v>11689</v>
      </c>
      <c r="N45" s="46">
        <f t="shared" si="10"/>
        <v>229579</v>
      </c>
      <c r="O45" s="47">
        <f t="shared" si="1"/>
        <v>9.2104228516408568</v>
      </c>
      <c r="P45" s="9"/>
    </row>
    <row r="46" spans="1:16" ht="15.75">
      <c r="A46" s="29" t="s">
        <v>38</v>
      </c>
      <c r="B46" s="30"/>
      <c r="C46" s="31"/>
      <c r="D46" s="32">
        <f t="shared" ref="D46:M46" si="12">SUM(D47:D49)</f>
        <v>175000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247764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911314</v>
      </c>
      <c r="N46" s="32">
        <f t="shared" si="10"/>
        <v>1334078</v>
      </c>
      <c r="O46" s="45">
        <f t="shared" si="1"/>
        <v>53.521543769557894</v>
      </c>
      <c r="P46" s="9"/>
    </row>
    <row r="47" spans="1:16">
      <c r="A47" s="12"/>
      <c r="B47" s="25">
        <v>381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911314</v>
      </c>
      <c r="N47" s="46">
        <f t="shared" si="10"/>
        <v>911314</v>
      </c>
      <c r="O47" s="47">
        <f t="shared" si="1"/>
        <v>36.560779908529248</v>
      </c>
      <c r="P47" s="9"/>
    </row>
    <row r="48" spans="1:16">
      <c r="A48" s="12"/>
      <c r="B48" s="25">
        <v>382</v>
      </c>
      <c r="C48" s="20" t="s">
        <v>65</v>
      </c>
      <c r="D48" s="46">
        <v>175000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175000</v>
      </c>
      <c r="O48" s="47">
        <f t="shared" si="1"/>
        <v>7.0207815132793066</v>
      </c>
      <c r="P48" s="9"/>
    </row>
    <row r="49" spans="1:119" ht="15.75" thickBot="1">
      <c r="A49" s="12"/>
      <c r="B49" s="25">
        <v>389.8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247764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247764</v>
      </c>
      <c r="O49" s="47">
        <f t="shared" si="1"/>
        <v>9.9399823477493374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3">SUM(D5,D15,D20,D30,D38,D40,D46)</f>
        <v>15499558</v>
      </c>
      <c r="E50" s="15">
        <f t="shared" si="13"/>
        <v>0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8130966</v>
      </c>
      <c r="J50" s="15">
        <f t="shared" si="13"/>
        <v>0</v>
      </c>
      <c r="K50" s="15">
        <f t="shared" si="13"/>
        <v>3359299</v>
      </c>
      <c r="L50" s="15">
        <f t="shared" si="13"/>
        <v>395038</v>
      </c>
      <c r="M50" s="15">
        <f t="shared" si="13"/>
        <v>1620804</v>
      </c>
      <c r="N50" s="15">
        <f t="shared" si="10"/>
        <v>29005665</v>
      </c>
      <c r="O50" s="38">
        <f t="shared" si="1"/>
        <v>1163.6710663564149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77</v>
      </c>
      <c r="M52" s="48"/>
      <c r="N52" s="48"/>
      <c r="O52" s="43">
        <v>24926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thickBot="1">
      <c r="A54" s="52" t="s">
        <v>78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A54:O54"/>
    <mergeCell ref="L52:N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11848952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812936</v>
      </c>
      <c r="N5" s="28">
        <f>SUM(D5:M5)</f>
        <v>12661888</v>
      </c>
      <c r="O5" s="33">
        <f t="shared" ref="O5:O36" si="1">(N5/O$55)</f>
        <v>493.50617765132324</v>
      </c>
      <c r="P5" s="6"/>
    </row>
    <row r="6" spans="1:133">
      <c r="A6" s="12"/>
      <c r="B6" s="25">
        <v>311</v>
      </c>
      <c r="C6" s="20" t="s">
        <v>2</v>
      </c>
      <c r="D6" s="46">
        <v>7492491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812936</v>
      </c>
      <c r="N6" s="46">
        <f>SUM(D6:M6)</f>
        <v>8305427</v>
      </c>
      <c r="O6" s="47">
        <f t="shared" si="1"/>
        <v>323.7099816814125</v>
      </c>
      <c r="P6" s="9"/>
    </row>
    <row r="7" spans="1:133">
      <c r="A7" s="12"/>
      <c r="B7" s="25">
        <v>312.10000000000002</v>
      </c>
      <c r="C7" s="20" t="s">
        <v>10</v>
      </c>
      <c r="D7" s="46">
        <v>542870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542870</v>
      </c>
      <c r="O7" s="47">
        <f t="shared" si="1"/>
        <v>21.158748099933742</v>
      </c>
      <c r="P7" s="9"/>
    </row>
    <row r="8" spans="1:133">
      <c r="A8" s="12"/>
      <c r="B8" s="25">
        <v>312.51</v>
      </c>
      <c r="C8" s="20" t="s">
        <v>63</v>
      </c>
      <c r="D8" s="46">
        <v>258987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258987</v>
      </c>
      <c r="O8" s="47">
        <f t="shared" si="1"/>
        <v>10.094204310714424</v>
      </c>
      <c r="P8" s="9"/>
    </row>
    <row r="9" spans="1:133">
      <c r="A9" s="12"/>
      <c r="B9" s="25">
        <v>312.52</v>
      </c>
      <c r="C9" s="20" t="s">
        <v>64</v>
      </c>
      <c r="D9" s="46">
        <v>167324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167324</v>
      </c>
      <c r="O9" s="47">
        <f t="shared" si="1"/>
        <v>6.5215730599836306</v>
      </c>
      <c r="P9" s="9"/>
    </row>
    <row r="10" spans="1:133">
      <c r="A10" s="12"/>
      <c r="B10" s="25">
        <v>314.10000000000002</v>
      </c>
      <c r="C10" s="20" t="s">
        <v>11</v>
      </c>
      <c r="D10" s="46">
        <v>1563541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1563541</v>
      </c>
      <c r="O10" s="47">
        <f t="shared" si="1"/>
        <v>60.940133296955999</v>
      </c>
      <c r="P10" s="9"/>
    </row>
    <row r="11" spans="1:133">
      <c r="A11" s="12"/>
      <c r="B11" s="25">
        <v>314.39999999999998</v>
      </c>
      <c r="C11" s="20" t="s">
        <v>12</v>
      </c>
      <c r="D11" s="46">
        <v>114544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114544</v>
      </c>
      <c r="O11" s="47">
        <f t="shared" si="1"/>
        <v>4.4644346572085594</v>
      </c>
      <c r="P11" s="9"/>
    </row>
    <row r="12" spans="1:133">
      <c r="A12" s="12"/>
      <c r="B12" s="25">
        <v>314.8</v>
      </c>
      <c r="C12" s="20" t="s">
        <v>13</v>
      </c>
      <c r="D12" s="46">
        <v>20216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20216</v>
      </c>
      <c r="O12" s="47">
        <f t="shared" si="1"/>
        <v>0.78793311766769303</v>
      </c>
      <c r="P12" s="9"/>
    </row>
    <row r="13" spans="1:133">
      <c r="A13" s="12"/>
      <c r="B13" s="25">
        <v>315</v>
      </c>
      <c r="C13" s="20" t="s">
        <v>14</v>
      </c>
      <c r="D13" s="46">
        <v>1460558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1460558</v>
      </c>
      <c r="O13" s="47">
        <f t="shared" si="1"/>
        <v>56.926296917020693</v>
      </c>
      <c r="P13" s="9"/>
    </row>
    <row r="14" spans="1:133">
      <c r="A14" s="12"/>
      <c r="B14" s="25">
        <v>316</v>
      </c>
      <c r="C14" s="20" t="s">
        <v>15</v>
      </c>
      <c r="D14" s="46">
        <v>228421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228421</v>
      </c>
      <c r="O14" s="47">
        <f t="shared" si="1"/>
        <v>8.902872510426004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SUM(D16:D19)</f>
        <v>2038234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2038234</v>
      </c>
      <c r="O15" s="45">
        <f t="shared" si="1"/>
        <v>79.441633862103913</v>
      </c>
      <c r="P15" s="10"/>
    </row>
    <row r="16" spans="1:133">
      <c r="A16" s="12"/>
      <c r="B16" s="25">
        <v>322</v>
      </c>
      <c r="C16" s="20" t="s">
        <v>0</v>
      </c>
      <c r="D16" s="46">
        <v>202597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202597</v>
      </c>
      <c r="O16" s="47">
        <f t="shared" si="1"/>
        <v>7.8963635654986941</v>
      </c>
      <c r="P16" s="9"/>
    </row>
    <row r="17" spans="1:16">
      <c r="A17" s="12"/>
      <c r="B17" s="25">
        <v>323.10000000000002</v>
      </c>
      <c r="C17" s="20" t="s">
        <v>17</v>
      </c>
      <c r="D17" s="46">
        <v>1716625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1716625</v>
      </c>
      <c r="O17" s="47">
        <f t="shared" si="1"/>
        <v>66.906692130802512</v>
      </c>
      <c r="P17" s="9"/>
    </row>
    <row r="18" spans="1:16">
      <c r="A18" s="12"/>
      <c r="B18" s="25">
        <v>323.39999999999998</v>
      </c>
      <c r="C18" s="20" t="s">
        <v>18</v>
      </c>
      <c r="D18" s="46">
        <v>112886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112886</v>
      </c>
      <c r="O18" s="47">
        <f t="shared" si="1"/>
        <v>4.3998129165529871</v>
      </c>
      <c r="P18" s="9"/>
    </row>
    <row r="19" spans="1:16">
      <c r="A19" s="12"/>
      <c r="B19" s="25">
        <v>329</v>
      </c>
      <c r="C19" s="20" t="s">
        <v>19</v>
      </c>
      <c r="D19" s="46">
        <v>6126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6126</v>
      </c>
      <c r="O19" s="47">
        <f t="shared" si="1"/>
        <v>0.23876524924971743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SUM(D21:D31)</f>
        <v>1923368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736211</v>
      </c>
      <c r="J20" s="32">
        <f t="shared" si="5"/>
        <v>0</v>
      </c>
      <c r="K20" s="32">
        <f t="shared" si="5"/>
        <v>0</v>
      </c>
      <c r="L20" s="32">
        <f t="shared" si="5"/>
        <v>200000</v>
      </c>
      <c r="M20" s="32">
        <f t="shared" si="5"/>
        <v>0</v>
      </c>
      <c r="N20" s="44">
        <f t="shared" si="4"/>
        <v>2859579</v>
      </c>
      <c r="O20" s="45">
        <f t="shared" si="1"/>
        <v>111.45414506762287</v>
      </c>
      <c r="P20" s="10"/>
    </row>
    <row r="21" spans="1:16">
      <c r="A21" s="12"/>
      <c r="B21" s="25">
        <v>331.2</v>
      </c>
      <c r="C21" s="20" t="s">
        <v>20</v>
      </c>
      <c r="D21" s="46">
        <v>2462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9" si="6">SUM(D21:M21)</f>
        <v>2462</v>
      </c>
      <c r="O21" s="47">
        <f t="shared" si="1"/>
        <v>9.59582180301672E-2</v>
      </c>
      <c r="P21" s="9"/>
    </row>
    <row r="22" spans="1:16">
      <c r="A22" s="12"/>
      <c r="B22" s="25">
        <v>334.2</v>
      </c>
      <c r="C22" s="20" t="s">
        <v>22</v>
      </c>
      <c r="D22" s="46">
        <v>7000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7000</v>
      </c>
      <c r="O22" s="47">
        <f t="shared" si="1"/>
        <v>0.27283002689324548</v>
      </c>
      <c r="P22" s="9"/>
    </row>
    <row r="23" spans="1:16">
      <c r="A23" s="12"/>
      <c r="B23" s="25">
        <v>334.35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661801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661801</v>
      </c>
      <c r="O23" s="47">
        <f t="shared" si="1"/>
        <v>25.794169232568109</v>
      </c>
      <c r="P23" s="9"/>
    </row>
    <row r="24" spans="1:16">
      <c r="A24" s="12"/>
      <c r="B24" s="25">
        <v>334.36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74410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74410</v>
      </c>
      <c r="O24" s="47">
        <f t="shared" si="1"/>
        <v>2.9001831858751999</v>
      </c>
      <c r="P24" s="9"/>
    </row>
    <row r="25" spans="1:16">
      <c r="A25" s="12"/>
      <c r="B25" s="25">
        <v>335.12</v>
      </c>
      <c r="C25" s="20" t="s">
        <v>25</v>
      </c>
      <c r="D25" s="46">
        <v>579622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579622</v>
      </c>
      <c r="O25" s="47">
        <f t="shared" si="1"/>
        <v>22.591183692559536</v>
      </c>
      <c r="P25" s="9"/>
    </row>
    <row r="26" spans="1:16">
      <c r="A26" s="12"/>
      <c r="B26" s="25">
        <v>335.14</v>
      </c>
      <c r="C26" s="20" t="s">
        <v>26</v>
      </c>
      <c r="D26" s="46">
        <v>7677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7677</v>
      </c>
      <c r="O26" s="47">
        <f t="shared" si="1"/>
        <v>0.29921658806563511</v>
      </c>
      <c r="P26" s="9"/>
    </row>
    <row r="27" spans="1:16">
      <c r="A27" s="12"/>
      <c r="B27" s="25">
        <v>335.15</v>
      </c>
      <c r="C27" s="20" t="s">
        <v>27</v>
      </c>
      <c r="D27" s="46">
        <v>14626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14626</v>
      </c>
      <c r="O27" s="47">
        <f t="shared" si="1"/>
        <v>0.57005885333437267</v>
      </c>
      <c r="P27" s="9"/>
    </row>
    <row r="28" spans="1:16">
      <c r="A28" s="12"/>
      <c r="B28" s="25">
        <v>335.18</v>
      </c>
      <c r="C28" s="20" t="s">
        <v>28</v>
      </c>
      <c r="D28" s="46">
        <v>1146258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1146258</v>
      </c>
      <c r="O28" s="47">
        <f t="shared" si="1"/>
        <v>44.676228709513971</v>
      </c>
      <c r="P28" s="9"/>
    </row>
    <row r="29" spans="1:16">
      <c r="A29" s="12"/>
      <c r="B29" s="25">
        <v>335.21</v>
      </c>
      <c r="C29" s="20" t="s">
        <v>29</v>
      </c>
      <c r="D29" s="46">
        <v>4320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4320</v>
      </c>
      <c r="O29" s="47">
        <f t="shared" si="1"/>
        <v>0.16837510231126007</v>
      </c>
      <c r="P29" s="9"/>
    </row>
    <row r="30" spans="1:16">
      <c r="A30" s="12"/>
      <c r="B30" s="25">
        <v>337.2</v>
      </c>
      <c r="C30" s="20" t="s">
        <v>30</v>
      </c>
      <c r="D30" s="46">
        <v>161403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161403</v>
      </c>
      <c r="O30" s="47">
        <f t="shared" si="1"/>
        <v>6.290797832950072</v>
      </c>
      <c r="P30" s="9"/>
    </row>
    <row r="31" spans="1:16">
      <c r="A31" s="12"/>
      <c r="B31" s="25">
        <v>338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200000</v>
      </c>
      <c r="M31" s="46">
        <v>0</v>
      </c>
      <c r="N31" s="46">
        <f>SUM(D31:M31)</f>
        <v>200000</v>
      </c>
      <c r="O31" s="47">
        <f t="shared" si="1"/>
        <v>7.7951436255213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SUM(D33:D40)</f>
        <v>177882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7182934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7360816</v>
      </c>
      <c r="O32" s="45">
        <f t="shared" si="1"/>
        <v>286.89308960517599</v>
      </c>
      <c r="P32" s="10"/>
    </row>
    <row r="33" spans="1:16">
      <c r="A33" s="12"/>
      <c r="B33" s="25">
        <v>341.1</v>
      </c>
      <c r="C33" s="20" t="s">
        <v>66</v>
      </c>
      <c r="D33" s="46">
        <v>1284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1284</v>
      </c>
      <c r="O33" s="47">
        <f t="shared" si="1"/>
        <v>5.0044822075846748E-2</v>
      </c>
      <c r="P33" s="9"/>
    </row>
    <row r="34" spans="1:16">
      <c r="A34" s="12"/>
      <c r="B34" s="25">
        <v>341.9</v>
      </c>
      <c r="C34" s="20" t="s">
        <v>39</v>
      </c>
      <c r="D34" s="46">
        <v>3038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3038</v>
      </c>
      <c r="O34" s="47">
        <f t="shared" si="1"/>
        <v>0.11840823167166856</v>
      </c>
      <c r="P34" s="9"/>
    </row>
    <row r="35" spans="1:16">
      <c r="A35" s="12"/>
      <c r="B35" s="25">
        <v>342.1</v>
      </c>
      <c r="C35" s="20" t="s">
        <v>40</v>
      </c>
      <c r="D35" s="46">
        <v>15777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15777</v>
      </c>
      <c r="O35" s="47">
        <f t="shared" si="1"/>
        <v>0.61491990489924775</v>
      </c>
      <c r="P35" s="9"/>
    </row>
    <row r="36" spans="1:16">
      <c r="A36" s="12"/>
      <c r="B36" s="25">
        <v>342.9</v>
      </c>
      <c r="C36" s="20" t="s">
        <v>41</v>
      </c>
      <c r="D36" s="46">
        <v>85500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85500</v>
      </c>
      <c r="O36" s="47">
        <f t="shared" si="1"/>
        <v>3.3324238999103559</v>
      </c>
      <c r="P36" s="9"/>
    </row>
    <row r="37" spans="1:16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2527996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2527996</v>
      </c>
      <c r="O37" s="47">
        <f t="shared" ref="O37:O53" si="9">(N37/O$55)</f>
        <v>98.530459523716729</v>
      </c>
      <c r="P37" s="9"/>
    </row>
    <row r="38" spans="1:16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3589885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3589885</v>
      </c>
      <c r="O38" s="47">
        <f t="shared" si="9"/>
        <v>139.91834587052267</v>
      </c>
      <c r="P38" s="9"/>
    </row>
    <row r="39" spans="1:16">
      <c r="A39" s="12"/>
      <c r="B39" s="25">
        <v>343.7</v>
      </c>
      <c r="C39" s="20" t="s">
        <v>44</v>
      </c>
      <c r="D39" s="46">
        <v>72283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72283</v>
      </c>
      <c r="O39" s="47">
        <f t="shared" si="9"/>
        <v>2.8172818334177809</v>
      </c>
      <c r="P39" s="9"/>
    </row>
    <row r="40" spans="1:16">
      <c r="A40" s="12"/>
      <c r="B40" s="25">
        <v>343.9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1065053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1065053</v>
      </c>
      <c r="O40" s="47">
        <f t="shared" si="9"/>
        <v>41.511205518961688</v>
      </c>
      <c r="P40" s="9"/>
    </row>
    <row r="41" spans="1:16" ht="15.75">
      <c r="A41" s="29" t="s">
        <v>37</v>
      </c>
      <c r="B41" s="30"/>
      <c r="C41" s="31"/>
      <c r="D41" s="32">
        <f t="shared" ref="D41:M41" si="10">SUM(D42:D42)</f>
        <v>57399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6151</v>
      </c>
      <c r="M41" s="32">
        <f t="shared" si="10"/>
        <v>0</v>
      </c>
      <c r="N41" s="32">
        <f t="shared" ref="N41:N53" si="11">SUM(D41:M41)</f>
        <v>63550</v>
      </c>
      <c r="O41" s="45">
        <f t="shared" si="9"/>
        <v>2.4769068870093931</v>
      </c>
      <c r="P41" s="10"/>
    </row>
    <row r="42" spans="1:16">
      <c r="A42" s="13"/>
      <c r="B42" s="39">
        <v>359</v>
      </c>
      <c r="C42" s="21" t="s">
        <v>48</v>
      </c>
      <c r="D42" s="46">
        <v>57399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6151</v>
      </c>
      <c r="M42" s="46">
        <v>0</v>
      </c>
      <c r="N42" s="46">
        <f t="shared" si="11"/>
        <v>63550</v>
      </c>
      <c r="O42" s="47">
        <f t="shared" si="9"/>
        <v>2.4769068870093931</v>
      </c>
      <c r="P42" s="9"/>
    </row>
    <row r="43" spans="1:16" ht="15.75">
      <c r="A43" s="29" t="s">
        <v>3</v>
      </c>
      <c r="B43" s="30"/>
      <c r="C43" s="31"/>
      <c r="D43" s="32">
        <f t="shared" ref="D43:M43" si="12">SUM(D44:D47)</f>
        <v>390514</v>
      </c>
      <c r="E43" s="32">
        <f t="shared" si="12"/>
        <v>0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351569</v>
      </c>
      <c r="J43" s="32">
        <f t="shared" si="12"/>
        <v>0</v>
      </c>
      <c r="K43" s="32">
        <f t="shared" si="12"/>
        <v>2066440</v>
      </c>
      <c r="L43" s="32">
        <f t="shared" si="12"/>
        <v>111100</v>
      </c>
      <c r="M43" s="32">
        <f t="shared" si="12"/>
        <v>14227</v>
      </c>
      <c r="N43" s="32">
        <f t="shared" si="11"/>
        <v>2933850</v>
      </c>
      <c r="O43" s="45">
        <f t="shared" si="9"/>
        <v>114.34891062867834</v>
      </c>
      <c r="P43" s="10"/>
    </row>
    <row r="44" spans="1:16">
      <c r="A44" s="12"/>
      <c r="B44" s="25">
        <v>361.1</v>
      </c>
      <c r="C44" s="20" t="s">
        <v>49</v>
      </c>
      <c r="D44" s="46">
        <v>216353</v>
      </c>
      <c r="E44" s="46">
        <v>0</v>
      </c>
      <c r="F44" s="46">
        <v>0</v>
      </c>
      <c r="G44" s="46">
        <v>0</v>
      </c>
      <c r="H44" s="46">
        <v>0</v>
      </c>
      <c r="I44" s="46">
        <v>351569</v>
      </c>
      <c r="J44" s="46">
        <v>0</v>
      </c>
      <c r="K44" s="46">
        <v>737550</v>
      </c>
      <c r="L44" s="46">
        <v>11877</v>
      </c>
      <c r="M44" s="46">
        <v>6820</v>
      </c>
      <c r="N44" s="46">
        <f t="shared" si="11"/>
        <v>1324169</v>
      </c>
      <c r="O44" s="47">
        <f t="shared" si="9"/>
        <v>51.610437697314573</v>
      </c>
      <c r="P44" s="9"/>
    </row>
    <row r="45" spans="1:16">
      <c r="A45" s="12"/>
      <c r="B45" s="25">
        <v>361.3</v>
      </c>
      <c r="C45" s="20" t="s">
        <v>50</v>
      </c>
      <c r="D45" s="46">
        <v>34151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-287293</v>
      </c>
      <c r="L45" s="46">
        <v>0</v>
      </c>
      <c r="M45" s="46">
        <v>0</v>
      </c>
      <c r="N45" s="46">
        <f t="shared" si="11"/>
        <v>-253142</v>
      </c>
      <c r="O45" s="47">
        <f t="shared" si="9"/>
        <v>-9.866391238258565</v>
      </c>
      <c r="P45" s="9"/>
    </row>
    <row r="46" spans="1:16">
      <c r="A46" s="12"/>
      <c r="B46" s="25">
        <v>368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1616183</v>
      </c>
      <c r="L46" s="46">
        <v>0</v>
      </c>
      <c r="M46" s="46">
        <v>0</v>
      </c>
      <c r="N46" s="46">
        <f t="shared" si="11"/>
        <v>1616183</v>
      </c>
      <c r="O46" s="47">
        <f t="shared" si="9"/>
        <v>62.991893050629457</v>
      </c>
      <c r="P46" s="9"/>
    </row>
    <row r="47" spans="1:16">
      <c r="A47" s="12"/>
      <c r="B47" s="25">
        <v>369.9</v>
      </c>
      <c r="C47" s="20" t="s">
        <v>52</v>
      </c>
      <c r="D47" s="46">
        <v>140010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99223</v>
      </c>
      <c r="M47" s="46">
        <v>7407</v>
      </c>
      <c r="N47" s="46">
        <f t="shared" si="11"/>
        <v>246640</v>
      </c>
      <c r="O47" s="47">
        <f t="shared" si="9"/>
        <v>9.612971118992867</v>
      </c>
      <c r="P47" s="9"/>
    </row>
    <row r="48" spans="1:16" ht="15.75">
      <c r="A48" s="29" t="s">
        <v>38</v>
      </c>
      <c r="B48" s="30"/>
      <c r="C48" s="31"/>
      <c r="D48" s="32">
        <f t="shared" ref="D48:M48" si="13">SUM(D49:D52)</f>
        <v>2175000</v>
      </c>
      <c r="E48" s="32">
        <f t="shared" si="13"/>
        <v>0</v>
      </c>
      <c r="F48" s="32">
        <f t="shared" si="13"/>
        <v>0</v>
      </c>
      <c r="G48" s="32">
        <f t="shared" si="13"/>
        <v>0</v>
      </c>
      <c r="H48" s="32">
        <f t="shared" si="13"/>
        <v>0</v>
      </c>
      <c r="I48" s="32">
        <f t="shared" si="13"/>
        <v>488422</v>
      </c>
      <c r="J48" s="32">
        <f t="shared" si="13"/>
        <v>0</v>
      </c>
      <c r="K48" s="32">
        <f t="shared" si="13"/>
        <v>0</v>
      </c>
      <c r="L48" s="32">
        <f t="shared" si="13"/>
        <v>400000</v>
      </c>
      <c r="M48" s="32">
        <f t="shared" si="13"/>
        <v>1070712</v>
      </c>
      <c r="N48" s="32">
        <f t="shared" si="11"/>
        <v>4134134</v>
      </c>
      <c r="O48" s="45">
        <f t="shared" si="9"/>
        <v>161.13084148575439</v>
      </c>
      <c r="P48" s="9"/>
    </row>
    <row r="49" spans="1:119">
      <c r="A49" s="12"/>
      <c r="B49" s="25">
        <v>381</v>
      </c>
      <c r="C49" s="20" t="s">
        <v>53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243982</v>
      </c>
      <c r="J49" s="46">
        <v>0</v>
      </c>
      <c r="K49" s="46">
        <v>0</v>
      </c>
      <c r="L49" s="46">
        <v>400000</v>
      </c>
      <c r="M49" s="46">
        <v>1070712</v>
      </c>
      <c r="N49" s="46">
        <f t="shared" si="11"/>
        <v>1714694</v>
      </c>
      <c r="O49" s="47">
        <f t="shared" si="9"/>
        <v>66.831430019098107</v>
      </c>
      <c r="P49" s="9"/>
    </row>
    <row r="50" spans="1:119">
      <c r="A50" s="12"/>
      <c r="B50" s="25">
        <v>382</v>
      </c>
      <c r="C50" s="20" t="s">
        <v>65</v>
      </c>
      <c r="D50" s="46">
        <v>175000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175000</v>
      </c>
      <c r="O50" s="47">
        <f t="shared" si="9"/>
        <v>6.8207506723311377</v>
      </c>
      <c r="P50" s="9"/>
    </row>
    <row r="51" spans="1:119">
      <c r="A51" s="12"/>
      <c r="B51" s="25">
        <v>384</v>
      </c>
      <c r="C51" s="20" t="s">
        <v>54</v>
      </c>
      <c r="D51" s="46">
        <v>2000000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2000000</v>
      </c>
      <c r="O51" s="47">
        <f t="shared" si="9"/>
        <v>77.951436255212997</v>
      </c>
      <c r="P51" s="9"/>
    </row>
    <row r="52" spans="1:119" ht="15.75" thickBot="1">
      <c r="A52" s="12"/>
      <c r="B52" s="25">
        <v>389.8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244440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244440</v>
      </c>
      <c r="O52" s="47">
        <f t="shared" si="9"/>
        <v>9.5272245391121331</v>
      </c>
      <c r="P52" s="9"/>
    </row>
    <row r="53" spans="1:119" ht="16.5" thickBot="1">
      <c r="A53" s="14" t="s">
        <v>46</v>
      </c>
      <c r="B53" s="23"/>
      <c r="C53" s="22"/>
      <c r="D53" s="15">
        <f t="shared" ref="D53:M53" si="14">SUM(D5,D15,D20,D32,D41,D43,D48)</f>
        <v>18611349</v>
      </c>
      <c r="E53" s="15">
        <f t="shared" si="14"/>
        <v>0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8759136</v>
      </c>
      <c r="J53" s="15">
        <f t="shared" si="14"/>
        <v>0</v>
      </c>
      <c r="K53" s="15">
        <f t="shared" si="14"/>
        <v>2066440</v>
      </c>
      <c r="L53" s="15">
        <f t="shared" si="14"/>
        <v>717251</v>
      </c>
      <c r="M53" s="15">
        <f t="shared" si="14"/>
        <v>1897875</v>
      </c>
      <c r="N53" s="15">
        <f t="shared" si="11"/>
        <v>32052051</v>
      </c>
      <c r="O53" s="38">
        <f t="shared" si="9"/>
        <v>1249.251705187668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62</v>
      </c>
      <c r="M55" s="48"/>
      <c r="N55" s="48"/>
      <c r="O55" s="43">
        <v>25657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thickBot="1">
      <c r="A57" s="52" t="s">
        <v>78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A57:O57"/>
    <mergeCell ref="A56:O56"/>
    <mergeCell ref="L55:N5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11179283</v>
      </c>
      <c r="E5" s="27">
        <f t="shared" si="0"/>
        <v>684646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11863929</v>
      </c>
      <c r="O5" s="33">
        <f t="shared" ref="O5:O52" si="1">(N5/O$54)</f>
        <v>461.66740602381509</v>
      </c>
      <c r="P5" s="6"/>
    </row>
    <row r="6" spans="1:133">
      <c r="A6" s="12"/>
      <c r="B6" s="25">
        <v>311</v>
      </c>
      <c r="C6" s="20" t="s">
        <v>2</v>
      </c>
      <c r="D6" s="46">
        <v>7223505</v>
      </c>
      <c r="E6" s="46">
        <v>684646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7908151</v>
      </c>
      <c r="O6" s="47">
        <f t="shared" si="1"/>
        <v>307.73410382130908</v>
      </c>
      <c r="P6" s="9"/>
    </row>
    <row r="7" spans="1:133">
      <c r="A7" s="12"/>
      <c r="B7" s="25">
        <v>312.10000000000002</v>
      </c>
      <c r="C7" s="20" t="s">
        <v>10</v>
      </c>
      <c r="D7" s="46">
        <v>572177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572177</v>
      </c>
      <c r="O7" s="47">
        <f t="shared" si="1"/>
        <v>22.265429216281422</v>
      </c>
      <c r="P7" s="9"/>
    </row>
    <row r="8" spans="1:133">
      <c r="A8" s="12"/>
      <c r="B8" s="25">
        <v>312.51</v>
      </c>
      <c r="C8" s="20" t="s">
        <v>63</v>
      </c>
      <c r="D8" s="46">
        <v>123083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123083</v>
      </c>
      <c r="O8" s="47">
        <f t="shared" si="1"/>
        <v>4.7895945209743953</v>
      </c>
      <c r="P8" s="9"/>
    </row>
    <row r="9" spans="1:133">
      <c r="A9" s="12"/>
      <c r="B9" s="25">
        <v>312.52</v>
      </c>
      <c r="C9" s="20" t="s">
        <v>64</v>
      </c>
      <c r="D9" s="46">
        <v>166345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166345</v>
      </c>
      <c r="O9" s="47">
        <f t="shared" si="1"/>
        <v>6.4730718343839984</v>
      </c>
      <c r="P9" s="9"/>
    </row>
    <row r="10" spans="1:133">
      <c r="A10" s="12"/>
      <c r="B10" s="25">
        <v>314.10000000000002</v>
      </c>
      <c r="C10" s="20" t="s">
        <v>11</v>
      </c>
      <c r="D10" s="46">
        <v>1536119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1536119</v>
      </c>
      <c r="O10" s="47">
        <f t="shared" si="1"/>
        <v>59.775819129893378</v>
      </c>
      <c r="P10" s="9"/>
    </row>
    <row r="11" spans="1:133">
      <c r="A11" s="12"/>
      <c r="B11" s="25">
        <v>314.39999999999998</v>
      </c>
      <c r="C11" s="20" t="s">
        <v>12</v>
      </c>
      <c r="D11" s="46">
        <v>104354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104354</v>
      </c>
      <c r="O11" s="47">
        <f t="shared" si="1"/>
        <v>4.0607829403066384</v>
      </c>
      <c r="P11" s="9"/>
    </row>
    <row r="12" spans="1:133">
      <c r="A12" s="12"/>
      <c r="B12" s="25">
        <v>314.8</v>
      </c>
      <c r="C12" s="20" t="s">
        <v>13</v>
      </c>
      <c r="D12" s="46">
        <v>18881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18881</v>
      </c>
      <c r="O12" s="47">
        <f t="shared" si="1"/>
        <v>0.73472643785508596</v>
      </c>
      <c r="P12" s="9"/>
    </row>
    <row r="13" spans="1:133">
      <c r="A13" s="12"/>
      <c r="B13" s="25">
        <v>315</v>
      </c>
      <c r="C13" s="20" t="s">
        <v>14</v>
      </c>
      <c r="D13" s="46">
        <v>1225571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1225571</v>
      </c>
      <c r="O13" s="47">
        <f t="shared" si="1"/>
        <v>47.691298933769168</v>
      </c>
      <c r="P13" s="9"/>
    </row>
    <row r="14" spans="1:133">
      <c r="A14" s="12"/>
      <c r="B14" s="25">
        <v>316</v>
      </c>
      <c r="C14" s="20" t="s">
        <v>15</v>
      </c>
      <c r="D14" s="46">
        <v>209248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209248</v>
      </c>
      <c r="O14" s="47">
        <f t="shared" si="1"/>
        <v>8.1425791890419497</v>
      </c>
      <c r="P14" s="9"/>
    </row>
    <row r="15" spans="1:133" ht="15.75">
      <c r="A15" s="29" t="s">
        <v>87</v>
      </c>
      <c r="B15" s="30"/>
      <c r="C15" s="31"/>
      <c r="D15" s="32">
        <f t="shared" ref="D15:M15" si="3">SUM(D16:D19)</f>
        <v>2064191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2064191</v>
      </c>
      <c r="O15" s="45">
        <f t="shared" si="1"/>
        <v>80.324966923495992</v>
      </c>
      <c r="P15" s="10"/>
    </row>
    <row r="16" spans="1:133">
      <c r="A16" s="12"/>
      <c r="B16" s="25">
        <v>322</v>
      </c>
      <c r="C16" s="20" t="s">
        <v>0</v>
      </c>
      <c r="D16" s="46">
        <v>264380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264380</v>
      </c>
      <c r="O16" s="47">
        <f t="shared" si="1"/>
        <v>10.287960152541054</v>
      </c>
      <c r="P16" s="9"/>
    </row>
    <row r="17" spans="1:16">
      <c r="A17" s="12"/>
      <c r="B17" s="25">
        <v>323.10000000000002</v>
      </c>
      <c r="C17" s="20" t="s">
        <v>17</v>
      </c>
      <c r="D17" s="46">
        <v>1682008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1682008</v>
      </c>
      <c r="O17" s="47">
        <f t="shared" si="1"/>
        <v>65.452875710171995</v>
      </c>
      <c r="P17" s="9"/>
    </row>
    <row r="18" spans="1:16">
      <c r="A18" s="12"/>
      <c r="B18" s="25">
        <v>323.39999999999998</v>
      </c>
      <c r="C18" s="20" t="s">
        <v>18</v>
      </c>
      <c r="D18" s="46">
        <v>113828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113828</v>
      </c>
      <c r="O18" s="47">
        <f t="shared" si="1"/>
        <v>4.4294497626274421</v>
      </c>
      <c r="P18" s="9"/>
    </row>
    <row r="19" spans="1:16">
      <c r="A19" s="12"/>
      <c r="B19" s="25">
        <v>329</v>
      </c>
      <c r="C19" s="20" t="s">
        <v>88</v>
      </c>
      <c r="D19" s="46">
        <v>3975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3975</v>
      </c>
      <c r="O19" s="47">
        <f t="shared" si="1"/>
        <v>0.15468129815549847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SUM(D21:D31)</f>
        <v>2101297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717501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2818798</v>
      </c>
      <c r="O20" s="45">
        <f t="shared" si="1"/>
        <v>109.68939217059693</v>
      </c>
      <c r="P20" s="10"/>
    </row>
    <row r="21" spans="1:16">
      <c r="A21" s="12"/>
      <c r="B21" s="25">
        <v>331.2</v>
      </c>
      <c r="C21" s="20" t="s">
        <v>20</v>
      </c>
      <c r="D21" s="46">
        <v>9020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0" si="6">SUM(D21:M21)</f>
        <v>9020</v>
      </c>
      <c r="O21" s="47">
        <f t="shared" si="1"/>
        <v>0.35100007782706827</v>
      </c>
      <c r="P21" s="9"/>
    </row>
    <row r="22" spans="1:16">
      <c r="A22" s="12"/>
      <c r="B22" s="25">
        <v>331.39</v>
      </c>
      <c r="C22" s="20" t="s">
        <v>71</v>
      </c>
      <c r="D22" s="46">
        <v>83002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83002</v>
      </c>
      <c r="O22" s="47">
        <f t="shared" si="1"/>
        <v>3.2299011596233171</v>
      </c>
      <c r="P22" s="9"/>
    </row>
    <row r="23" spans="1:16">
      <c r="A23" s="12"/>
      <c r="B23" s="25">
        <v>334.35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252201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252201</v>
      </c>
      <c r="O23" s="47">
        <f t="shared" si="1"/>
        <v>9.8140322204062578</v>
      </c>
      <c r="P23" s="9"/>
    </row>
    <row r="24" spans="1:16">
      <c r="A24" s="12"/>
      <c r="B24" s="25">
        <v>334.36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465300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465300</v>
      </c>
      <c r="O24" s="47">
        <f t="shared" si="1"/>
        <v>18.106467429371936</v>
      </c>
      <c r="P24" s="9"/>
    </row>
    <row r="25" spans="1:16">
      <c r="A25" s="12"/>
      <c r="B25" s="25">
        <v>334.69</v>
      </c>
      <c r="C25" s="20" t="s">
        <v>89</v>
      </c>
      <c r="D25" s="46">
        <v>1380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1380</v>
      </c>
      <c r="O25" s="47">
        <f t="shared" si="1"/>
        <v>5.370067709549381E-2</v>
      </c>
      <c r="P25" s="9"/>
    </row>
    <row r="26" spans="1:16">
      <c r="A26" s="12"/>
      <c r="B26" s="25">
        <v>335.12</v>
      </c>
      <c r="C26" s="20" t="s">
        <v>25</v>
      </c>
      <c r="D26" s="46">
        <v>650210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650210</v>
      </c>
      <c r="O26" s="47">
        <f t="shared" si="1"/>
        <v>25.301969024826835</v>
      </c>
      <c r="P26" s="9"/>
    </row>
    <row r="27" spans="1:16">
      <c r="A27" s="12"/>
      <c r="B27" s="25">
        <v>335.14</v>
      </c>
      <c r="C27" s="20" t="s">
        <v>26</v>
      </c>
      <c r="D27" s="46">
        <v>7373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7373</v>
      </c>
      <c r="O27" s="47">
        <f t="shared" si="1"/>
        <v>0.28690948711962022</v>
      </c>
      <c r="P27" s="9"/>
    </row>
    <row r="28" spans="1:16">
      <c r="A28" s="12"/>
      <c r="B28" s="25">
        <v>335.15</v>
      </c>
      <c r="C28" s="20" t="s">
        <v>27</v>
      </c>
      <c r="D28" s="46">
        <v>11492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11492</v>
      </c>
      <c r="O28" s="47">
        <f t="shared" si="1"/>
        <v>0.44719433418943111</v>
      </c>
      <c r="P28" s="9"/>
    </row>
    <row r="29" spans="1:16">
      <c r="A29" s="12"/>
      <c r="B29" s="25">
        <v>335.18</v>
      </c>
      <c r="C29" s="20" t="s">
        <v>28</v>
      </c>
      <c r="D29" s="46">
        <v>1223249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1223249</v>
      </c>
      <c r="O29" s="47">
        <f t="shared" si="1"/>
        <v>47.600941707525877</v>
      </c>
      <c r="P29" s="9"/>
    </row>
    <row r="30" spans="1:16">
      <c r="A30" s="12"/>
      <c r="B30" s="25">
        <v>335.21</v>
      </c>
      <c r="C30" s="20" t="s">
        <v>29</v>
      </c>
      <c r="D30" s="46">
        <v>3820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3820</v>
      </c>
      <c r="O30" s="47">
        <f t="shared" si="1"/>
        <v>0.14864970036578723</v>
      </c>
      <c r="P30" s="9"/>
    </row>
    <row r="31" spans="1:16">
      <c r="A31" s="12"/>
      <c r="B31" s="25">
        <v>337.2</v>
      </c>
      <c r="C31" s="20" t="s">
        <v>30</v>
      </c>
      <c r="D31" s="46">
        <v>111751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111751</v>
      </c>
      <c r="O31" s="47">
        <f t="shared" si="1"/>
        <v>4.3486263522453106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SUM(D33:D40)</f>
        <v>176200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7007487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7183687</v>
      </c>
      <c r="O32" s="45">
        <f t="shared" si="1"/>
        <v>279.54264923340338</v>
      </c>
      <c r="P32" s="10"/>
    </row>
    <row r="33" spans="1:16">
      <c r="A33" s="12"/>
      <c r="B33" s="25">
        <v>341.1</v>
      </c>
      <c r="C33" s="20" t="s">
        <v>66</v>
      </c>
      <c r="D33" s="46">
        <v>2174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2174</v>
      </c>
      <c r="O33" s="47">
        <f t="shared" si="1"/>
        <v>8.4598023192466343E-2</v>
      </c>
      <c r="P33" s="9"/>
    </row>
    <row r="34" spans="1:16">
      <c r="A34" s="12"/>
      <c r="B34" s="25">
        <v>341.9</v>
      </c>
      <c r="C34" s="20" t="s">
        <v>39</v>
      </c>
      <c r="D34" s="46">
        <v>17667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17667</v>
      </c>
      <c r="O34" s="47">
        <f t="shared" si="1"/>
        <v>0.68748540742470232</v>
      </c>
      <c r="P34" s="9"/>
    </row>
    <row r="35" spans="1:16">
      <c r="A35" s="12"/>
      <c r="B35" s="25">
        <v>342.1</v>
      </c>
      <c r="C35" s="20" t="s">
        <v>40</v>
      </c>
      <c r="D35" s="46">
        <v>3866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3866</v>
      </c>
      <c r="O35" s="47">
        <f t="shared" si="1"/>
        <v>0.15043972293563701</v>
      </c>
      <c r="P35" s="9"/>
    </row>
    <row r="36" spans="1:16">
      <c r="A36" s="12"/>
      <c r="B36" s="25">
        <v>342.9</v>
      </c>
      <c r="C36" s="20" t="s">
        <v>41</v>
      </c>
      <c r="D36" s="46">
        <v>88476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88476</v>
      </c>
      <c r="O36" s="47">
        <f t="shared" si="1"/>
        <v>3.4429138454354424</v>
      </c>
      <c r="P36" s="9"/>
    </row>
    <row r="37" spans="1:16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2582184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2582184</v>
      </c>
      <c r="O37" s="47">
        <f t="shared" si="1"/>
        <v>100.48190520663087</v>
      </c>
      <c r="P37" s="9"/>
    </row>
    <row r="38" spans="1:16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3713356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3713356</v>
      </c>
      <c r="O38" s="47">
        <f t="shared" si="1"/>
        <v>144.49980543232937</v>
      </c>
      <c r="P38" s="9"/>
    </row>
    <row r="39" spans="1:16">
      <c r="A39" s="12"/>
      <c r="B39" s="25">
        <v>343.7</v>
      </c>
      <c r="C39" s="20" t="s">
        <v>44</v>
      </c>
      <c r="D39" s="46">
        <v>64017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64017</v>
      </c>
      <c r="O39" s="47">
        <f t="shared" si="1"/>
        <v>2.4911277142190054</v>
      </c>
      <c r="P39" s="9"/>
    </row>
    <row r="40" spans="1:16">
      <c r="A40" s="12"/>
      <c r="B40" s="25">
        <v>343.9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711947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711947</v>
      </c>
      <c r="O40" s="47">
        <f t="shared" si="1"/>
        <v>27.704373881235895</v>
      </c>
      <c r="P40" s="9"/>
    </row>
    <row r="41" spans="1:16" ht="15.75">
      <c r="A41" s="29" t="s">
        <v>37</v>
      </c>
      <c r="B41" s="30"/>
      <c r="C41" s="31"/>
      <c r="D41" s="32">
        <f t="shared" ref="D41:M41" si="9">SUM(D42:D42)</f>
        <v>97124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10957</v>
      </c>
      <c r="M41" s="32">
        <f t="shared" si="9"/>
        <v>0</v>
      </c>
      <c r="N41" s="32">
        <f t="shared" si="8"/>
        <v>108081</v>
      </c>
      <c r="O41" s="45">
        <f t="shared" si="1"/>
        <v>4.205813681998599</v>
      </c>
      <c r="P41" s="10"/>
    </row>
    <row r="42" spans="1:16">
      <c r="A42" s="13"/>
      <c r="B42" s="39">
        <v>359</v>
      </c>
      <c r="C42" s="21" t="s">
        <v>48</v>
      </c>
      <c r="D42" s="46">
        <v>97124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10957</v>
      </c>
      <c r="M42" s="46">
        <v>0</v>
      </c>
      <c r="N42" s="46">
        <f t="shared" ref="N42:N52" si="10">SUM(D42:M42)</f>
        <v>108081</v>
      </c>
      <c r="O42" s="47">
        <f t="shared" si="1"/>
        <v>4.205813681998599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SUM(D44:D47)</f>
        <v>574275</v>
      </c>
      <c r="E43" s="32">
        <f t="shared" si="11"/>
        <v>152356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450490</v>
      </c>
      <c r="J43" s="32">
        <f t="shared" si="11"/>
        <v>0</v>
      </c>
      <c r="K43" s="32">
        <f t="shared" si="11"/>
        <v>-1496137</v>
      </c>
      <c r="L43" s="32">
        <f t="shared" si="11"/>
        <v>237610</v>
      </c>
      <c r="M43" s="32">
        <f t="shared" si="11"/>
        <v>0</v>
      </c>
      <c r="N43" s="32">
        <f t="shared" si="10"/>
        <v>-81406</v>
      </c>
      <c r="O43" s="45">
        <f t="shared" si="1"/>
        <v>-3.1677951591563547</v>
      </c>
      <c r="P43" s="10"/>
    </row>
    <row r="44" spans="1:16">
      <c r="A44" s="12"/>
      <c r="B44" s="25">
        <v>361.1</v>
      </c>
      <c r="C44" s="20" t="s">
        <v>49</v>
      </c>
      <c r="D44" s="46">
        <v>417043</v>
      </c>
      <c r="E44" s="46">
        <v>81059</v>
      </c>
      <c r="F44" s="46">
        <v>0</v>
      </c>
      <c r="G44" s="46">
        <v>0</v>
      </c>
      <c r="H44" s="46">
        <v>0</v>
      </c>
      <c r="I44" s="46">
        <v>450490</v>
      </c>
      <c r="J44" s="46">
        <v>0</v>
      </c>
      <c r="K44" s="46">
        <v>825438</v>
      </c>
      <c r="L44" s="46">
        <v>26777</v>
      </c>
      <c r="M44" s="46">
        <v>0</v>
      </c>
      <c r="N44" s="46">
        <f t="shared" si="10"/>
        <v>1800807</v>
      </c>
      <c r="O44" s="47">
        <f t="shared" si="1"/>
        <v>70.075764650945601</v>
      </c>
      <c r="P44" s="9"/>
    </row>
    <row r="45" spans="1:16">
      <c r="A45" s="12"/>
      <c r="B45" s="25">
        <v>361.3</v>
      </c>
      <c r="C45" s="20" t="s">
        <v>50</v>
      </c>
      <c r="D45" s="46">
        <v>12111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-3767722</v>
      </c>
      <c r="L45" s="46">
        <v>0</v>
      </c>
      <c r="M45" s="46">
        <v>0</v>
      </c>
      <c r="N45" s="46">
        <f t="shared" si="10"/>
        <v>-3755611</v>
      </c>
      <c r="O45" s="47">
        <f t="shared" si="1"/>
        <v>-146.14409681687292</v>
      </c>
      <c r="P45" s="9"/>
    </row>
    <row r="46" spans="1:16">
      <c r="A46" s="12"/>
      <c r="B46" s="25">
        <v>368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1446147</v>
      </c>
      <c r="L46" s="46">
        <v>0</v>
      </c>
      <c r="M46" s="46">
        <v>0</v>
      </c>
      <c r="N46" s="46">
        <f t="shared" si="10"/>
        <v>1446147</v>
      </c>
      <c r="O46" s="47">
        <f t="shared" si="1"/>
        <v>56.274690637403687</v>
      </c>
      <c r="P46" s="9"/>
    </row>
    <row r="47" spans="1:16">
      <c r="A47" s="12"/>
      <c r="B47" s="25">
        <v>369.9</v>
      </c>
      <c r="C47" s="20" t="s">
        <v>52</v>
      </c>
      <c r="D47" s="46">
        <v>145121</v>
      </c>
      <c r="E47" s="46">
        <v>71297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210833</v>
      </c>
      <c r="M47" s="46">
        <v>0</v>
      </c>
      <c r="N47" s="46">
        <f t="shared" si="10"/>
        <v>427251</v>
      </c>
      <c r="O47" s="47">
        <f t="shared" si="1"/>
        <v>16.625846369367267</v>
      </c>
      <c r="P47" s="9"/>
    </row>
    <row r="48" spans="1:16" ht="15.75">
      <c r="A48" s="29" t="s">
        <v>38</v>
      </c>
      <c r="B48" s="30"/>
      <c r="C48" s="31"/>
      <c r="D48" s="32">
        <f t="shared" ref="D48:M48" si="12">SUM(D49:D51)</f>
        <v>144000</v>
      </c>
      <c r="E48" s="32">
        <f t="shared" si="12"/>
        <v>815466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394900</v>
      </c>
      <c r="J48" s="32">
        <f t="shared" si="12"/>
        <v>0</v>
      </c>
      <c r="K48" s="32">
        <f t="shared" si="12"/>
        <v>0</v>
      </c>
      <c r="L48" s="32">
        <f t="shared" si="12"/>
        <v>466937</v>
      </c>
      <c r="M48" s="32">
        <f t="shared" si="12"/>
        <v>0</v>
      </c>
      <c r="N48" s="32">
        <f t="shared" si="10"/>
        <v>1821303</v>
      </c>
      <c r="O48" s="45">
        <f t="shared" si="1"/>
        <v>70.873336446416062</v>
      </c>
      <c r="P48" s="9"/>
    </row>
    <row r="49" spans="1:119">
      <c r="A49" s="12"/>
      <c r="B49" s="25">
        <v>381</v>
      </c>
      <c r="C49" s="20" t="s">
        <v>53</v>
      </c>
      <c r="D49" s="46">
        <v>0</v>
      </c>
      <c r="E49" s="46">
        <v>815466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208955</v>
      </c>
      <c r="M49" s="46">
        <v>0</v>
      </c>
      <c r="N49" s="46">
        <f t="shared" si="10"/>
        <v>1024421</v>
      </c>
      <c r="O49" s="47">
        <f t="shared" si="1"/>
        <v>39.863841544089034</v>
      </c>
      <c r="P49" s="9"/>
    </row>
    <row r="50" spans="1:119">
      <c r="A50" s="12"/>
      <c r="B50" s="25">
        <v>382</v>
      </c>
      <c r="C50" s="20" t="s">
        <v>65</v>
      </c>
      <c r="D50" s="46">
        <v>144000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144000</v>
      </c>
      <c r="O50" s="47">
        <f t="shared" si="1"/>
        <v>5.6035489143123982</v>
      </c>
      <c r="P50" s="9"/>
    </row>
    <row r="51" spans="1:119" ht="15.75" thickBot="1">
      <c r="A51" s="12"/>
      <c r="B51" s="25">
        <v>389.6</v>
      </c>
      <c r="C51" s="20" t="s">
        <v>90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394900</v>
      </c>
      <c r="J51" s="46">
        <v>0</v>
      </c>
      <c r="K51" s="46">
        <v>0</v>
      </c>
      <c r="L51" s="46">
        <v>257982</v>
      </c>
      <c r="M51" s="46">
        <v>0</v>
      </c>
      <c r="N51" s="46">
        <f t="shared" si="10"/>
        <v>652882</v>
      </c>
      <c r="O51" s="47">
        <f t="shared" si="1"/>
        <v>25.405945988014633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3">SUM(D5,D15,D20,D32,D41,D43,D48)</f>
        <v>16336370</v>
      </c>
      <c r="E52" s="15">
        <f t="shared" si="13"/>
        <v>1652468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8570378</v>
      </c>
      <c r="J52" s="15">
        <f t="shared" si="13"/>
        <v>0</v>
      </c>
      <c r="K52" s="15">
        <f t="shared" si="13"/>
        <v>-1496137</v>
      </c>
      <c r="L52" s="15">
        <f t="shared" si="13"/>
        <v>715504</v>
      </c>
      <c r="M52" s="15">
        <f t="shared" si="13"/>
        <v>0</v>
      </c>
      <c r="N52" s="15">
        <f t="shared" si="10"/>
        <v>25778583</v>
      </c>
      <c r="O52" s="38">
        <f t="shared" si="1"/>
        <v>1003.1357693205697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91</v>
      </c>
      <c r="M54" s="48"/>
      <c r="N54" s="48"/>
      <c r="O54" s="43">
        <v>25698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78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8"/>
      <c r="M3" s="69"/>
      <c r="N3" s="36"/>
      <c r="O3" s="37"/>
      <c r="P3" s="70" t="s">
        <v>151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152</v>
      </c>
      <c r="N4" s="35" t="s">
        <v>9</v>
      </c>
      <c r="O4" s="35" t="s">
        <v>153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154</v>
      </c>
      <c r="B5" s="26"/>
      <c r="C5" s="26"/>
      <c r="D5" s="27">
        <f t="shared" ref="D5:N5" si="0">SUM(D6:D14)</f>
        <v>15572083</v>
      </c>
      <c r="E5" s="27">
        <f t="shared" si="0"/>
        <v>1054081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16626164</v>
      </c>
      <c r="P5" s="33">
        <f t="shared" ref="P5:P36" si="1">(O5/P$65)</f>
        <v>583.37417543859647</v>
      </c>
      <c r="Q5" s="6"/>
    </row>
    <row r="6" spans="1:134">
      <c r="A6" s="12"/>
      <c r="B6" s="25">
        <v>311</v>
      </c>
      <c r="C6" s="20" t="s">
        <v>2</v>
      </c>
      <c r="D6" s="46">
        <v>10370818</v>
      </c>
      <c r="E6" s="46">
        <v>1054081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11424899</v>
      </c>
      <c r="P6" s="47">
        <f t="shared" si="1"/>
        <v>400.87364912280702</v>
      </c>
      <c r="Q6" s="9"/>
    </row>
    <row r="7" spans="1:134">
      <c r="A7" s="12"/>
      <c r="B7" s="25">
        <v>312.41000000000003</v>
      </c>
      <c r="C7" s="20" t="s">
        <v>155</v>
      </c>
      <c r="D7" s="46">
        <v>933318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933318</v>
      </c>
      <c r="P7" s="47">
        <f t="shared" si="1"/>
        <v>32.747999999999998</v>
      </c>
      <c r="Q7" s="9"/>
    </row>
    <row r="8" spans="1:134">
      <c r="A8" s="12"/>
      <c r="B8" s="25">
        <v>312.51</v>
      </c>
      <c r="C8" s="20" t="s">
        <v>63</v>
      </c>
      <c r="D8" s="46">
        <v>195911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195911</v>
      </c>
      <c r="P8" s="47">
        <f t="shared" si="1"/>
        <v>6.8740701754385967</v>
      </c>
      <c r="Q8" s="9"/>
    </row>
    <row r="9" spans="1:134">
      <c r="A9" s="12"/>
      <c r="B9" s="25">
        <v>312.52</v>
      </c>
      <c r="C9" s="20" t="s">
        <v>93</v>
      </c>
      <c r="D9" s="46">
        <v>269833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269833</v>
      </c>
      <c r="P9" s="47">
        <f t="shared" si="1"/>
        <v>9.4678245614035088</v>
      </c>
      <c r="Q9" s="9"/>
    </row>
    <row r="10" spans="1:134">
      <c r="A10" s="12"/>
      <c r="B10" s="25">
        <v>314.10000000000002</v>
      </c>
      <c r="C10" s="20" t="s">
        <v>11</v>
      </c>
      <c r="D10" s="46">
        <v>2430363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2430363</v>
      </c>
      <c r="P10" s="47">
        <f t="shared" si="1"/>
        <v>85.275894736842105</v>
      </c>
      <c r="Q10" s="9"/>
    </row>
    <row r="11" spans="1:134">
      <c r="A11" s="12"/>
      <c r="B11" s="25">
        <v>314.39999999999998</v>
      </c>
      <c r="C11" s="20" t="s">
        <v>12</v>
      </c>
      <c r="D11" s="46">
        <v>168407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168407</v>
      </c>
      <c r="P11" s="47">
        <f t="shared" si="1"/>
        <v>5.9090175438596493</v>
      </c>
      <c r="Q11" s="9"/>
    </row>
    <row r="12" spans="1:134">
      <c r="A12" s="12"/>
      <c r="B12" s="25">
        <v>314.8</v>
      </c>
      <c r="C12" s="20" t="s">
        <v>13</v>
      </c>
      <c r="D12" s="46">
        <v>26929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26929</v>
      </c>
      <c r="P12" s="47">
        <f t="shared" si="1"/>
        <v>0.94487719298245609</v>
      </c>
      <c r="Q12" s="9"/>
    </row>
    <row r="13" spans="1:134">
      <c r="A13" s="12"/>
      <c r="B13" s="25">
        <v>315.10000000000002</v>
      </c>
      <c r="C13" s="20" t="s">
        <v>156</v>
      </c>
      <c r="D13" s="46">
        <v>1009147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1009147</v>
      </c>
      <c r="P13" s="47">
        <f t="shared" si="1"/>
        <v>35.408666666666669</v>
      </c>
      <c r="Q13" s="9"/>
    </row>
    <row r="14" spans="1:134">
      <c r="A14" s="12"/>
      <c r="B14" s="25">
        <v>316</v>
      </c>
      <c r="C14" s="20" t="s">
        <v>95</v>
      </c>
      <c r="D14" s="46">
        <v>167357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167357</v>
      </c>
      <c r="P14" s="47">
        <f t="shared" si="1"/>
        <v>5.872175438596491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SUM(D16:D20)</f>
        <v>2098299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775527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3" si="4">SUM(D15:N15)</f>
        <v>2873826</v>
      </c>
      <c r="P15" s="45">
        <f t="shared" si="1"/>
        <v>100.836</v>
      </c>
      <c r="Q15" s="10"/>
    </row>
    <row r="16" spans="1:134">
      <c r="A16" s="12"/>
      <c r="B16" s="25">
        <v>322</v>
      </c>
      <c r="C16" s="20" t="s">
        <v>157</v>
      </c>
      <c r="D16" s="46">
        <v>27121</v>
      </c>
      <c r="E16" s="46">
        <v>0</v>
      </c>
      <c r="F16" s="46">
        <v>0</v>
      </c>
      <c r="G16" s="46">
        <v>0</v>
      </c>
      <c r="H16" s="46">
        <v>0</v>
      </c>
      <c r="I16" s="46">
        <v>732222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759343</v>
      </c>
      <c r="P16" s="47">
        <f t="shared" si="1"/>
        <v>26.643614035087719</v>
      </c>
      <c r="Q16" s="9"/>
    </row>
    <row r="17" spans="1:17">
      <c r="A17" s="12"/>
      <c r="B17" s="25">
        <v>323.10000000000002</v>
      </c>
      <c r="C17" s="20" t="s">
        <v>17</v>
      </c>
      <c r="D17" s="46">
        <v>1911256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1911256</v>
      </c>
      <c r="P17" s="47">
        <f t="shared" si="1"/>
        <v>67.061614035087715</v>
      </c>
      <c r="Q17" s="9"/>
    </row>
    <row r="18" spans="1:17">
      <c r="A18" s="12"/>
      <c r="B18" s="25">
        <v>323.39999999999998</v>
      </c>
      <c r="C18" s="20" t="s">
        <v>18</v>
      </c>
      <c r="D18" s="46">
        <v>129439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129439</v>
      </c>
      <c r="P18" s="47">
        <f t="shared" si="1"/>
        <v>4.5417192982456136</v>
      </c>
      <c r="Q18" s="9"/>
    </row>
    <row r="19" spans="1:17">
      <c r="A19" s="12"/>
      <c r="B19" s="25">
        <v>324.22000000000003</v>
      </c>
      <c r="C19" s="20" t="s">
        <v>142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43305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43305</v>
      </c>
      <c r="P19" s="47">
        <f t="shared" si="1"/>
        <v>1.5194736842105263</v>
      </c>
      <c r="Q19" s="9"/>
    </row>
    <row r="20" spans="1:17">
      <c r="A20" s="12"/>
      <c r="B20" s="25">
        <v>329.1</v>
      </c>
      <c r="C20" s="20" t="s">
        <v>158</v>
      </c>
      <c r="D20" s="46">
        <v>30483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30483</v>
      </c>
      <c r="P20" s="47">
        <f t="shared" si="1"/>
        <v>1.069578947368421</v>
      </c>
      <c r="Q20" s="9"/>
    </row>
    <row r="21" spans="1:17" ht="15.75">
      <c r="A21" s="29" t="s">
        <v>159</v>
      </c>
      <c r="B21" s="30"/>
      <c r="C21" s="31"/>
      <c r="D21" s="32">
        <f t="shared" ref="D21:N21" si="5">SUM(D22:D38)</f>
        <v>3476796</v>
      </c>
      <c r="E21" s="32">
        <f t="shared" si="5"/>
        <v>2155312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175326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5807434</v>
      </c>
      <c r="P21" s="45">
        <f t="shared" si="1"/>
        <v>203.76961403508773</v>
      </c>
      <c r="Q21" s="10"/>
    </row>
    <row r="22" spans="1:17">
      <c r="A22" s="12"/>
      <c r="B22" s="25">
        <v>331.1</v>
      </c>
      <c r="C22" s="20" t="s">
        <v>116</v>
      </c>
      <c r="D22" s="46">
        <v>0</v>
      </c>
      <c r="E22" s="46">
        <v>19246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19246</v>
      </c>
      <c r="P22" s="47">
        <f t="shared" si="1"/>
        <v>0.67529824561403506</v>
      </c>
      <c r="Q22" s="9"/>
    </row>
    <row r="23" spans="1:17">
      <c r="A23" s="12"/>
      <c r="B23" s="25">
        <v>331.2</v>
      </c>
      <c r="C23" s="20" t="s">
        <v>20</v>
      </c>
      <c r="D23" s="46">
        <v>1853</v>
      </c>
      <c r="E23" s="46">
        <v>405969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407822</v>
      </c>
      <c r="P23" s="47">
        <f t="shared" si="1"/>
        <v>14.309543859649123</v>
      </c>
      <c r="Q23" s="9"/>
    </row>
    <row r="24" spans="1:17">
      <c r="A24" s="12"/>
      <c r="B24" s="25">
        <v>331.34</v>
      </c>
      <c r="C24" s="20" t="s">
        <v>118</v>
      </c>
      <c r="D24" s="46">
        <v>0</v>
      </c>
      <c r="E24" s="46">
        <v>4073</v>
      </c>
      <c r="F24" s="46">
        <v>0</v>
      </c>
      <c r="G24" s="46">
        <v>0</v>
      </c>
      <c r="H24" s="46">
        <v>0</v>
      </c>
      <c r="I24" s="46">
        <v>2578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3" si="6">SUM(D24:N24)</f>
        <v>6651</v>
      </c>
      <c r="P24" s="47">
        <f t="shared" si="1"/>
        <v>0.23336842105263159</v>
      </c>
      <c r="Q24" s="9"/>
    </row>
    <row r="25" spans="1:17">
      <c r="A25" s="12"/>
      <c r="B25" s="25">
        <v>331.35</v>
      </c>
      <c r="C25" s="20" t="s">
        <v>130</v>
      </c>
      <c r="D25" s="46">
        <v>0</v>
      </c>
      <c r="E25" s="46">
        <v>1249020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1249020</v>
      </c>
      <c r="P25" s="47">
        <f t="shared" si="1"/>
        <v>43.825263157894739</v>
      </c>
      <c r="Q25" s="9"/>
    </row>
    <row r="26" spans="1:17">
      <c r="A26" s="12"/>
      <c r="B26" s="25">
        <v>331.39</v>
      </c>
      <c r="C26" s="20" t="s">
        <v>71</v>
      </c>
      <c r="D26" s="46">
        <v>0</v>
      </c>
      <c r="E26" s="46">
        <v>476954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476954</v>
      </c>
      <c r="P26" s="47">
        <f t="shared" si="1"/>
        <v>16.735228070175438</v>
      </c>
      <c r="Q26" s="9"/>
    </row>
    <row r="27" spans="1:17">
      <c r="A27" s="12"/>
      <c r="B27" s="25">
        <v>334.2</v>
      </c>
      <c r="C27" s="20" t="s">
        <v>22</v>
      </c>
      <c r="D27" s="46">
        <v>20354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20354</v>
      </c>
      <c r="P27" s="47">
        <f t="shared" si="1"/>
        <v>0.71417543859649124</v>
      </c>
      <c r="Q27" s="9"/>
    </row>
    <row r="28" spans="1:17">
      <c r="A28" s="12"/>
      <c r="B28" s="25">
        <v>334.34</v>
      </c>
      <c r="C28" s="20" t="s">
        <v>164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143</v>
      </c>
      <c r="P28" s="47">
        <f t="shared" si="1"/>
        <v>5.0175438596491229E-3</v>
      </c>
      <c r="Q28" s="9"/>
    </row>
    <row r="29" spans="1:17">
      <c r="A29" s="12"/>
      <c r="B29" s="25">
        <v>335.125</v>
      </c>
      <c r="C29" s="20" t="s">
        <v>160</v>
      </c>
      <c r="D29" s="46">
        <v>1352316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1352316</v>
      </c>
      <c r="P29" s="47">
        <f t="shared" si="1"/>
        <v>47.449684210526314</v>
      </c>
      <c r="Q29" s="9"/>
    </row>
    <row r="30" spans="1:17">
      <c r="A30" s="12"/>
      <c r="B30" s="25">
        <v>335.14</v>
      </c>
      <c r="C30" s="20" t="s">
        <v>98</v>
      </c>
      <c r="D30" s="46">
        <v>8428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8428</v>
      </c>
      <c r="P30" s="47">
        <f t="shared" si="1"/>
        <v>0.29571929824561405</v>
      </c>
      <c r="Q30" s="9"/>
    </row>
    <row r="31" spans="1:17">
      <c r="A31" s="12"/>
      <c r="B31" s="25">
        <v>335.15</v>
      </c>
      <c r="C31" s="20" t="s">
        <v>99</v>
      </c>
      <c r="D31" s="46">
        <v>17581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17581</v>
      </c>
      <c r="P31" s="47">
        <f t="shared" si="1"/>
        <v>0.61687719298245614</v>
      </c>
      <c r="Q31" s="9"/>
    </row>
    <row r="32" spans="1:17">
      <c r="A32" s="12"/>
      <c r="B32" s="25">
        <v>335.18</v>
      </c>
      <c r="C32" s="20" t="s">
        <v>161</v>
      </c>
      <c r="D32" s="46">
        <v>2005609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2005609</v>
      </c>
      <c r="P32" s="47">
        <f t="shared" si="1"/>
        <v>70.372245614035094</v>
      </c>
      <c r="Q32" s="9"/>
    </row>
    <row r="33" spans="1:17">
      <c r="A33" s="12"/>
      <c r="B33" s="25">
        <v>335.21</v>
      </c>
      <c r="C33" s="20" t="s">
        <v>29</v>
      </c>
      <c r="D33" s="46">
        <v>6573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6573</v>
      </c>
      <c r="P33" s="47">
        <f t="shared" si="1"/>
        <v>0.23063157894736841</v>
      </c>
      <c r="Q33" s="9"/>
    </row>
    <row r="34" spans="1:17">
      <c r="A34" s="12"/>
      <c r="B34" s="25">
        <v>335.45</v>
      </c>
      <c r="C34" s="20" t="s">
        <v>162</v>
      </c>
      <c r="D34" s="46">
        <v>24716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9" si="7">SUM(D34:N34)</f>
        <v>24716</v>
      </c>
      <c r="P34" s="47">
        <f t="shared" si="1"/>
        <v>0.86722807017543857</v>
      </c>
      <c r="Q34" s="9"/>
    </row>
    <row r="35" spans="1:17">
      <c r="A35" s="12"/>
      <c r="B35" s="25">
        <v>337.1</v>
      </c>
      <c r="C35" s="20" t="s">
        <v>165</v>
      </c>
      <c r="D35" s="46">
        <v>0</v>
      </c>
      <c r="E35" s="46">
        <v>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50</v>
      </c>
      <c r="P35" s="47">
        <f t="shared" si="1"/>
        <v>1.7543859649122807E-3</v>
      </c>
      <c r="Q35" s="9"/>
    </row>
    <row r="36" spans="1:17">
      <c r="A36" s="12"/>
      <c r="B36" s="25">
        <v>337.2</v>
      </c>
      <c r="C36" s="20" t="s">
        <v>30</v>
      </c>
      <c r="D36" s="46">
        <v>14979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14979</v>
      </c>
      <c r="P36" s="47">
        <f t="shared" si="1"/>
        <v>0.52557894736842103</v>
      </c>
      <c r="Q36" s="9"/>
    </row>
    <row r="37" spans="1:17">
      <c r="A37" s="12"/>
      <c r="B37" s="25">
        <v>337.3</v>
      </c>
      <c r="C37" s="20" t="s">
        <v>144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172605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172605</v>
      </c>
      <c r="P37" s="47">
        <f t="shared" ref="P37:P63" si="8">(O37/P$65)</f>
        <v>6.0563157894736843</v>
      </c>
      <c r="Q37" s="9"/>
    </row>
    <row r="38" spans="1:17">
      <c r="A38" s="12"/>
      <c r="B38" s="25">
        <v>338</v>
      </c>
      <c r="C38" s="20" t="s">
        <v>31</v>
      </c>
      <c r="D38" s="46">
        <v>24387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24387</v>
      </c>
      <c r="P38" s="47">
        <f t="shared" si="8"/>
        <v>0.85568421052631582</v>
      </c>
      <c r="Q38" s="9"/>
    </row>
    <row r="39" spans="1:17" ht="15.75">
      <c r="A39" s="29" t="s">
        <v>36</v>
      </c>
      <c r="B39" s="30"/>
      <c r="C39" s="31"/>
      <c r="D39" s="32">
        <f t="shared" ref="D39:N39" si="9">SUM(D40:D47)</f>
        <v>400382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10466674</v>
      </c>
      <c r="J39" s="32">
        <f t="shared" si="9"/>
        <v>2927799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 t="shared" si="7"/>
        <v>13794855</v>
      </c>
      <c r="P39" s="45">
        <f t="shared" si="8"/>
        <v>484.03</v>
      </c>
      <c r="Q39" s="10"/>
    </row>
    <row r="40" spans="1:17">
      <c r="A40" s="12"/>
      <c r="B40" s="25">
        <v>341.2</v>
      </c>
      <c r="C40" s="20" t="s">
        <v>132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2927799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7" si="10">SUM(D40:N40)</f>
        <v>2927799</v>
      </c>
      <c r="P40" s="47">
        <f t="shared" si="8"/>
        <v>102.72978947368421</v>
      </c>
      <c r="Q40" s="9"/>
    </row>
    <row r="41" spans="1:17">
      <c r="A41" s="12"/>
      <c r="B41" s="25">
        <v>341.9</v>
      </c>
      <c r="C41" s="20" t="s">
        <v>133</v>
      </c>
      <c r="D41" s="46">
        <v>1406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1406</v>
      </c>
      <c r="P41" s="47">
        <f t="shared" si="8"/>
        <v>4.9333333333333333E-2</v>
      </c>
      <c r="Q41" s="9"/>
    </row>
    <row r="42" spans="1:17">
      <c r="A42" s="12"/>
      <c r="B42" s="25">
        <v>342.1</v>
      </c>
      <c r="C42" s="20" t="s">
        <v>40</v>
      </c>
      <c r="D42" s="46">
        <v>251759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251759</v>
      </c>
      <c r="P42" s="47">
        <f t="shared" si="8"/>
        <v>8.8336491228070173</v>
      </c>
      <c r="Q42" s="9"/>
    </row>
    <row r="43" spans="1:17">
      <c r="A43" s="12"/>
      <c r="B43" s="25">
        <v>342.5</v>
      </c>
      <c r="C43" s="20" t="s">
        <v>134</v>
      </c>
      <c r="D43" s="46">
        <v>2975</v>
      </c>
      <c r="E43" s="46">
        <v>0</v>
      </c>
      <c r="F43" s="46">
        <v>0</v>
      </c>
      <c r="G43" s="46">
        <v>0</v>
      </c>
      <c r="H43" s="46">
        <v>0</v>
      </c>
      <c r="I43" s="46">
        <v>6275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9250</v>
      </c>
      <c r="P43" s="47">
        <f t="shared" si="8"/>
        <v>0.32456140350877194</v>
      </c>
      <c r="Q43" s="9"/>
    </row>
    <row r="44" spans="1:17">
      <c r="A44" s="12"/>
      <c r="B44" s="25">
        <v>343.4</v>
      </c>
      <c r="C44" s="20" t="s">
        <v>42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3903614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3903614</v>
      </c>
      <c r="P44" s="47">
        <f t="shared" si="8"/>
        <v>136.96891228070174</v>
      </c>
      <c r="Q44" s="9"/>
    </row>
    <row r="45" spans="1:17">
      <c r="A45" s="12"/>
      <c r="B45" s="25">
        <v>343.5</v>
      </c>
      <c r="C45" s="20" t="s">
        <v>43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5308859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5308859</v>
      </c>
      <c r="P45" s="47">
        <f t="shared" si="8"/>
        <v>186.27575438596492</v>
      </c>
      <c r="Q45" s="9"/>
    </row>
    <row r="46" spans="1:17">
      <c r="A46" s="12"/>
      <c r="B46" s="25">
        <v>343.7</v>
      </c>
      <c r="C46" s="20" t="s">
        <v>44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1247926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1247926</v>
      </c>
      <c r="P46" s="47">
        <f t="shared" si="8"/>
        <v>43.786877192982459</v>
      </c>
      <c r="Q46" s="9"/>
    </row>
    <row r="47" spans="1:17">
      <c r="A47" s="12"/>
      <c r="B47" s="25">
        <v>343.9</v>
      </c>
      <c r="C47" s="20" t="s">
        <v>45</v>
      </c>
      <c r="D47" s="46">
        <v>144242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144242</v>
      </c>
      <c r="P47" s="47">
        <f t="shared" si="8"/>
        <v>5.0611228070175436</v>
      </c>
      <c r="Q47" s="9"/>
    </row>
    <row r="48" spans="1:17" ht="15.75">
      <c r="A48" s="29" t="s">
        <v>37</v>
      </c>
      <c r="B48" s="30"/>
      <c r="C48" s="31"/>
      <c r="D48" s="32">
        <f t="shared" ref="D48:N48" si="11">SUM(D49:D50)</f>
        <v>40130</v>
      </c>
      <c r="E48" s="32">
        <f t="shared" si="11"/>
        <v>2228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>SUM(D48:N48)</f>
        <v>42358</v>
      </c>
      <c r="P48" s="45">
        <f t="shared" si="8"/>
        <v>1.4862456140350877</v>
      </c>
      <c r="Q48" s="10"/>
    </row>
    <row r="49" spans="1:120">
      <c r="A49" s="13"/>
      <c r="B49" s="39">
        <v>354</v>
      </c>
      <c r="C49" s="21" t="s">
        <v>121</v>
      </c>
      <c r="D49" s="46">
        <v>34894</v>
      </c>
      <c r="E49" s="46">
        <v>2228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37122</v>
      </c>
      <c r="P49" s="47">
        <f t="shared" si="8"/>
        <v>1.3025263157894738</v>
      </c>
      <c r="Q49" s="9"/>
    </row>
    <row r="50" spans="1:120">
      <c r="A50" s="13"/>
      <c r="B50" s="39">
        <v>359</v>
      </c>
      <c r="C50" s="21" t="s">
        <v>48</v>
      </c>
      <c r="D50" s="46">
        <v>5236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5236</v>
      </c>
      <c r="P50" s="47">
        <f t="shared" si="8"/>
        <v>0.18371929824561403</v>
      </c>
      <c r="Q50" s="9"/>
    </row>
    <row r="51" spans="1:120" ht="15.75">
      <c r="A51" s="29" t="s">
        <v>3</v>
      </c>
      <c r="B51" s="30"/>
      <c r="C51" s="31"/>
      <c r="D51" s="32">
        <f t="shared" ref="D51:N51" si="12">SUM(D52:D58)</f>
        <v>353959</v>
      </c>
      <c r="E51" s="32">
        <f t="shared" si="12"/>
        <v>9919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9766</v>
      </c>
      <c r="J51" s="32">
        <f t="shared" si="12"/>
        <v>1637</v>
      </c>
      <c r="K51" s="32">
        <f t="shared" si="12"/>
        <v>-5871263</v>
      </c>
      <c r="L51" s="32">
        <f t="shared" si="12"/>
        <v>0</v>
      </c>
      <c r="M51" s="32">
        <f t="shared" si="12"/>
        <v>0</v>
      </c>
      <c r="N51" s="32">
        <f t="shared" si="12"/>
        <v>0</v>
      </c>
      <c r="O51" s="32">
        <f>SUM(D51:N51)</f>
        <v>-5495982</v>
      </c>
      <c r="P51" s="45">
        <f t="shared" si="8"/>
        <v>-192.84147368421051</v>
      </c>
      <c r="Q51" s="10"/>
    </row>
    <row r="52" spans="1:120">
      <c r="A52" s="12"/>
      <c r="B52" s="25">
        <v>361.1</v>
      </c>
      <c r="C52" s="20" t="s">
        <v>49</v>
      </c>
      <c r="D52" s="46">
        <v>107057</v>
      </c>
      <c r="E52" s="46">
        <v>8285</v>
      </c>
      <c r="F52" s="46">
        <v>0</v>
      </c>
      <c r="G52" s="46">
        <v>0</v>
      </c>
      <c r="H52" s="46">
        <v>0</v>
      </c>
      <c r="I52" s="46">
        <v>32308</v>
      </c>
      <c r="J52" s="46">
        <v>1637</v>
      </c>
      <c r="K52" s="46">
        <v>1358656</v>
      </c>
      <c r="L52" s="46">
        <v>0</v>
      </c>
      <c r="M52" s="46">
        <v>0</v>
      </c>
      <c r="N52" s="46">
        <v>0</v>
      </c>
      <c r="O52" s="46">
        <f>SUM(D52:N52)</f>
        <v>1507943</v>
      </c>
      <c r="P52" s="47">
        <f t="shared" si="8"/>
        <v>52.910280701754388</v>
      </c>
      <c r="Q52" s="9"/>
    </row>
    <row r="53" spans="1:120">
      <c r="A53" s="12"/>
      <c r="B53" s="25">
        <v>361.3</v>
      </c>
      <c r="C53" s="20" t="s">
        <v>50</v>
      </c>
      <c r="D53" s="46">
        <v>-141982</v>
      </c>
      <c r="E53" s="46">
        <v>0</v>
      </c>
      <c r="F53" s="46">
        <v>0</v>
      </c>
      <c r="G53" s="46">
        <v>0</v>
      </c>
      <c r="H53" s="46">
        <v>0</v>
      </c>
      <c r="I53" s="46">
        <v>-68839</v>
      </c>
      <c r="J53" s="46">
        <v>0</v>
      </c>
      <c r="K53" s="46">
        <v>-9393025</v>
      </c>
      <c r="L53" s="46">
        <v>0</v>
      </c>
      <c r="M53" s="46">
        <v>0</v>
      </c>
      <c r="N53" s="46">
        <v>0</v>
      </c>
      <c r="O53" s="46">
        <f t="shared" ref="O53:O62" si="13">SUM(D53:N53)</f>
        <v>-9603846</v>
      </c>
      <c r="P53" s="47">
        <f t="shared" si="8"/>
        <v>-336.97705263157894</v>
      </c>
      <c r="Q53" s="9"/>
    </row>
    <row r="54" spans="1:120">
      <c r="A54" s="12"/>
      <c r="B54" s="25">
        <v>362</v>
      </c>
      <c r="C54" s="20" t="s">
        <v>123</v>
      </c>
      <c r="D54" s="46">
        <v>64224</v>
      </c>
      <c r="E54" s="46">
        <v>300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64524</v>
      </c>
      <c r="P54" s="47">
        <f t="shared" si="8"/>
        <v>2.2639999999999998</v>
      </c>
      <c r="Q54" s="9"/>
    </row>
    <row r="55" spans="1:120">
      <c r="A55" s="12"/>
      <c r="B55" s="25">
        <v>364</v>
      </c>
      <c r="C55" s="20" t="s">
        <v>124</v>
      </c>
      <c r="D55" s="46">
        <v>91005</v>
      </c>
      <c r="E55" s="46">
        <v>0</v>
      </c>
      <c r="F55" s="46">
        <v>0</v>
      </c>
      <c r="G55" s="46">
        <v>0</v>
      </c>
      <c r="H55" s="46">
        <v>0</v>
      </c>
      <c r="I55" s="46">
        <v>8482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99487</v>
      </c>
      <c r="P55" s="47">
        <f t="shared" si="8"/>
        <v>3.4907719298245614</v>
      </c>
      <c r="Q55" s="9"/>
    </row>
    <row r="56" spans="1:120">
      <c r="A56" s="12"/>
      <c r="B56" s="25">
        <v>365</v>
      </c>
      <c r="C56" s="20" t="s">
        <v>104</v>
      </c>
      <c r="D56" s="46">
        <v>482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482</v>
      </c>
      <c r="P56" s="47">
        <f t="shared" si="8"/>
        <v>1.6912280701754386E-2</v>
      </c>
      <c r="Q56" s="9"/>
    </row>
    <row r="57" spans="1:120">
      <c r="A57" s="12"/>
      <c r="B57" s="25">
        <v>368</v>
      </c>
      <c r="C57" s="20" t="s">
        <v>51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2163106</v>
      </c>
      <c r="L57" s="46">
        <v>0</v>
      </c>
      <c r="M57" s="46">
        <v>0</v>
      </c>
      <c r="N57" s="46">
        <v>0</v>
      </c>
      <c r="O57" s="46">
        <f t="shared" si="13"/>
        <v>2163106</v>
      </c>
      <c r="P57" s="47">
        <f t="shared" si="8"/>
        <v>75.898456140350874</v>
      </c>
      <c r="Q57" s="9"/>
    </row>
    <row r="58" spans="1:120">
      <c r="A58" s="12"/>
      <c r="B58" s="25">
        <v>369.9</v>
      </c>
      <c r="C58" s="20" t="s">
        <v>52</v>
      </c>
      <c r="D58" s="46">
        <v>233173</v>
      </c>
      <c r="E58" s="46">
        <v>1334</v>
      </c>
      <c r="F58" s="46">
        <v>0</v>
      </c>
      <c r="G58" s="46">
        <v>0</v>
      </c>
      <c r="H58" s="46">
        <v>0</v>
      </c>
      <c r="I58" s="46">
        <v>37815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272322</v>
      </c>
      <c r="P58" s="47">
        <f t="shared" si="8"/>
        <v>9.5551578947368423</v>
      </c>
      <c r="Q58" s="9"/>
    </row>
    <row r="59" spans="1:120" ht="15.75">
      <c r="A59" s="29" t="s">
        <v>38</v>
      </c>
      <c r="B59" s="30"/>
      <c r="C59" s="31"/>
      <c r="D59" s="32">
        <f t="shared" ref="D59:N59" si="14">SUM(D60:D62)</f>
        <v>1149312</v>
      </c>
      <c r="E59" s="32">
        <f t="shared" si="14"/>
        <v>1508755</v>
      </c>
      <c r="F59" s="32">
        <f t="shared" si="14"/>
        <v>0</v>
      </c>
      <c r="G59" s="32">
        <f t="shared" si="14"/>
        <v>0</v>
      </c>
      <c r="H59" s="32">
        <f t="shared" si="14"/>
        <v>0</v>
      </c>
      <c r="I59" s="32">
        <f t="shared" si="14"/>
        <v>2195867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 t="shared" si="14"/>
        <v>0</v>
      </c>
      <c r="O59" s="32">
        <f t="shared" si="13"/>
        <v>4853934</v>
      </c>
      <c r="P59" s="45">
        <f t="shared" si="8"/>
        <v>170.31347368421052</v>
      </c>
      <c r="Q59" s="9"/>
    </row>
    <row r="60" spans="1:120">
      <c r="A60" s="12"/>
      <c r="B60" s="25">
        <v>381</v>
      </c>
      <c r="C60" s="20" t="s">
        <v>53</v>
      </c>
      <c r="D60" s="46">
        <v>670312</v>
      </c>
      <c r="E60" s="46">
        <v>1508755</v>
      </c>
      <c r="F60" s="46">
        <v>0</v>
      </c>
      <c r="G60" s="46">
        <v>0</v>
      </c>
      <c r="H60" s="46">
        <v>0</v>
      </c>
      <c r="I60" s="46">
        <v>1484758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3663825</v>
      </c>
      <c r="P60" s="47">
        <f t="shared" si="8"/>
        <v>128.55526315789473</v>
      </c>
      <c r="Q60" s="9"/>
    </row>
    <row r="61" spans="1:120">
      <c r="A61" s="12"/>
      <c r="B61" s="25">
        <v>382</v>
      </c>
      <c r="C61" s="20" t="s">
        <v>65</v>
      </c>
      <c r="D61" s="46">
        <v>479000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479000</v>
      </c>
      <c r="P61" s="47">
        <f t="shared" si="8"/>
        <v>16.807017543859651</v>
      </c>
      <c r="Q61" s="9"/>
    </row>
    <row r="62" spans="1:120" ht="15.75" thickBot="1">
      <c r="A62" s="12"/>
      <c r="B62" s="25">
        <v>389.8</v>
      </c>
      <c r="C62" s="20" t="s">
        <v>55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711109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711109</v>
      </c>
      <c r="P62" s="47">
        <f t="shared" si="8"/>
        <v>24.951192982456142</v>
      </c>
      <c r="Q62" s="9"/>
    </row>
    <row r="63" spans="1:120" ht="16.5" thickBot="1">
      <c r="A63" s="14" t="s">
        <v>46</v>
      </c>
      <c r="B63" s="23"/>
      <c r="C63" s="22"/>
      <c r="D63" s="15">
        <f t="shared" ref="D63:N63" si="15">SUM(D5,D15,D21,D39,D48,D51,D59)</f>
        <v>23090961</v>
      </c>
      <c r="E63" s="15">
        <f t="shared" si="15"/>
        <v>4730295</v>
      </c>
      <c r="F63" s="15">
        <f t="shared" si="15"/>
        <v>0</v>
      </c>
      <c r="G63" s="15">
        <f t="shared" si="15"/>
        <v>0</v>
      </c>
      <c r="H63" s="15">
        <f t="shared" si="15"/>
        <v>0</v>
      </c>
      <c r="I63" s="15">
        <f t="shared" si="15"/>
        <v>13623160</v>
      </c>
      <c r="J63" s="15">
        <f t="shared" si="15"/>
        <v>2929436</v>
      </c>
      <c r="K63" s="15">
        <f t="shared" si="15"/>
        <v>-5871263</v>
      </c>
      <c r="L63" s="15">
        <f t="shared" si="15"/>
        <v>0</v>
      </c>
      <c r="M63" s="15">
        <f t="shared" si="15"/>
        <v>0</v>
      </c>
      <c r="N63" s="15">
        <f t="shared" si="15"/>
        <v>0</v>
      </c>
      <c r="O63" s="15">
        <f>SUM(D63:N63)</f>
        <v>38502589</v>
      </c>
      <c r="P63" s="38">
        <f t="shared" si="8"/>
        <v>1350.9680350877193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48" t="s">
        <v>166</v>
      </c>
      <c r="N65" s="48"/>
      <c r="O65" s="48"/>
      <c r="P65" s="43">
        <v>28500</v>
      </c>
    </row>
    <row r="66" spans="1:16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1"/>
    </row>
    <row r="67" spans="1:16" ht="15.75" customHeight="1" thickBot="1">
      <c r="A67" s="52" t="s">
        <v>78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4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8"/>
      <c r="M3" s="69"/>
      <c r="N3" s="36"/>
      <c r="O3" s="37"/>
      <c r="P3" s="70" t="s">
        <v>151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152</v>
      </c>
      <c r="N4" s="35" t="s">
        <v>9</v>
      </c>
      <c r="O4" s="35" t="s">
        <v>153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154</v>
      </c>
      <c r="B5" s="26"/>
      <c r="C5" s="26"/>
      <c r="D5" s="27">
        <f t="shared" ref="D5:N5" si="0">SUM(D6:D14)</f>
        <v>14918999</v>
      </c>
      <c r="E5" s="27">
        <f t="shared" si="0"/>
        <v>1036145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15955144</v>
      </c>
      <c r="P5" s="33">
        <f t="shared" ref="P5:P36" si="1">(O5/P$64)</f>
        <v>573.43099482461184</v>
      </c>
      <c r="Q5" s="6"/>
    </row>
    <row r="6" spans="1:134">
      <c r="A6" s="12"/>
      <c r="B6" s="25">
        <v>311</v>
      </c>
      <c r="C6" s="20" t="s">
        <v>2</v>
      </c>
      <c r="D6" s="46">
        <v>10015254</v>
      </c>
      <c r="E6" s="46">
        <v>1036145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11051399</v>
      </c>
      <c r="P6" s="47">
        <f t="shared" si="1"/>
        <v>397.18944077055778</v>
      </c>
      <c r="Q6" s="9"/>
    </row>
    <row r="7" spans="1:134">
      <c r="A7" s="12"/>
      <c r="B7" s="25">
        <v>312.41000000000003</v>
      </c>
      <c r="C7" s="20" t="s">
        <v>155</v>
      </c>
      <c r="D7" s="46">
        <v>885741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885741</v>
      </c>
      <c r="P7" s="47">
        <f t="shared" si="1"/>
        <v>31.833704715353651</v>
      </c>
      <c r="Q7" s="9"/>
    </row>
    <row r="8" spans="1:134">
      <c r="A8" s="12"/>
      <c r="B8" s="25">
        <v>312.51</v>
      </c>
      <c r="C8" s="20" t="s">
        <v>63</v>
      </c>
      <c r="D8" s="46">
        <v>185590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185590</v>
      </c>
      <c r="P8" s="47">
        <f t="shared" si="1"/>
        <v>6.6701408855664175</v>
      </c>
      <c r="Q8" s="9"/>
    </row>
    <row r="9" spans="1:134">
      <c r="A9" s="12"/>
      <c r="B9" s="25">
        <v>312.52</v>
      </c>
      <c r="C9" s="20" t="s">
        <v>93</v>
      </c>
      <c r="D9" s="46">
        <v>247231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247231</v>
      </c>
      <c r="P9" s="47">
        <f t="shared" si="1"/>
        <v>8.8855304772857959</v>
      </c>
      <c r="Q9" s="9"/>
    </row>
    <row r="10" spans="1:134">
      <c r="A10" s="12"/>
      <c r="B10" s="25">
        <v>314.10000000000002</v>
      </c>
      <c r="C10" s="20" t="s">
        <v>11</v>
      </c>
      <c r="D10" s="46">
        <v>2266070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2266070</v>
      </c>
      <c r="P10" s="47">
        <f t="shared" si="1"/>
        <v>81.442998849913749</v>
      </c>
      <c r="Q10" s="9"/>
    </row>
    <row r="11" spans="1:134">
      <c r="A11" s="12"/>
      <c r="B11" s="25">
        <v>314.39999999999998</v>
      </c>
      <c r="C11" s="20" t="s">
        <v>12</v>
      </c>
      <c r="D11" s="46">
        <v>158696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158696</v>
      </c>
      <c r="P11" s="47">
        <f t="shared" si="1"/>
        <v>5.7035652673950548</v>
      </c>
      <c r="Q11" s="9"/>
    </row>
    <row r="12" spans="1:134">
      <c r="A12" s="12"/>
      <c r="B12" s="25">
        <v>314.8</v>
      </c>
      <c r="C12" s="20" t="s">
        <v>13</v>
      </c>
      <c r="D12" s="46">
        <v>23535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23535</v>
      </c>
      <c r="P12" s="47">
        <f t="shared" si="1"/>
        <v>0.84585250143760782</v>
      </c>
      <c r="Q12" s="9"/>
    </row>
    <row r="13" spans="1:134">
      <c r="A13" s="12"/>
      <c r="B13" s="25">
        <v>315.10000000000002</v>
      </c>
      <c r="C13" s="20" t="s">
        <v>156</v>
      </c>
      <c r="D13" s="46">
        <v>965750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965750</v>
      </c>
      <c r="P13" s="47">
        <f t="shared" si="1"/>
        <v>34.709243818286375</v>
      </c>
      <c r="Q13" s="9"/>
    </row>
    <row r="14" spans="1:134">
      <c r="A14" s="12"/>
      <c r="B14" s="25">
        <v>316</v>
      </c>
      <c r="C14" s="20" t="s">
        <v>95</v>
      </c>
      <c r="D14" s="46">
        <v>171132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171132</v>
      </c>
      <c r="P14" s="47">
        <f t="shared" si="1"/>
        <v>6.1505175388154107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SUM(D16:D21)</f>
        <v>1892050</v>
      </c>
      <c r="E15" s="32">
        <f t="shared" si="3"/>
        <v>95270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527001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4" si="4">SUM(D15:N15)</f>
        <v>2514321</v>
      </c>
      <c r="P15" s="45">
        <f t="shared" si="1"/>
        <v>90.365188326624491</v>
      </c>
      <c r="Q15" s="10"/>
    </row>
    <row r="16" spans="1:134">
      <c r="A16" s="12"/>
      <c r="B16" s="25">
        <v>322</v>
      </c>
      <c r="C16" s="20" t="s">
        <v>157</v>
      </c>
      <c r="D16" s="46">
        <v>29922</v>
      </c>
      <c r="E16" s="46">
        <v>0</v>
      </c>
      <c r="F16" s="46">
        <v>0</v>
      </c>
      <c r="G16" s="46">
        <v>0</v>
      </c>
      <c r="H16" s="46">
        <v>0</v>
      </c>
      <c r="I16" s="46">
        <v>489411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519333</v>
      </c>
      <c r="P16" s="47">
        <f t="shared" si="1"/>
        <v>18.664929557216791</v>
      </c>
      <c r="Q16" s="9"/>
    </row>
    <row r="17" spans="1:17">
      <c r="A17" s="12"/>
      <c r="B17" s="25">
        <v>323.10000000000002</v>
      </c>
      <c r="C17" s="20" t="s">
        <v>17</v>
      </c>
      <c r="D17" s="46">
        <v>1622719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1622719</v>
      </c>
      <c r="P17" s="47">
        <f t="shared" si="1"/>
        <v>58.320838125359401</v>
      </c>
      <c r="Q17" s="9"/>
    </row>
    <row r="18" spans="1:17">
      <c r="A18" s="12"/>
      <c r="B18" s="25">
        <v>323.39999999999998</v>
      </c>
      <c r="C18" s="20" t="s">
        <v>18</v>
      </c>
      <c r="D18" s="46">
        <v>110963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110963</v>
      </c>
      <c r="P18" s="47">
        <f t="shared" si="1"/>
        <v>3.9880319148936172</v>
      </c>
      <c r="Q18" s="9"/>
    </row>
    <row r="19" spans="1:17">
      <c r="A19" s="12"/>
      <c r="B19" s="25">
        <v>324.22000000000003</v>
      </c>
      <c r="C19" s="20" t="s">
        <v>142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37590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37590</v>
      </c>
      <c r="P19" s="47">
        <f t="shared" si="1"/>
        <v>1.3509919493962048</v>
      </c>
      <c r="Q19" s="9"/>
    </row>
    <row r="20" spans="1:17">
      <c r="A20" s="12"/>
      <c r="B20" s="25">
        <v>324.32</v>
      </c>
      <c r="C20" s="20" t="s">
        <v>148</v>
      </c>
      <c r="D20" s="46">
        <v>0</v>
      </c>
      <c r="E20" s="46">
        <v>95270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95270</v>
      </c>
      <c r="P20" s="47">
        <f t="shared" si="1"/>
        <v>3.4240224266820012</v>
      </c>
      <c r="Q20" s="9"/>
    </row>
    <row r="21" spans="1:17">
      <c r="A21" s="12"/>
      <c r="B21" s="25">
        <v>329.1</v>
      </c>
      <c r="C21" s="20" t="s">
        <v>158</v>
      </c>
      <c r="D21" s="46">
        <v>128446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128446</v>
      </c>
      <c r="P21" s="47">
        <f t="shared" si="1"/>
        <v>4.6163743530764805</v>
      </c>
      <c r="Q21" s="9"/>
    </row>
    <row r="22" spans="1:17" ht="15.75">
      <c r="A22" s="29" t="s">
        <v>159</v>
      </c>
      <c r="B22" s="30"/>
      <c r="C22" s="31"/>
      <c r="D22" s="32">
        <f t="shared" ref="D22:N22" si="5">SUM(D23:D35)</f>
        <v>2919018</v>
      </c>
      <c r="E22" s="32">
        <f t="shared" si="5"/>
        <v>286147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3086554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 t="shared" si="4"/>
        <v>6291719</v>
      </c>
      <c r="P22" s="45">
        <f t="shared" si="1"/>
        <v>226.12561098332375</v>
      </c>
      <c r="Q22" s="10"/>
    </row>
    <row r="23" spans="1:17">
      <c r="A23" s="12"/>
      <c r="B23" s="25">
        <v>331.1</v>
      </c>
      <c r="C23" s="20" t="s">
        <v>116</v>
      </c>
      <c r="D23" s="46">
        <v>22999</v>
      </c>
      <c r="E23" s="46">
        <v>15302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38301</v>
      </c>
      <c r="P23" s="47">
        <f t="shared" si="1"/>
        <v>1.3765454284071306</v>
      </c>
      <c r="Q23" s="9"/>
    </row>
    <row r="24" spans="1:17">
      <c r="A24" s="12"/>
      <c r="B24" s="25">
        <v>331.2</v>
      </c>
      <c r="C24" s="20" t="s">
        <v>20</v>
      </c>
      <c r="D24" s="46">
        <v>0</v>
      </c>
      <c r="E24" s="46">
        <v>131597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131597</v>
      </c>
      <c r="P24" s="47">
        <f t="shared" si="1"/>
        <v>4.7296219091431855</v>
      </c>
      <c r="Q24" s="9"/>
    </row>
    <row r="25" spans="1:17">
      <c r="A25" s="12"/>
      <c r="B25" s="25">
        <v>331.34</v>
      </c>
      <c r="C25" s="20" t="s">
        <v>118</v>
      </c>
      <c r="D25" s="46">
        <v>0</v>
      </c>
      <c r="E25" s="46">
        <v>39785</v>
      </c>
      <c r="F25" s="46">
        <v>0</v>
      </c>
      <c r="G25" s="46">
        <v>0</v>
      </c>
      <c r="H25" s="46">
        <v>0</v>
      </c>
      <c r="I25" s="46">
        <v>71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3" si="6">SUM(D25:N25)</f>
        <v>39856</v>
      </c>
      <c r="P25" s="47">
        <f t="shared" si="1"/>
        <v>1.4324324324324325</v>
      </c>
      <c r="Q25" s="9"/>
    </row>
    <row r="26" spans="1:17">
      <c r="A26" s="12"/>
      <c r="B26" s="25">
        <v>331.35</v>
      </c>
      <c r="C26" s="20" t="s">
        <v>130</v>
      </c>
      <c r="D26" s="46">
        <v>0</v>
      </c>
      <c r="E26" s="46">
        <v>38255</v>
      </c>
      <c r="F26" s="46">
        <v>0</v>
      </c>
      <c r="G26" s="46">
        <v>0</v>
      </c>
      <c r="H26" s="46">
        <v>0</v>
      </c>
      <c r="I26" s="46">
        <v>1226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39481</v>
      </c>
      <c r="P26" s="47">
        <f t="shared" si="1"/>
        <v>1.4189548591144336</v>
      </c>
      <c r="Q26" s="9"/>
    </row>
    <row r="27" spans="1:17">
      <c r="A27" s="12"/>
      <c r="B27" s="25">
        <v>331.39</v>
      </c>
      <c r="C27" s="20" t="s">
        <v>71</v>
      </c>
      <c r="D27" s="46">
        <v>0</v>
      </c>
      <c r="E27" s="46">
        <v>61208</v>
      </c>
      <c r="F27" s="46">
        <v>0</v>
      </c>
      <c r="G27" s="46">
        <v>0</v>
      </c>
      <c r="H27" s="46">
        <v>0</v>
      </c>
      <c r="I27" s="46">
        <v>8899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70107</v>
      </c>
      <c r="P27" s="47">
        <f t="shared" si="1"/>
        <v>2.5196592869465211</v>
      </c>
      <c r="Q27" s="9"/>
    </row>
    <row r="28" spans="1:17">
      <c r="A28" s="12"/>
      <c r="B28" s="25">
        <v>334.9</v>
      </c>
      <c r="C28" s="20" t="s">
        <v>120</v>
      </c>
      <c r="D28" s="46">
        <v>6751</v>
      </c>
      <c r="E28" s="46">
        <v>0</v>
      </c>
      <c r="F28" s="46">
        <v>0</v>
      </c>
      <c r="G28" s="46">
        <v>0</v>
      </c>
      <c r="H28" s="46">
        <v>0</v>
      </c>
      <c r="I28" s="46">
        <v>240000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246751</v>
      </c>
      <c r="P28" s="47">
        <f t="shared" si="1"/>
        <v>8.8682791834387587</v>
      </c>
      <c r="Q28" s="9"/>
    </row>
    <row r="29" spans="1:17">
      <c r="A29" s="12"/>
      <c r="B29" s="25">
        <v>335.125</v>
      </c>
      <c r="C29" s="20" t="s">
        <v>160</v>
      </c>
      <c r="D29" s="46">
        <v>1067049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1067049</v>
      </c>
      <c r="P29" s="47">
        <f t="shared" si="1"/>
        <v>38.34994968372628</v>
      </c>
      <c r="Q29" s="9"/>
    </row>
    <row r="30" spans="1:17">
      <c r="A30" s="12"/>
      <c r="B30" s="25">
        <v>335.14</v>
      </c>
      <c r="C30" s="20" t="s">
        <v>98</v>
      </c>
      <c r="D30" s="46">
        <v>8871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8871</v>
      </c>
      <c r="P30" s="47">
        <f t="shared" si="1"/>
        <v>0.31882547441058079</v>
      </c>
      <c r="Q30" s="9"/>
    </row>
    <row r="31" spans="1:17">
      <c r="A31" s="12"/>
      <c r="B31" s="25">
        <v>335.15</v>
      </c>
      <c r="C31" s="20" t="s">
        <v>99</v>
      </c>
      <c r="D31" s="46">
        <v>13037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13037</v>
      </c>
      <c r="P31" s="47">
        <f t="shared" si="1"/>
        <v>0.46855232892466936</v>
      </c>
      <c r="Q31" s="9"/>
    </row>
    <row r="32" spans="1:17">
      <c r="A32" s="12"/>
      <c r="B32" s="25">
        <v>335.18</v>
      </c>
      <c r="C32" s="20" t="s">
        <v>161</v>
      </c>
      <c r="D32" s="46">
        <v>1769809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1769809</v>
      </c>
      <c r="P32" s="47">
        <f t="shared" si="1"/>
        <v>63.607281483611274</v>
      </c>
      <c r="Q32" s="9"/>
    </row>
    <row r="33" spans="1:17">
      <c r="A33" s="12"/>
      <c r="B33" s="25">
        <v>335.21</v>
      </c>
      <c r="C33" s="20" t="s">
        <v>29</v>
      </c>
      <c r="D33" s="46">
        <v>6741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6741</v>
      </c>
      <c r="P33" s="47">
        <f t="shared" si="1"/>
        <v>0.24227285796434733</v>
      </c>
      <c r="Q33" s="9"/>
    </row>
    <row r="34" spans="1:17">
      <c r="A34" s="12"/>
      <c r="B34" s="25">
        <v>335.45</v>
      </c>
      <c r="C34" s="20" t="s">
        <v>162</v>
      </c>
      <c r="D34" s="46">
        <v>23761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23761</v>
      </c>
      <c r="P34" s="47">
        <f t="shared" si="1"/>
        <v>0.85397498562392182</v>
      </c>
      <c r="Q34" s="9"/>
    </row>
    <row r="35" spans="1:17">
      <c r="A35" s="12"/>
      <c r="B35" s="25">
        <v>337.3</v>
      </c>
      <c r="C35" s="20" t="s">
        <v>144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2836358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2836358</v>
      </c>
      <c r="P35" s="47">
        <f t="shared" si="1"/>
        <v>101.93926106958021</v>
      </c>
      <c r="Q35" s="9"/>
    </row>
    <row r="36" spans="1:17" ht="15.75">
      <c r="A36" s="29" t="s">
        <v>36</v>
      </c>
      <c r="B36" s="30"/>
      <c r="C36" s="31"/>
      <c r="D36" s="32">
        <f t="shared" ref="D36:N36" si="7">SUM(D37:D45)</f>
        <v>501185</v>
      </c>
      <c r="E36" s="32">
        <f t="shared" si="7"/>
        <v>20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9893780</v>
      </c>
      <c r="J36" s="32">
        <f t="shared" si="7"/>
        <v>2953342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7"/>
        <v>0</v>
      </c>
      <c r="O36" s="32">
        <f>SUM(D36:N36)</f>
        <v>13348327</v>
      </c>
      <c r="P36" s="45">
        <f t="shared" si="1"/>
        <v>479.74148217366303</v>
      </c>
      <c r="Q36" s="10"/>
    </row>
    <row r="37" spans="1:17">
      <c r="A37" s="12"/>
      <c r="B37" s="25">
        <v>341.2</v>
      </c>
      <c r="C37" s="20" t="s">
        <v>132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2953342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5" si="8">SUM(D37:N37)</f>
        <v>2953342</v>
      </c>
      <c r="P37" s="47">
        <f t="shared" ref="P37:P62" si="9">(O37/P$64)</f>
        <v>106.14368890166763</v>
      </c>
      <c r="Q37" s="9"/>
    </row>
    <row r="38" spans="1:17">
      <c r="A38" s="12"/>
      <c r="B38" s="25">
        <v>341.9</v>
      </c>
      <c r="C38" s="20" t="s">
        <v>133</v>
      </c>
      <c r="D38" s="46">
        <v>3415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3415</v>
      </c>
      <c r="P38" s="47">
        <f t="shared" si="9"/>
        <v>0.1227357676825762</v>
      </c>
      <c r="Q38" s="9"/>
    </row>
    <row r="39" spans="1:17">
      <c r="A39" s="12"/>
      <c r="B39" s="25">
        <v>342.1</v>
      </c>
      <c r="C39" s="20" t="s">
        <v>40</v>
      </c>
      <c r="D39" s="46">
        <v>316758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316758</v>
      </c>
      <c r="P39" s="47">
        <f t="shared" si="9"/>
        <v>11.384344450833813</v>
      </c>
      <c r="Q39" s="9"/>
    </row>
    <row r="40" spans="1:17">
      <c r="A40" s="12"/>
      <c r="B40" s="25">
        <v>342.5</v>
      </c>
      <c r="C40" s="20" t="s">
        <v>134</v>
      </c>
      <c r="D40" s="46">
        <v>4025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4025</v>
      </c>
      <c r="P40" s="47">
        <f t="shared" si="9"/>
        <v>0.144659286946521</v>
      </c>
      <c r="Q40" s="9"/>
    </row>
    <row r="41" spans="1:17">
      <c r="A41" s="12"/>
      <c r="B41" s="25">
        <v>343.4</v>
      </c>
      <c r="C41" s="20" t="s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3612804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3612804</v>
      </c>
      <c r="P41" s="47">
        <f t="shared" si="9"/>
        <v>129.84488211615871</v>
      </c>
      <c r="Q41" s="9"/>
    </row>
    <row r="42" spans="1:17">
      <c r="A42" s="12"/>
      <c r="B42" s="25">
        <v>343.5</v>
      </c>
      <c r="C42" s="20" t="s">
        <v>43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5103545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5103545</v>
      </c>
      <c r="P42" s="47">
        <f t="shared" si="9"/>
        <v>183.42240511788384</v>
      </c>
      <c r="Q42" s="9"/>
    </row>
    <row r="43" spans="1:17">
      <c r="A43" s="12"/>
      <c r="B43" s="25">
        <v>343.7</v>
      </c>
      <c r="C43" s="20" t="s">
        <v>44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1177431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1177431</v>
      </c>
      <c r="P43" s="47">
        <f t="shared" si="9"/>
        <v>42.317100345025878</v>
      </c>
      <c r="Q43" s="9"/>
    </row>
    <row r="44" spans="1:17">
      <c r="A44" s="12"/>
      <c r="B44" s="25">
        <v>343.9</v>
      </c>
      <c r="C44" s="20" t="s">
        <v>45</v>
      </c>
      <c r="D44" s="46">
        <v>176987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176987</v>
      </c>
      <c r="P44" s="47">
        <f t="shared" si="9"/>
        <v>6.3609473835537669</v>
      </c>
      <c r="Q44" s="9"/>
    </row>
    <row r="45" spans="1:17">
      <c r="A45" s="12"/>
      <c r="B45" s="25">
        <v>347.4</v>
      </c>
      <c r="C45" s="20" t="s">
        <v>135</v>
      </c>
      <c r="D45" s="46">
        <v>0</v>
      </c>
      <c r="E45" s="46">
        <v>20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20</v>
      </c>
      <c r="P45" s="47">
        <f t="shared" si="9"/>
        <v>7.1880391029327203E-4</v>
      </c>
      <c r="Q45" s="9"/>
    </row>
    <row r="46" spans="1:17" ht="15.75">
      <c r="A46" s="29" t="s">
        <v>37</v>
      </c>
      <c r="B46" s="30"/>
      <c r="C46" s="31"/>
      <c r="D46" s="32">
        <f t="shared" ref="D46:N46" si="10">SUM(D47:D48)</f>
        <v>164717</v>
      </c>
      <c r="E46" s="32">
        <f t="shared" si="10"/>
        <v>3302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10"/>
        <v>0</v>
      </c>
      <c r="O46" s="32">
        <f>SUM(D46:N46)</f>
        <v>168019</v>
      </c>
      <c r="P46" s="45">
        <f t="shared" si="9"/>
        <v>6.0386357101782631</v>
      </c>
      <c r="Q46" s="10"/>
    </row>
    <row r="47" spans="1:17">
      <c r="A47" s="13"/>
      <c r="B47" s="39">
        <v>354</v>
      </c>
      <c r="C47" s="21" t="s">
        <v>121</v>
      </c>
      <c r="D47" s="46">
        <v>140570</v>
      </c>
      <c r="E47" s="46">
        <v>3302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143872</v>
      </c>
      <c r="P47" s="47">
        <f t="shared" si="9"/>
        <v>5.1707878090856818</v>
      </c>
      <c r="Q47" s="9"/>
    </row>
    <row r="48" spans="1:17">
      <c r="A48" s="13"/>
      <c r="B48" s="39">
        <v>359</v>
      </c>
      <c r="C48" s="21" t="s">
        <v>48</v>
      </c>
      <c r="D48" s="46">
        <v>24147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24147</v>
      </c>
      <c r="P48" s="47">
        <f t="shared" si="9"/>
        <v>0.86784790109258192</v>
      </c>
      <c r="Q48" s="9"/>
    </row>
    <row r="49" spans="1:120" ht="15.75">
      <c r="A49" s="29" t="s">
        <v>3</v>
      </c>
      <c r="B49" s="30"/>
      <c r="C49" s="31"/>
      <c r="D49" s="32">
        <f t="shared" ref="D49:N49" si="11">SUM(D50:D57)</f>
        <v>567695</v>
      </c>
      <c r="E49" s="32">
        <f t="shared" si="11"/>
        <v>7933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10152</v>
      </c>
      <c r="J49" s="32">
        <f t="shared" si="11"/>
        <v>1647</v>
      </c>
      <c r="K49" s="32">
        <f t="shared" si="11"/>
        <v>12686455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>SUM(D49:N49)</f>
        <v>13273882</v>
      </c>
      <c r="P49" s="45">
        <f t="shared" si="9"/>
        <v>477.0659143185739</v>
      </c>
      <c r="Q49" s="10"/>
    </row>
    <row r="50" spans="1:120">
      <c r="A50" s="12"/>
      <c r="B50" s="25">
        <v>361.1</v>
      </c>
      <c r="C50" s="20" t="s">
        <v>49</v>
      </c>
      <c r="D50" s="46">
        <v>26620</v>
      </c>
      <c r="E50" s="46">
        <v>5481</v>
      </c>
      <c r="F50" s="46">
        <v>0</v>
      </c>
      <c r="G50" s="46">
        <v>0</v>
      </c>
      <c r="H50" s="46">
        <v>0</v>
      </c>
      <c r="I50" s="46">
        <v>12340</v>
      </c>
      <c r="J50" s="46">
        <v>1647</v>
      </c>
      <c r="K50" s="46">
        <v>925517</v>
      </c>
      <c r="L50" s="46">
        <v>0</v>
      </c>
      <c r="M50" s="46">
        <v>0</v>
      </c>
      <c r="N50" s="46">
        <v>0</v>
      </c>
      <c r="O50" s="46">
        <f>SUM(D50:N50)</f>
        <v>971605</v>
      </c>
      <c r="P50" s="47">
        <f t="shared" si="9"/>
        <v>34.919673663024724</v>
      </c>
      <c r="Q50" s="9"/>
    </row>
    <row r="51" spans="1:120">
      <c r="A51" s="12"/>
      <c r="B51" s="25">
        <v>361.3</v>
      </c>
      <c r="C51" s="20" t="s">
        <v>50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9332216</v>
      </c>
      <c r="L51" s="46">
        <v>0</v>
      </c>
      <c r="M51" s="46">
        <v>0</v>
      </c>
      <c r="N51" s="46">
        <v>0</v>
      </c>
      <c r="O51" s="46">
        <f t="shared" ref="O51:O57" si="12">SUM(D51:N51)</f>
        <v>9332216</v>
      </c>
      <c r="P51" s="47">
        <f t="shared" si="9"/>
        <v>335.40166762507187</v>
      </c>
      <c r="Q51" s="9"/>
    </row>
    <row r="52" spans="1:120">
      <c r="A52" s="12"/>
      <c r="B52" s="25">
        <v>362</v>
      </c>
      <c r="C52" s="20" t="s">
        <v>123</v>
      </c>
      <c r="D52" s="46">
        <v>64416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64416</v>
      </c>
      <c r="P52" s="47">
        <f t="shared" si="9"/>
        <v>2.3151236342725703</v>
      </c>
      <c r="Q52" s="9"/>
    </row>
    <row r="53" spans="1:120">
      <c r="A53" s="12"/>
      <c r="B53" s="25">
        <v>364</v>
      </c>
      <c r="C53" s="20" t="s">
        <v>124</v>
      </c>
      <c r="D53" s="46">
        <v>227607</v>
      </c>
      <c r="E53" s="46">
        <v>0</v>
      </c>
      <c r="F53" s="46">
        <v>0</v>
      </c>
      <c r="G53" s="46">
        <v>0</v>
      </c>
      <c r="H53" s="46">
        <v>0</v>
      </c>
      <c r="I53" s="46">
        <v>-6787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220820</v>
      </c>
      <c r="P53" s="47">
        <f t="shared" si="9"/>
        <v>7.9363139735480157</v>
      </c>
      <c r="Q53" s="9"/>
    </row>
    <row r="54" spans="1:120">
      <c r="A54" s="12"/>
      <c r="B54" s="25">
        <v>365</v>
      </c>
      <c r="C54" s="20" t="s">
        <v>104</v>
      </c>
      <c r="D54" s="46">
        <v>8310</v>
      </c>
      <c r="E54" s="46">
        <v>0</v>
      </c>
      <c r="F54" s="46">
        <v>0</v>
      </c>
      <c r="G54" s="46">
        <v>0</v>
      </c>
      <c r="H54" s="46">
        <v>0</v>
      </c>
      <c r="I54" s="46">
        <v>4599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12909</v>
      </c>
      <c r="P54" s="47">
        <f t="shared" si="9"/>
        <v>0.46395198389879239</v>
      </c>
      <c r="Q54" s="9"/>
    </row>
    <row r="55" spans="1:120">
      <c r="A55" s="12"/>
      <c r="B55" s="25">
        <v>366</v>
      </c>
      <c r="C55" s="20" t="s">
        <v>149</v>
      </c>
      <c r="D55" s="46">
        <v>150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150</v>
      </c>
      <c r="P55" s="47">
        <f t="shared" si="9"/>
        <v>5.3910293271995403E-3</v>
      </c>
      <c r="Q55" s="9"/>
    </row>
    <row r="56" spans="1:120">
      <c r="A56" s="12"/>
      <c r="B56" s="25">
        <v>368</v>
      </c>
      <c r="C56" s="20" t="s">
        <v>51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2428722</v>
      </c>
      <c r="L56" s="46">
        <v>0</v>
      </c>
      <c r="M56" s="46">
        <v>0</v>
      </c>
      <c r="N56" s="46">
        <v>0</v>
      </c>
      <c r="O56" s="46">
        <f t="shared" si="12"/>
        <v>2428722</v>
      </c>
      <c r="P56" s="47">
        <f t="shared" si="9"/>
        <v>87.288743530764805</v>
      </c>
      <c r="Q56" s="9"/>
    </row>
    <row r="57" spans="1:120">
      <c r="A57" s="12"/>
      <c r="B57" s="25">
        <v>369.9</v>
      </c>
      <c r="C57" s="20" t="s">
        <v>52</v>
      </c>
      <c r="D57" s="46">
        <v>240592</v>
      </c>
      <c r="E57" s="46">
        <v>2452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243044</v>
      </c>
      <c r="P57" s="47">
        <f t="shared" si="9"/>
        <v>8.7350488786659</v>
      </c>
      <c r="Q57" s="9"/>
    </row>
    <row r="58" spans="1:120" ht="15.75">
      <c r="A58" s="29" t="s">
        <v>38</v>
      </c>
      <c r="B58" s="30"/>
      <c r="C58" s="31"/>
      <c r="D58" s="32">
        <f t="shared" ref="D58:N58" si="13">SUM(D59:D61)</f>
        <v>679456</v>
      </c>
      <c r="E58" s="32">
        <f t="shared" si="13"/>
        <v>1450098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872783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3"/>
        <v>0</v>
      </c>
      <c r="O58" s="32">
        <f>SUM(D58:N58)</f>
        <v>3002337</v>
      </c>
      <c r="P58" s="45">
        <f t="shared" si="9"/>
        <v>107.90457878090857</v>
      </c>
      <c r="Q58" s="9"/>
    </row>
    <row r="59" spans="1:120">
      <c r="A59" s="12"/>
      <c r="B59" s="25">
        <v>381</v>
      </c>
      <c r="C59" s="20" t="s">
        <v>53</v>
      </c>
      <c r="D59" s="46">
        <v>200456</v>
      </c>
      <c r="E59" s="46">
        <v>1450098</v>
      </c>
      <c r="F59" s="46">
        <v>0</v>
      </c>
      <c r="G59" s="46">
        <v>0</v>
      </c>
      <c r="H59" s="46">
        <v>0</v>
      </c>
      <c r="I59" s="46">
        <v>84161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1734715</v>
      </c>
      <c r="P59" s="47">
        <f t="shared" si="9"/>
        <v>62.345996262219664</v>
      </c>
      <c r="Q59" s="9"/>
    </row>
    <row r="60" spans="1:120">
      <c r="A60" s="12"/>
      <c r="B60" s="25">
        <v>382</v>
      </c>
      <c r="C60" s="20" t="s">
        <v>65</v>
      </c>
      <c r="D60" s="46">
        <v>479000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479000</v>
      </c>
      <c r="P60" s="47">
        <f t="shared" si="9"/>
        <v>17.215353651523863</v>
      </c>
      <c r="Q60" s="9"/>
    </row>
    <row r="61" spans="1:120" ht="15.75" thickBot="1">
      <c r="A61" s="12"/>
      <c r="B61" s="25">
        <v>389.8</v>
      </c>
      <c r="C61" s="20" t="s">
        <v>55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788622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788622</v>
      </c>
      <c r="P61" s="47">
        <f t="shared" si="9"/>
        <v>28.343228867165038</v>
      </c>
      <c r="Q61" s="9"/>
    </row>
    <row r="62" spans="1:120" ht="16.5" thickBot="1">
      <c r="A62" s="14" t="s">
        <v>46</v>
      </c>
      <c r="B62" s="23"/>
      <c r="C62" s="22"/>
      <c r="D62" s="15">
        <f t="shared" ref="D62:N62" si="14">SUM(D5,D15,D22,D36,D46,D49,D58)</f>
        <v>21643120</v>
      </c>
      <c r="E62" s="15">
        <f t="shared" si="14"/>
        <v>2878915</v>
      </c>
      <c r="F62" s="15">
        <f t="shared" si="14"/>
        <v>0</v>
      </c>
      <c r="G62" s="15">
        <f t="shared" si="14"/>
        <v>0</v>
      </c>
      <c r="H62" s="15">
        <f t="shared" si="14"/>
        <v>0</v>
      </c>
      <c r="I62" s="15">
        <f t="shared" si="14"/>
        <v>14390270</v>
      </c>
      <c r="J62" s="15">
        <f t="shared" si="14"/>
        <v>2954989</v>
      </c>
      <c r="K62" s="15">
        <f t="shared" si="14"/>
        <v>12686455</v>
      </c>
      <c r="L62" s="15">
        <f t="shared" si="14"/>
        <v>0</v>
      </c>
      <c r="M62" s="15">
        <f t="shared" si="14"/>
        <v>0</v>
      </c>
      <c r="N62" s="15">
        <f t="shared" si="14"/>
        <v>0</v>
      </c>
      <c r="O62" s="15">
        <f>SUM(D62:N62)</f>
        <v>54553749</v>
      </c>
      <c r="P62" s="38">
        <f t="shared" si="9"/>
        <v>1960.672405117884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8" t="s">
        <v>150</v>
      </c>
      <c r="N64" s="48"/>
      <c r="O64" s="48"/>
      <c r="P64" s="43">
        <v>27824</v>
      </c>
    </row>
    <row r="65" spans="1:16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1"/>
    </row>
    <row r="66" spans="1:16" ht="15.75" customHeight="1" thickBot="1">
      <c r="A66" s="52" t="s">
        <v>78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4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14006841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895847</v>
      </c>
      <c r="N5" s="28">
        <f>SUM(D5:M5)</f>
        <v>14902688</v>
      </c>
      <c r="O5" s="33">
        <f t="shared" ref="O5:O36" si="1">(N5/O$64)</f>
        <v>533.26730122378876</v>
      </c>
      <c r="P5" s="6"/>
    </row>
    <row r="6" spans="1:133">
      <c r="A6" s="12"/>
      <c r="B6" s="25">
        <v>311</v>
      </c>
      <c r="C6" s="20" t="s">
        <v>2</v>
      </c>
      <c r="D6" s="46">
        <v>9298488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895847</v>
      </c>
      <c r="N6" s="46">
        <f>SUM(D6:M6)</f>
        <v>10194335</v>
      </c>
      <c r="O6" s="47">
        <f t="shared" si="1"/>
        <v>364.78691047019254</v>
      </c>
      <c r="P6" s="9"/>
    </row>
    <row r="7" spans="1:133">
      <c r="A7" s="12"/>
      <c r="B7" s="25">
        <v>312.41000000000003</v>
      </c>
      <c r="C7" s="20" t="s">
        <v>110</v>
      </c>
      <c r="D7" s="46">
        <v>851693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851693</v>
      </c>
      <c r="O7" s="47">
        <f t="shared" si="1"/>
        <v>30.476383024404207</v>
      </c>
      <c r="P7" s="9"/>
    </row>
    <row r="8" spans="1:133">
      <c r="A8" s="12"/>
      <c r="B8" s="25">
        <v>312.51</v>
      </c>
      <c r="C8" s="20" t="s">
        <v>63</v>
      </c>
      <c r="D8" s="46">
        <v>140547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140547</v>
      </c>
      <c r="O8" s="47">
        <f t="shared" si="1"/>
        <v>5.0292349531238818</v>
      </c>
      <c r="P8" s="9"/>
    </row>
    <row r="9" spans="1:133">
      <c r="A9" s="12"/>
      <c r="B9" s="25">
        <v>312.52</v>
      </c>
      <c r="C9" s="20" t="s">
        <v>93</v>
      </c>
      <c r="D9" s="46">
        <v>244109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244109</v>
      </c>
      <c r="O9" s="47">
        <f t="shared" si="1"/>
        <v>8.7350246904744857</v>
      </c>
      <c r="P9" s="9"/>
    </row>
    <row r="10" spans="1:133">
      <c r="A10" s="12"/>
      <c r="B10" s="25">
        <v>314.10000000000002</v>
      </c>
      <c r="C10" s="20" t="s">
        <v>11</v>
      </c>
      <c r="D10" s="46">
        <v>2217116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2217116</v>
      </c>
      <c r="O10" s="47">
        <f t="shared" si="1"/>
        <v>79.33571888642382</v>
      </c>
      <c r="P10" s="9"/>
    </row>
    <row r="11" spans="1:133">
      <c r="A11" s="12"/>
      <c r="B11" s="25">
        <v>314.39999999999998</v>
      </c>
      <c r="C11" s="20" t="s">
        <v>12</v>
      </c>
      <c r="D11" s="46">
        <v>137115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137115</v>
      </c>
      <c r="O11" s="47">
        <f t="shared" si="1"/>
        <v>4.9064266800257643</v>
      </c>
      <c r="P11" s="9"/>
    </row>
    <row r="12" spans="1:133">
      <c r="A12" s="12"/>
      <c r="B12" s="25">
        <v>314.8</v>
      </c>
      <c r="C12" s="20" t="s">
        <v>13</v>
      </c>
      <c r="D12" s="46">
        <v>22512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22512</v>
      </c>
      <c r="O12" s="47">
        <f t="shared" si="1"/>
        <v>0.8055535675946468</v>
      </c>
      <c r="P12" s="9"/>
    </row>
    <row r="13" spans="1:133">
      <c r="A13" s="12"/>
      <c r="B13" s="25">
        <v>315</v>
      </c>
      <c r="C13" s="20" t="s">
        <v>94</v>
      </c>
      <c r="D13" s="46">
        <v>928923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928923</v>
      </c>
      <c r="O13" s="47">
        <f t="shared" si="1"/>
        <v>33.239927002075433</v>
      </c>
      <c r="P13" s="9"/>
    </row>
    <row r="14" spans="1:133">
      <c r="A14" s="12"/>
      <c r="B14" s="25">
        <v>316</v>
      </c>
      <c r="C14" s="20" t="s">
        <v>95</v>
      </c>
      <c r="D14" s="46">
        <v>166338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166338</v>
      </c>
      <c r="O14" s="47">
        <f t="shared" si="1"/>
        <v>5.9521219494739857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SUM(D16:D21)</f>
        <v>2567418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47102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2614520</v>
      </c>
      <c r="O15" s="45">
        <f t="shared" si="1"/>
        <v>93.556143991984541</v>
      </c>
      <c r="P15" s="10"/>
    </row>
    <row r="16" spans="1:133">
      <c r="A16" s="12"/>
      <c r="B16" s="25">
        <v>322</v>
      </c>
      <c r="C16" s="20" t="s">
        <v>0</v>
      </c>
      <c r="D16" s="46">
        <v>776164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776164</v>
      </c>
      <c r="O16" s="47">
        <f t="shared" si="1"/>
        <v>27.773706433836686</v>
      </c>
      <c r="P16" s="9"/>
    </row>
    <row r="17" spans="1:16">
      <c r="A17" s="12"/>
      <c r="B17" s="25">
        <v>323.10000000000002</v>
      </c>
      <c r="C17" s="20" t="s">
        <v>17</v>
      </c>
      <c r="D17" s="46">
        <v>1534123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1534123</v>
      </c>
      <c r="O17" s="47">
        <f t="shared" si="1"/>
        <v>54.895977957489443</v>
      </c>
      <c r="P17" s="9"/>
    </row>
    <row r="18" spans="1:16">
      <c r="A18" s="12"/>
      <c r="B18" s="25">
        <v>323.39999999999998</v>
      </c>
      <c r="C18" s="20" t="s">
        <v>18</v>
      </c>
      <c r="D18" s="46">
        <v>102889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102889</v>
      </c>
      <c r="O18" s="47">
        <f t="shared" si="1"/>
        <v>3.6817075789021683</v>
      </c>
      <c r="P18" s="9"/>
    </row>
    <row r="19" spans="1:16">
      <c r="A19" s="12"/>
      <c r="B19" s="25">
        <v>324.20999999999998</v>
      </c>
      <c r="C19" s="20" t="s">
        <v>141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45352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45352</v>
      </c>
      <c r="O19" s="47">
        <f t="shared" si="1"/>
        <v>1.622844056394475</v>
      </c>
      <c r="P19" s="9"/>
    </row>
    <row r="20" spans="1:16">
      <c r="A20" s="12"/>
      <c r="B20" s="25">
        <v>324.22000000000003</v>
      </c>
      <c r="C20" s="20" t="s">
        <v>142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1750</v>
      </c>
      <c r="O20" s="47">
        <f t="shared" si="1"/>
        <v>6.2620768625205755E-2</v>
      </c>
      <c r="P20" s="9"/>
    </row>
    <row r="21" spans="1:16">
      <c r="A21" s="12"/>
      <c r="B21" s="25">
        <v>329</v>
      </c>
      <c r="C21" s="20" t="s">
        <v>19</v>
      </c>
      <c r="D21" s="46">
        <v>154242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154242</v>
      </c>
      <c r="O21" s="47">
        <f t="shared" si="1"/>
        <v>5.5192871967365633</v>
      </c>
      <c r="P21" s="9"/>
    </row>
    <row r="22" spans="1:16" ht="15.75">
      <c r="A22" s="29" t="s">
        <v>21</v>
      </c>
      <c r="B22" s="30"/>
      <c r="C22" s="31"/>
      <c r="D22" s="32">
        <f t="shared" ref="D22:M22" si="5">SUM(D23:D36)</f>
        <v>2678798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408177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3086975</v>
      </c>
      <c r="O22" s="45">
        <f t="shared" si="1"/>
        <v>110.46214127245402</v>
      </c>
      <c r="P22" s="10"/>
    </row>
    <row r="23" spans="1:16">
      <c r="A23" s="12"/>
      <c r="B23" s="25">
        <v>331.2</v>
      </c>
      <c r="C23" s="20" t="s">
        <v>20</v>
      </c>
      <c r="D23" s="46">
        <v>5432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5432</v>
      </c>
      <c r="O23" s="47">
        <f t="shared" si="1"/>
        <v>0.19437486581263866</v>
      </c>
      <c r="P23" s="9"/>
    </row>
    <row r="24" spans="1:16">
      <c r="A24" s="12"/>
      <c r="B24" s="25">
        <v>331.35</v>
      </c>
      <c r="C24" s="20" t="s">
        <v>130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37968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37968</v>
      </c>
      <c r="O24" s="47">
        <f t="shared" si="1"/>
        <v>1.358620196092464</v>
      </c>
      <c r="P24" s="9"/>
    </row>
    <row r="25" spans="1:16">
      <c r="A25" s="12"/>
      <c r="B25" s="25">
        <v>331.39</v>
      </c>
      <c r="C25" s="20" t="s">
        <v>71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13092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13092</v>
      </c>
      <c r="O25" s="47">
        <f t="shared" si="1"/>
        <v>0.46847491590925355</v>
      </c>
      <c r="P25" s="9"/>
    </row>
    <row r="26" spans="1:16">
      <c r="A26" s="12"/>
      <c r="B26" s="25">
        <v>331.62</v>
      </c>
      <c r="C26" s="20" t="s">
        <v>143</v>
      </c>
      <c r="D26" s="46">
        <v>84410</v>
      </c>
      <c r="E26" s="46">
        <v>0</v>
      </c>
      <c r="F26" s="46">
        <v>0</v>
      </c>
      <c r="G26" s="46">
        <v>0</v>
      </c>
      <c r="H26" s="46">
        <v>0</v>
      </c>
      <c r="I26" s="46">
        <v>300295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384705</v>
      </c>
      <c r="O26" s="47">
        <f t="shared" si="1"/>
        <v>13.766013025119873</v>
      </c>
      <c r="P26" s="9"/>
    </row>
    <row r="27" spans="1:16">
      <c r="A27" s="12"/>
      <c r="B27" s="25">
        <v>334.2</v>
      </c>
      <c r="C27" s="20" t="s">
        <v>22</v>
      </c>
      <c r="D27" s="46">
        <v>42942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42942</v>
      </c>
      <c r="O27" s="47">
        <f t="shared" si="1"/>
        <v>1.5366063121734774</v>
      </c>
      <c r="P27" s="9"/>
    </row>
    <row r="28" spans="1:16">
      <c r="A28" s="12"/>
      <c r="B28" s="25">
        <v>335.12</v>
      </c>
      <c r="C28" s="20" t="s">
        <v>97</v>
      </c>
      <c r="D28" s="46">
        <v>895558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895558</v>
      </c>
      <c r="O28" s="47">
        <f t="shared" si="1"/>
        <v>32.046017319115435</v>
      </c>
      <c r="P28" s="9"/>
    </row>
    <row r="29" spans="1:16">
      <c r="A29" s="12"/>
      <c r="B29" s="25">
        <v>335.14</v>
      </c>
      <c r="C29" s="20" t="s">
        <v>98</v>
      </c>
      <c r="D29" s="46">
        <v>8322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8322</v>
      </c>
      <c r="O29" s="47">
        <f t="shared" si="1"/>
        <v>0.29778859228512128</v>
      </c>
      <c r="P29" s="9"/>
    </row>
    <row r="30" spans="1:16">
      <c r="A30" s="12"/>
      <c r="B30" s="25">
        <v>335.15</v>
      </c>
      <c r="C30" s="20" t="s">
        <v>99</v>
      </c>
      <c r="D30" s="46">
        <v>13996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13996</v>
      </c>
      <c r="O30" s="47">
        <f t="shared" si="1"/>
        <v>0.50082301581621702</v>
      </c>
      <c r="P30" s="9"/>
    </row>
    <row r="31" spans="1:16">
      <c r="A31" s="12"/>
      <c r="B31" s="25">
        <v>335.18</v>
      </c>
      <c r="C31" s="20" t="s">
        <v>100</v>
      </c>
      <c r="D31" s="46">
        <v>1557760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1557760</v>
      </c>
      <c r="O31" s="47">
        <f t="shared" si="1"/>
        <v>55.741787733486007</v>
      </c>
      <c r="P31" s="9"/>
    </row>
    <row r="32" spans="1:16">
      <c r="A32" s="12"/>
      <c r="B32" s="25">
        <v>335.21</v>
      </c>
      <c r="C32" s="20" t="s">
        <v>29</v>
      </c>
      <c r="D32" s="46">
        <v>5756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5756</v>
      </c>
      <c r="O32" s="47">
        <f t="shared" si="1"/>
        <v>0.20596865383239105</v>
      </c>
      <c r="P32" s="9"/>
    </row>
    <row r="33" spans="1:16">
      <c r="A33" s="12"/>
      <c r="B33" s="25">
        <v>335.49</v>
      </c>
      <c r="C33" s="20" t="s">
        <v>131</v>
      </c>
      <c r="D33" s="46">
        <v>24149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24149</v>
      </c>
      <c r="O33" s="47">
        <f t="shared" si="1"/>
        <v>0.86413082373148209</v>
      </c>
      <c r="P33" s="9"/>
    </row>
    <row r="34" spans="1:16">
      <c r="A34" s="12"/>
      <c r="B34" s="25">
        <v>337.2</v>
      </c>
      <c r="C34" s="20" t="s">
        <v>30</v>
      </c>
      <c r="D34" s="46">
        <v>40473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40473</v>
      </c>
      <c r="O34" s="47">
        <f t="shared" si="1"/>
        <v>1.4482573534674015</v>
      </c>
      <c r="P34" s="9"/>
    </row>
    <row r="35" spans="1:16">
      <c r="A35" s="12"/>
      <c r="B35" s="25">
        <v>337.3</v>
      </c>
      <c r="C35" s="20" t="s">
        <v>144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47484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47484</v>
      </c>
      <c r="O35" s="47">
        <f t="shared" si="1"/>
        <v>1.6991340442281544</v>
      </c>
      <c r="P35" s="9"/>
    </row>
    <row r="36" spans="1:16">
      <c r="A36" s="12"/>
      <c r="B36" s="25">
        <v>337.9</v>
      </c>
      <c r="C36" s="20" t="s">
        <v>145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9338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9338</v>
      </c>
      <c r="O36" s="47">
        <f t="shared" si="1"/>
        <v>0.33414442138409789</v>
      </c>
      <c r="P36" s="9"/>
    </row>
    <row r="37" spans="1:16" ht="15.75">
      <c r="A37" s="29" t="s">
        <v>36</v>
      </c>
      <c r="B37" s="30"/>
      <c r="C37" s="31"/>
      <c r="D37" s="32">
        <f t="shared" ref="D37:M37" si="7">SUM(D38:D46)</f>
        <v>463602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9406076</v>
      </c>
      <c r="J37" s="32">
        <f t="shared" si="7"/>
        <v>2878231</v>
      </c>
      <c r="K37" s="32">
        <f t="shared" si="7"/>
        <v>0</v>
      </c>
      <c r="L37" s="32">
        <f t="shared" si="7"/>
        <v>0</v>
      </c>
      <c r="M37" s="32">
        <f t="shared" si="7"/>
        <v>6140</v>
      </c>
      <c r="N37" s="32">
        <f>SUM(D37:M37)</f>
        <v>12754049</v>
      </c>
      <c r="O37" s="45">
        <f t="shared" ref="O37:O62" si="8">(N37/O$64)</f>
        <v>456.38191512202104</v>
      </c>
      <c r="P37" s="10"/>
    </row>
    <row r="38" spans="1:16">
      <c r="A38" s="12"/>
      <c r="B38" s="25">
        <v>341.2</v>
      </c>
      <c r="C38" s="20" t="s">
        <v>132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2878231</v>
      </c>
      <c r="K38" s="46">
        <v>0</v>
      </c>
      <c r="L38" s="46">
        <v>0</v>
      </c>
      <c r="M38" s="46">
        <v>0</v>
      </c>
      <c r="N38" s="46">
        <f t="shared" ref="N38:N46" si="9">SUM(D38:M38)</f>
        <v>2878231</v>
      </c>
      <c r="O38" s="47">
        <f t="shared" si="8"/>
        <v>102.99259285765405</v>
      </c>
      <c r="P38" s="9"/>
    </row>
    <row r="39" spans="1:16">
      <c r="A39" s="12"/>
      <c r="B39" s="25">
        <v>341.9</v>
      </c>
      <c r="C39" s="20" t="s">
        <v>133</v>
      </c>
      <c r="D39" s="46">
        <v>2289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2289</v>
      </c>
      <c r="O39" s="47">
        <f t="shared" si="8"/>
        <v>8.1907965361769128E-2</v>
      </c>
      <c r="P39" s="9"/>
    </row>
    <row r="40" spans="1:16">
      <c r="A40" s="12"/>
      <c r="B40" s="25">
        <v>342.1</v>
      </c>
      <c r="C40" s="20" t="s">
        <v>40</v>
      </c>
      <c r="D40" s="46">
        <v>286161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286161</v>
      </c>
      <c r="O40" s="47">
        <f t="shared" si="8"/>
        <v>10.239783868890003</v>
      </c>
      <c r="P40" s="9"/>
    </row>
    <row r="41" spans="1:16">
      <c r="A41" s="12"/>
      <c r="B41" s="25">
        <v>342.5</v>
      </c>
      <c r="C41" s="20" t="s">
        <v>134</v>
      </c>
      <c r="D41" s="46">
        <v>3900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3900</v>
      </c>
      <c r="O41" s="47">
        <f t="shared" si="8"/>
        <v>0.13955485579331567</v>
      </c>
      <c r="P41" s="9"/>
    </row>
    <row r="42" spans="1:16">
      <c r="A42" s="12"/>
      <c r="B42" s="25">
        <v>343.4</v>
      </c>
      <c r="C42" s="20" t="s">
        <v>42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3367856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3367856</v>
      </c>
      <c r="O42" s="47">
        <f t="shared" si="8"/>
        <v>120.51298933657769</v>
      </c>
      <c r="P42" s="9"/>
    </row>
    <row r="43" spans="1:16">
      <c r="A43" s="12"/>
      <c r="B43" s="25">
        <v>343.5</v>
      </c>
      <c r="C43" s="20" t="s">
        <v>43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4520544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4520544</v>
      </c>
      <c r="O43" s="47">
        <f t="shared" si="8"/>
        <v>161.75996564803549</v>
      </c>
      <c r="P43" s="9"/>
    </row>
    <row r="44" spans="1:16">
      <c r="A44" s="12"/>
      <c r="B44" s="25">
        <v>343.7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1517676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1517676</v>
      </c>
      <c r="O44" s="47">
        <f t="shared" si="8"/>
        <v>54.307450082301578</v>
      </c>
      <c r="P44" s="9"/>
    </row>
    <row r="45" spans="1:16">
      <c r="A45" s="12"/>
      <c r="B45" s="25">
        <v>343.9</v>
      </c>
      <c r="C45" s="20" t="s">
        <v>45</v>
      </c>
      <c r="D45" s="46">
        <v>171252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171252</v>
      </c>
      <c r="O45" s="47">
        <f t="shared" si="8"/>
        <v>6.1279610677735636</v>
      </c>
      <c r="P45" s="9"/>
    </row>
    <row r="46" spans="1:16">
      <c r="A46" s="12"/>
      <c r="B46" s="25">
        <v>347.4</v>
      </c>
      <c r="C46" s="20" t="s">
        <v>135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6140</v>
      </c>
      <c r="N46" s="46">
        <f t="shared" si="9"/>
        <v>6140</v>
      </c>
      <c r="O46" s="47">
        <f t="shared" si="8"/>
        <v>0.21970943963357906</v>
      </c>
      <c r="P46" s="9"/>
    </row>
    <row r="47" spans="1:16" ht="15.75">
      <c r="A47" s="29" t="s">
        <v>37</v>
      </c>
      <c r="B47" s="30"/>
      <c r="C47" s="31"/>
      <c r="D47" s="32">
        <f t="shared" ref="D47:M47" si="10">SUM(D48:D48)</f>
        <v>35426</v>
      </c>
      <c r="E47" s="32">
        <f t="shared" si="10"/>
        <v>3701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39127</v>
      </c>
      <c r="O47" s="45">
        <f t="shared" si="8"/>
        <v>1.4000930365705289</v>
      </c>
      <c r="P47" s="10"/>
    </row>
    <row r="48" spans="1:16">
      <c r="A48" s="13"/>
      <c r="B48" s="39">
        <v>354</v>
      </c>
      <c r="C48" s="21" t="s">
        <v>121</v>
      </c>
      <c r="D48" s="46">
        <v>35426</v>
      </c>
      <c r="E48" s="46">
        <v>3701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39127</v>
      </c>
      <c r="O48" s="47">
        <f t="shared" si="8"/>
        <v>1.4000930365705289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SUM(D50:D57)</f>
        <v>472620</v>
      </c>
      <c r="E49" s="32">
        <f t="shared" si="11"/>
        <v>52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100281</v>
      </c>
      <c r="J49" s="32">
        <f t="shared" si="11"/>
        <v>1406</v>
      </c>
      <c r="K49" s="32">
        <f t="shared" si="11"/>
        <v>7371610</v>
      </c>
      <c r="L49" s="32">
        <f t="shared" si="11"/>
        <v>0</v>
      </c>
      <c r="M49" s="32">
        <f t="shared" si="11"/>
        <v>6325</v>
      </c>
      <c r="N49" s="32">
        <f>SUM(D49:M49)</f>
        <v>7952294</v>
      </c>
      <c r="O49" s="45">
        <f t="shared" si="8"/>
        <v>284.559292922064</v>
      </c>
      <c r="P49" s="10"/>
    </row>
    <row r="50" spans="1:119">
      <c r="A50" s="12"/>
      <c r="B50" s="25">
        <v>361.1</v>
      </c>
      <c r="C50" s="20" t="s">
        <v>49</v>
      </c>
      <c r="D50" s="46">
        <v>273315</v>
      </c>
      <c r="E50" s="46">
        <v>52</v>
      </c>
      <c r="F50" s="46">
        <v>0</v>
      </c>
      <c r="G50" s="46">
        <v>0</v>
      </c>
      <c r="H50" s="46">
        <v>0</v>
      </c>
      <c r="I50" s="46">
        <v>91070</v>
      </c>
      <c r="J50" s="46">
        <v>1406</v>
      </c>
      <c r="K50" s="46">
        <v>0</v>
      </c>
      <c r="L50" s="46">
        <v>0</v>
      </c>
      <c r="M50" s="46">
        <v>6325</v>
      </c>
      <c r="N50" s="46">
        <f>SUM(D50:M50)</f>
        <v>372168</v>
      </c>
      <c r="O50" s="47">
        <f t="shared" si="8"/>
        <v>13.317397838688899</v>
      </c>
      <c r="P50" s="9"/>
    </row>
    <row r="51" spans="1:119">
      <c r="A51" s="12"/>
      <c r="B51" s="25">
        <v>361.2</v>
      </c>
      <c r="C51" s="20" t="s">
        <v>136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903061</v>
      </c>
      <c r="L51" s="46">
        <v>0</v>
      </c>
      <c r="M51" s="46">
        <v>0</v>
      </c>
      <c r="N51" s="46">
        <f t="shared" ref="N51:N57" si="12">SUM(D51:M51)</f>
        <v>903061</v>
      </c>
      <c r="O51" s="47">
        <f t="shared" si="8"/>
        <v>32.31449939168396</v>
      </c>
      <c r="P51" s="9"/>
    </row>
    <row r="52" spans="1:119">
      <c r="A52" s="12"/>
      <c r="B52" s="25">
        <v>361.3</v>
      </c>
      <c r="C52" s="20" t="s">
        <v>50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4091418</v>
      </c>
      <c r="L52" s="46">
        <v>0</v>
      </c>
      <c r="M52" s="46">
        <v>0</v>
      </c>
      <c r="N52" s="46">
        <f t="shared" si="12"/>
        <v>4091418</v>
      </c>
      <c r="O52" s="47">
        <f t="shared" si="8"/>
        <v>146.40442281542977</v>
      </c>
      <c r="P52" s="9"/>
    </row>
    <row r="53" spans="1:119">
      <c r="A53" s="12"/>
      <c r="B53" s="25">
        <v>362</v>
      </c>
      <c r="C53" s="20" t="s">
        <v>123</v>
      </c>
      <c r="D53" s="46">
        <v>61757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61757</v>
      </c>
      <c r="O53" s="47">
        <f t="shared" si="8"/>
        <v>2.2098690331353326</v>
      </c>
      <c r="P53" s="9"/>
    </row>
    <row r="54" spans="1:119">
      <c r="A54" s="12"/>
      <c r="B54" s="25">
        <v>364</v>
      </c>
      <c r="C54" s="20" t="s">
        <v>124</v>
      </c>
      <c r="D54" s="46">
        <v>73057</v>
      </c>
      <c r="E54" s="46">
        <v>0</v>
      </c>
      <c r="F54" s="46">
        <v>0</v>
      </c>
      <c r="G54" s="46">
        <v>0</v>
      </c>
      <c r="H54" s="46">
        <v>0</v>
      </c>
      <c r="I54" s="46">
        <v>-46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73011</v>
      </c>
      <c r="O54" s="47">
        <f t="shared" si="8"/>
        <v>2.6125742503399412</v>
      </c>
      <c r="P54" s="9"/>
    </row>
    <row r="55" spans="1:119">
      <c r="A55" s="12"/>
      <c r="B55" s="25">
        <v>365</v>
      </c>
      <c r="C55" s="20" t="s">
        <v>104</v>
      </c>
      <c r="D55" s="46">
        <v>1742</v>
      </c>
      <c r="E55" s="46">
        <v>0</v>
      </c>
      <c r="F55" s="46">
        <v>0</v>
      </c>
      <c r="G55" s="46">
        <v>0</v>
      </c>
      <c r="H55" s="46">
        <v>0</v>
      </c>
      <c r="I55" s="46">
        <v>737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2479</v>
      </c>
      <c r="O55" s="47">
        <f t="shared" si="8"/>
        <v>8.8706791669648608E-2</v>
      </c>
      <c r="P55" s="9"/>
    </row>
    <row r="56" spans="1:119">
      <c r="A56" s="12"/>
      <c r="B56" s="25">
        <v>368</v>
      </c>
      <c r="C56" s="20" t="s">
        <v>51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2377131</v>
      </c>
      <c r="L56" s="46">
        <v>0</v>
      </c>
      <c r="M56" s="46">
        <v>0</v>
      </c>
      <c r="N56" s="46">
        <f t="shared" si="12"/>
        <v>2377131</v>
      </c>
      <c r="O56" s="47">
        <f t="shared" si="8"/>
        <v>85.061583053030844</v>
      </c>
      <c r="P56" s="9"/>
    </row>
    <row r="57" spans="1:119">
      <c r="A57" s="12"/>
      <c r="B57" s="25">
        <v>369.9</v>
      </c>
      <c r="C57" s="20" t="s">
        <v>52</v>
      </c>
      <c r="D57" s="46">
        <v>62749</v>
      </c>
      <c r="E57" s="46">
        <v>0</v>
      </c>
      <c r="F57" s="46">
        <v>0</v>
      </c>
      <c r="G57" s="46">
        <v>0</v>
      </c>
      <c r="H57" s="46">
        <v>0</v>
      </c>
      <c r="I57" s="46">
        <v>8520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71269</v>
      </c>
      <c r="O57" s="47">
        <f t="shared" si="8"/>
        <v>2.5502397480855938</v>
      </c>
      <c r="P57" s="9"/>
    </row>
    <row r="58" spans="1:119" ht="15.75">
      <c r="A58" s="29" t="s">
        <v>38</v>
      </c>
      <c r="B58" s="30"/>
      <c r="C58" s="31"/>
      <c r="D58" s="32">
        <f t="shared" ref="D58:M58" si="13">SUM(D59:D61)</f>
        <v>396000</v>
      </c>
      <c r="E58" s="32">
        <f t="shared" si="13"/>
        <v>0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1146672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1218215</v>
      </c>
      <c r="N58" s="32">
        <f>SUM(D58:M58)</f>
        <v>2760887</v>
      </c>
      <c r="O58" s="45">
        <f t="shared" si="8"/>
        <v>98.793637729907672</v>
      </c>
      <c r="P58" s="9"/>
    </row>
    <row r="59" spans="1:119">
      <c r="A59" s="12"/>
      <c r="B59" s="25">
        <v>381</v>
      </c>
      <c r="C59" s="20" t="s">
        <v>53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1218215</v>
      </c>
      <c r="N59" s="46">
        <f>SUM(D59:M59)</f>
        <v>1218215</v>
      </c>
      <c r="O59" s="47">
        <f t="shared" si="8"/>
        <v>43.591748371860014</v>
      </c>
      <c r="P59" s="9"/>
    </row>
    <row r="60" spans="1:119">
      <c r="A60" s="12"/>
      <c r="B60" s="25">
        <v>382</v>
      </c>
      <c r="C60" s="20" t="s">
        <v>65</v>
      </c>
      <c r="D60" s="46">
        <v>396000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396000</v>
      </c>
      <c r="O60" s="47">
        <f t="shared" si="8"/>
        <v>14.17018535747513</v>
      </c>
      <c r="P60" s="9"/>
    </row>
    <row r="61" spans="1:119" ht="15.75" thickBot="1">
      <c r="A61" s="12"/>
      <c r="B61" s="25">
        <v>389.8</v>
      </c>
      <c r="C61" s="20" t="s">
        <v>138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1146672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1146672</v>
      </c>
      <c r="O61" s="47">
        <f t="shared" si="8"/>
        <v>41.031704000572532</v>
      </c>
      <c r="P61" s="9"/>
    </row>
    <row r="62" spans="1:119" ht="16.5" thickBot="1">
      <c r="A62" s="14" t="s">
        <v>46</v>
      </c>
      <c r="B62" s="23"/>
      <c r="C62" s="22"/>
      <c r="D62" s="15">
        <f t="shared" ref="D62:M62" si="14">SUM(D5,D15,D22,D37,D47,D49,D58)</f>
        <v>20620705</v>
      </c>
      <c r="E62" s="15">
        <f t="shared" si="14"/>
        <v>3753</v>
      </c>
      <c r="F62" s="15">
        <f t="shared" si="14"/>
        <v>0</v>
      </c>
      <c r="G62" s="15">
        <f t="shared" si="14"/>
        <v>0</v>
      </c>
      <c r="H62" s="15">
        <f t="shared" si="14"/>
        <v>0</v>
      </c>
      <c r="I62" s="15">
        <f t="shared" si="14"/>
        <v>11108308</v>
      </c>
      <c r="J62" s="15">
        <f t="shared" si="14"/>
        <v>2879637</v>
      </c>
      <c r="K62" s="15">
        <f t="shared" si="14"/>
        <v>7371610</v>
      </c>
      <c r="L62" s="15">
        <f t="shared" si="14"/>
        <v>0</v>
      </c>
      <c r="M62" s="15">
        <f t="shared" si="14"/>
        <v>2126527</v>
      </c>
      <c r="N62" s="15">
        <f>SUM(D62:M62)</f>
        <v>44110540</v>
      </c>
      <c r="O62" s="38">
        <f t="shared" si="8"/>
        <v>1578.4205252987906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146</v>
      </c>
      <c r="M64" s="48"/>
      <c r="N64" s="48"/>
      <c r="O64" s="43">
        <v>27946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78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13587075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800584</v>
      </c>
      <c r="N5" s="28">
        <f>SUM(D5:M5)</f>
        <v>14387659</v>
      </c>
      <c r="O5" s="33">
        <f t="shared" ref="O5:O36" si="1">(N5/O$60)</f>
        <v>526.61538743091398</v>
      </c>
      <c r="P5" s="6"/>
    </row>
    <row r="6" spans="1:133">
      <c r="A6" s="12"/>
      <c r="B6" s="25">
        <v>311</v>
      </c>
      <c r="C6" s="20" t="s">
        <v>2</v>
      </c>
      <c r="D6" s="46">
        <v>8759176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800584</v>
      </c>
      <c r="N6" s="46">
        <f>SUM(D6:M6)</f>
        <v>9559760</v>
      </c>
      <c r="O6" s="47">
        <f t="shared" si="1"/>
        <v>349.90520112733793</v>
      </c>
      <c r="P6" s="9"/>
    </row>
    <row r="7" spans="1:133">
      <c r="A7" s="12"/>
      <c r="B7" s="25">
        <v>312.41000000000003</v>
      </c>
      <c r="C7" s="20" t="s">
        <v>110</v>
      </c>
      <c r="D7" s="46">
        <v>907055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907055</v>
      </c>
      <c r="O7" s="47">
        <f t="shared" si="1"/>
        <v>33.199919475861059</v>
      </c>
      <c r="P7" s="9"/>
    </row>
    <row r="8" spans="1:133">
      <c r="A8" s="12"/>
      <c r="B8" s="25">
        <v>312.51</v>
      </c>
      <c r="C8" s="20" t="s">
        <v>63</v>
      </c>
      <c r="D8" s="46">
        <v>155266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155266</v>
      </c>
      <c r="O8" s="47">
        <f t="shared" si="1"/>
        <v>5.6830277076241718</v>
      </c>
      <c r="P8" s="9"/>
    </row>
    <row r="9" spans="1:133">
      <c r="A9" s="12"/>
      <c r="B9" s="25">
        <v>312.52</v>
      </c>
      <c r="C9" s="20" t="s">
        <v>93</v>
      </c>
      <c r="D9" s="46">
        <v>229301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229301</v>
      </c>
      <c r="O9" s="47">
        <f t="shared" si="1"/>
        <v>8.3928479923868089</v>
      </c>
      <c r="P9" s="9"/>
    </row>
    <row r="10" spans="1:133">
      <c r="A10" s="12"/>
      <c r="B10" s="25">
        <v>314.10000000000002</v>
      </c>
      <c r="C10" s="20" t="s">
        <v>11</v>
      </c>
      <c r="D10" s="46">
        <v>2209944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2209944</v>
      </c>
      <c r="O10" s="47">
        <f t="shared" si="1"/>
        <v>80.888108048753708</v>
      </c>
      <c r="P10" s="9"/>
    </row>
    <row r="11" spans="1:133">
      <c r="A11" s="12"/>
      <c r="B11" s="25">
        <v>314.39999999999998</v>
      </c>
      <c r="C11" s="20" t="s">
        <v>12</v>
      </c>
      <c r="D11" s="46">
        <v>140256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140256</v>
      </c>
      <c r="O11" s="47">
        <f t="shared" si="1"/>
        <v>5.1336334687602942</v>
      </c>
      <c r="P11" s="9"/>
    </row>
    <row r="12" spans="1:133">
      <c r="A12" s="12"/>
      <c r="B12" s="25">
        <v>314.8</v>
      </c>
      <c r="C12" s="20" t="s">
        <v>13</v>
      </c>
      <c r="D12" s="46">
        <v>26364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26364</v>
      </c>
      <c r="O12" s="47">
        <f t="shared" si="1"/>
        <v>0.96497199956077739</v>
      </c>
      <c r="P12" s="9"/>
    </row>
    <row r="13" spans="1:133">
      <c r="A13" s="12"/>
      <c r="B13" s="25">
        <v>315</v>
      </c>
      <c r="C13" s="20" t="s">
        <v>94</v>
      </c>
      <c r="D13" s="46">
        <v>906799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906799</v>
      </c>
      <c r="O13" s="47">
        <f t="shared" si="1"/>
        <v>33.190549394238865</v>
      </c>
      <c r="P13" s="9"/>
    </row>
    <row r="14" spans="1:133">
      <c r="A14" s="12"/>
      <c r="B14" s="25">
        <v>316</v>
      </c>
      <c r="C14" s="20" t="s">
        <v>95</v>
      </c>
      <c r="D14" s="46">
        <v>252914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252914</v>
      </c>
      <c r="O14" s="47">
        <f t="shared" si="1"/>
        <v>9.2571282163903224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SUM(D16:D19)</f>
        <v>2504656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2504656</v>
      </c>
      <c r="O15" s="45">
        <f t="shared" si="1"/>
        <v>91.675121701255449</v>
      </c>
      <c r="P15" s="10"/>
    </row>
    <row r="16" spans="1:133">
      <c r="A16" s="12"/>
      <c r="B16" s="25">
        <v>322</v>
      </c>
      <c r="C16" s="20" t="s">
        <v>0</v>
      </c>
      <c r="D16" s="46">
        <v>807388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807388</v>
      </c>
      <c r="O16" s="47">
        <f t="shared" si="1"/>
        <v>29.551919768676111</v>
      </c>
      <c r="P16" s="9"/>
    </row>
    <row r="17" spans="1:16">
      <c r="A17" s="12"/>
      <c r="B17" s="25">
        <v>323.10000000000002</v>
      </c>
      <c r="C17" s="20" t="s">
        <v>17</v>
      </c>
      <c r="D17" s="46">
        <v>1587048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1587048</v>
      </c>
      <c r="O17" s="47">
        <f t="shared" si="1"/>
        <v>58.088942571648182</v>
      </c>
      <c r="P17" s="9"/>
    </row>
    <row r="18" spans="1:16">
      <c r="A18" s="12"/>
      <c r="B18" s="25">
        <v>323.39999999999998</v>
      </c>
      <c r="C18" s="20" t="s">
        <v>18</v>
      </c>
      <c r="D18" s="46">
        <v>86070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86070</v>
      </c>
      <c r="O18" s="47">
        <f t="shared" si="1"/>
        <v>3.15032392664983</v>
      </c>
      <c r="P18" s="9"/>
    </row>
    <row r="19" spans="1:16">
      <c r="A19" s="12"/>
      <c r="B19" s="25">
        <v>329</v>
      </c>
      <c r="C19" s="20" t="s">
        <v>19</v>
      </c>
      <c r="D19" s="46">
        <v>24150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24150</v>
      </c>
      <c r="O19" s="47">
        <f t="shared" si="1"/>
        <v>0.88393543428132204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SUM(D21:D31)</f>
        <v>2764708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105645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2870353</v>
      </c>
      <c r="O20" s="45">
        <f t="shared" si="1"/>
        <v>105.06031990044288</v>
      </c>
      <c r="P20" s="10"/>
    </row>
    <row r="21" spans="1:16">
      <c r="A21" s="12"/>
      <c r="B21" s="25">
        <v>331.2</v>
      </c>
      <c r="C21" s="20" t="s">
        <v>20</v>
      </c>
      <c r="D21" s="46">
        <v>10622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10622</v>
      </c>
      <c r="O21" s="47">
        <f t="shared" si="1"/>
        <v>0.38878518355843489</v>
      </c>
      <c r="P21" s="9"/>
    </row>
    <row r="22" spans="1:16">
      <c r="A22" s="12"/>
      <c r="B22" s="25">
        <v>331.35</v>
      </c>
      <c r="C22" s="20" t="s">
        <v>130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66015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66015</v>
      </c>
      <c r="O22" s="47">
        <f t="shared" si="1"/>
        <v>2.416273196442297</v>
      </c>
      <c r="P22" s="9"/>
    </row>
    <row r="23" spans="1:16">
      <c r="A23" s="12"/>
      <c r="B23" s="25">
        <v>331.9</v>
      </c>
      <c r="C23" s="20" t="s">
        <v>119</v>
      </c>
      <c r="D23" s="46">
        <v>42134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42134</v>
      </c>
      <c r="O23" s="47">
        <f t="shared" si="1"/>
        <v>1.5421836682405476</v>
      </c>
      <c r="P23" s="9"/>
    </row>
    <row r="24" spans="1:16">
      <c r="A24" s="12"/>
      <c r="B24" s="25">
        <v>334.35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39630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39630</v>
      </c>
      <c r="O24" s="47">
        <f t="shared" si="1"/>
        <v>1.4505325573734491</v>
      </c>
      <c r="P24" s="9"/>
    </row>
    <row r="25" spans="1:16">
      <c r="A25" s="12"/>
      <c r="B25" s="25">
        <v>334.9</v>
      </c>
      <c r="C25" s="20" t="s">
        <v>120</v>
      </c>
      <c r="D25" s="46">
        <v>55000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55000</v>
      </c>
      <c r="O25" s="47">
        <f t="shared" si="1"/>
        <v>2.0131034735185387</v>
      </c>
      <c r="P25" s="9"/>
    </row>
    <row r="26" spans="1:16">
      <c r="A26" s="12"/>
      <c r="B26" s="25">
        <v>335.12</v>
      </c>
      <c r="C26" s="20" t="s">
        <v>97</v>
      </c>
      <c r="D26" s="46">
        <v>982855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982855</v>
      </c>
      <c r="O26" s="47">
        <f t="shared" si="1"/>
        <v>35.974342081182975</v>
      </c>
      <c r="P26" s="9"/>
    </row>
    <row r="27" spans="1:16">
      <c r="A27" s="12"/>
      <c r="B27" s="25">
        <v>335.14</v>
      </c>
      <c r="C27" s="20" t="s">
        <v>98</v>
      </c>
      <c r="D27" s="46">
        <v>8926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8926</v>
      </c>
      <c r="O27" s="47">
        <f t="shared" si="1"/>
        <v>0.32670839281139052</v>
      </c>
      <c r="P27" s="9"/>
    </row>
    <row r="28" spans="1:16">
      <c r="A28" s="12"/>
      <c r="B28" s="25">
        <v>335.15</v>
      </c>
      <c r="C28" s="20" t="s">
        <v>99</v>
      </c>
      <c r="D28" s="46">
        <v>12351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12351</v>
      </c>
      <c r="O28" s="47">
        <f t="shared" si="1"/>
        <v>0.45206983638959042</v>
      </c>
      <c r="P28" s="9"/>
    </row>
    <row r="29" spans="1:16">
      <c r="A29" s="12"/>
      <c r="B29" s="25">
        <v>335.18</v>
      </c>
      <c r="C29" s="20" t="s">
        <v>100</v>
      </c>
      <c r="D29" s="46">
        <v>1626160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1626160</v>
      </c>
      <c r="O29" s="47">
        <f t="shared" si="1"/>
        <v>59.52051535448922</v>
      </c>
      <c r="P29" s="9"/>
    </row>
    <row r="30" spans="1:16">
      <c r="A30" s="12"/>
      <c r="B30" s="25">
        <v>335.21</v>
      </c>
      <c r="C30" s="20" t="s">
        <v>29</v>
      </c>
      <c r="D30" s="46">
        <v>4786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4786</v>
      </c>
      <c r="O30" s="47">
        <f t="shared" si="1"/>
        <v>0.17517660407744959</v>
      </c>
      <c r="P30" s="9"/>
    </row>
    <row r="31" spans="1:16">
      <c r="A31" s="12"/>
      <c r="B31" s="25">
        <v>335.49</v>
      </c>
      <c r="C31" s="20" t="s">
        <v>131</v>
      </c>
      <c r="D31" s="46">
        <v>21874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21874</v>
      </c>
      <c r="O31" s="47">
        <f t="shared" si="1"/>
        <v>0.80062955235899125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SUM(D33:D41)</f>
        <v>494382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8704111</v>
      </c>
      <c r="J32" s="32">
        <f t="shared" si="7"/>
        <v>2695744</v>
      </c>
      <c r="K32" s="32">
        <f t="shared" si="7"/>
        <v>0</v>
      </c>
      <c r="L32" s="32">
        <f t="shared" si="7"/>
        <v>0</v>
      </c>
      <c r="M32" s="32">
        <f t="shared" si="7"/>
        <v>10890</v>
      </c>
      <c r="N32" s="32">
        <f>SUM(D32:M32)</f>
        <v>11905127</v>
      </c>
      <c r="O32" s="45">
        <f t="shared" si="1"/>
        <v>435.7500457523517</v>
      </c>
      <c r="P32" s="10"/>
    </row>
    <row r="33" spans="1:16">
      <c r="A33" s="12"/>
      <c r="B33" s="25">
        <v>341.2</v>
      </c>
      <c r="C33" s="20" t="s">
        <v>132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2695744</v>
      </c>
      <c r="K33" s="46">
        <v>0</v>
      </c>
      <c r="L33" s="46">
        <v>0</v>
      </c>
      <c r="M33" s="46">
        <v>0</v>
      </c>
      <c r="N33" s="46">
        <f t="shared" ref="N33:N41" si="8">SUM(D33:M33)</f>
        <v>2695744</v>
      </c>
      <c r="O33" s="47">
        <f t="shared" si="1"/>
        <v>98.669302002122905</v>
      </c>
      <c r="P33" s="9"/>
    </row>
    <row r="34" spans="1:16">
      <c r="A34" s="12"/>
      <c r="B34" s="25">
        <v>341.9</v>
      </c>
      <c r="C34" s="20" t="s">
        <v>133</v>
      </c>
      <c r="D34" s="46">
        <v>4564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4564</v>
      </c>
      <c r="O34" s="47">
        <f t="shared" si="1"/>
        <v>0.16705098642070201</v>
      </c>
      <c r="P34" s="9"/>
    </row>
    <row r="35" spans="1:16">
      <c r="A35" s="12"/>
      <c r="B35" s="25">
        <v>342.1</v>
      </c>
      <c r="C35" s="20" t="s">
        <v>40</v>
      </c>
      <c r="D35" s="46">
        <v>323606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323606</v>
      </c>
      <c r="O35" s="47">
        <f t="shared" si="1"/>
        <v>11.844588411844368</v>
      </c>
      <c r="P35" s="9"/>
    </row>
    <row r="36" spans="1:16">
      <c r="A36" s="12"/>
      <c r="B36" s="25">
        <v>342.5</v>
      </c>
      <c r="C36" s="20" t="s">
        <v>134</v>
      </c>
      <c r="D36" s="46">
        <v>5150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5150</v>
      </c>
      <c r="O36" s="47">
        <f t="shared" si="1"/>
        <v>0.18849968888400864</v>
      </c>
      <c r="P36" s="9"/>
    </row>
    <row r="37" spans="1:16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2875388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2875388</v>
      </c>
      <c r="O37" s="47">
        <f t="shared" ref="O37:O58" si="9">(N37/O$60)</f>
        <v>105.24461037297317</v>
      </c>
      <c r="P37" s="9"/>
    </row>
    <row r="38" spans="1:16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4716016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4716016</v>
      </c>
      <c r="O38" s="47">
        <f t="shared" si="9"/>
        <v>172.61505801398192</v>
      </c>
      <c r="P38" s="9"/>
    </row>
    <row r="39" spans="1:16">
      <c r="A39" s="12"/>
      <c r="B39" s="25">
        <v>343.7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1112707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1112707</v>
      </c>
      <c r="O39" s="47">
        <f t="shared" si="9"/>
        <v>40.727169576516232</v>
      </c>
      <c r="P39" s="9"/>
    </row>
    <row r="40" spans="1:16">
      <c r="A40" s="12"/>
      <c r="B40" s="25">
        <v>343.9</v>
      </c>
      <c r="C40" s="20" t="s">
        <v>45</v>
      </c>
      <c r="D40" s="46">
        <v>161062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161062</v>
      </c>
      <c r="O40" s="47">
        <f t="shared" si="9"/>
        <v>5.8951722118516896</v>
      </c>
      <c r="P40" s="9"/>
    </row>
    <row r="41" spans="1:16">
      <c r="A41" s="12"/>
      <c r="B41" s="25">
        <v>347.4</v>
      </c>
      <c r="C41" s="20" t="s">
        <v>135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10890</v>
      </c>
      <c r="N41" s="46">
        <f t="shared" si="8"/>
        <v>10890</v>
      </c>
      <c r="O41" s="47">
        <f t="shared" si="9"/>
        <v>0.39859448775667067</v>
      </c>
      <c r="P41" s="9"/>
    </row>
    <row r="42" spans="1:16" ht="15.75">
      <c r="A42" s="29" t="s">
        <v>37</v>
      </c>
      <c r="B42" s="30"/>
      <c r="C42" s="31"/>
      <c r="D42" s="32">
        <f t="shared" ref="D42:M42" si="10">SUM(D43:D43)</f>
        <v>32148</v>
      </c>
      <c r="E42" s="32">
        <f t="shared" si="10"/>
        <v>2963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35111</v>
      </c>
      <c r="O42" s="45">
        <f t="shared" si="9"/>
        <v>1.2851286556128985</v>
      </c>
      <c r="P42" s="10"/>
    </row>
    <row r="43" spans="1:16">
      <c r="A43" s="13"/>
      <c r="B43" s="39">
        <v>354</v>
      </c>
      <c r="C43" s="21" t="s">
        <v>121</v>
      </c>
      <c r="D43" s="46">
        <v>32148</v>
      </c>
      <c r="E43" s="46">
        <v>2963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35111</v>
      </c>
      <c r="O43" s="47">
        <f t="shared" si="9"/>
        <v>1.2851286556128985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SUM(D45:D52)</f>
        <v>603550</v>
      </c>
      <c r="E44" s="32">
        <f t="shared" si="11"/>
        <v>50</v>
      </c>
      <c r="F44" s="32">
        <f t="shared" si="11"/>
        <v>0</v>
      </c>
      <c r="G44" s="32">
        <f t="shared" si="11"/>
        <v>0</v>
      </c>
      <c r="H44" s="32">
        <f t="shared" si="11"/>
        <v>33</v>
      </c>
      <c r="I44" s="32">
        <f t="shared" si="11"/>
        <v>121465</v>
      </c>
      <c r="J44" s="32">
        <f t="shared" si="11"/>
        <v>1337</v>
      </c>
      <c r="K44" s="32">
        <f t="shared" si="11"/>
        <v>4144150</v>
      </c>
      <c r="L44" s="32">
        <f t="shared" si="11"/>
        <v>0</v>
      </c>
      <c r="M44" s="32">
        <f t="shared" si="11"/>
        <v>7067</v>
      </c>
      <c r="N44" s="32">
        <f>SUM(D44:M44)</f>
        <v>4877652</v>
      </c>
      <c r="O44" s="45">
        <f t="shared" si="9"/>
        <v>178.53123970572088</v>
      </c>
      <c r="P44" s="10"/>
    </row>
    <row r="45" spans="1:16">
      <c r="A45" s="12"/>
      <c r="B45" s="25">
        <v>361.1</v>
      </c>
      <c r="C45" s="20" t="s">
        <v>49</v>
      </c>
      <c r="D45" s="46">
        <v>337067</v>
      </c>
      <c r="E45" s="46">
        <v>50</v>
      </c>
      <c r="F45" s="46">
        <v>0</v>
      </c>
      <c r="G45" s="46">
        <v>0</v>
      </c>
      <c r="H45" s="46">
        <v>33</v>
      </c>
      <c r="I45" s="46">
        <v>118625</v>
      </c>
      <c r="J45" s="46">
        <v>1337</v>
      </c>
      <c r="K45" s="46">
        <v>0</v>
      </c>
      <c r="L45" s="46">
        <v>0</v>
      </c>
      <c r="M45" s="46">
        <v>6929</v>
      </c>
      <c r="N45" s="46">
        <f>SUM(D45:M45)</f>
        <v>464041</v>
      </c>
      <c r="O45" s="47">
        <f t="shared" si="9"/>
        <v>16.984773617363931</v>
      </c>
      <c r="P45" s="9"/>
    </row>
    <row r="46" spans="1:16">
      <c r="A46" s="12"/>
      <c r="B46" s="25">
        <v>361.2</v>
      </c>
      <c r="C46" s="20" t="s">
        <v>136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935131</v>
      </c>
      <c r="L46" s="46">
        <v>0</v>
      </c>
      <c r="M46" s="46">
        <v>0</v>
      </c>
      <c r="N46" s="46">
        <f t="shared" ref="N46:N52" si="12">SUM(D46:M46)</f>
        <v>935131</v>
      </c>
      <c r="O46" s="47">
        <f t="shared" si="9"/>
        <v>34.227553896270265</v>
      </c>
      <c r="P46" s="9"/>
    </row>
    <row r="47" spans="1:16">
      <c r="A47" s="12"/>
      <c r="B47" s="25">
        <v>361.3</v>
      </c>
      <c r="C47" s="20" t="s">
        <v>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714902</v>
      </c>
      <c r="L47" s="46">
        <v>0</v>
      </c>
      <c r="M47" s="46">
        <v>0</v>
      </c>
      <c r="N47" s="46">
        <f t="shared" si="12"/>
        <v>714902</v>
      </c>
      <c r="O47" s="47">
        <f t="shared" si="9"/>
        <v>26.166758171370009</v>
      </c>
      <c r="P47" s="9"/>
    </row>
    <row r="48" spans="1:16">
      <c r="A48" s="12"/>
      <c r="B48" s="25">
        <v>362</v>
      </c>
      <c r="C48" s="20" t="s">
        <v>123</v>
      </c>
      <c r="D48" s="46">
        <v>61636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61636</v>
      </c>
      <c r="O48" s="47">
        <f t="shared" si="9"/>
        <v>2.2559935580688846</v>
      </c>
      <c r="P48" s="9"/>
    </row>
    <row r="49" spans="1:119">
      <c r="A49" s="12"/>
      <c r="B49" s="25">
        <v>364</v>
      </c>
      <c r="C49" s="20" t="s">
        <v>124</v>
      </c>
      <c r="D49" s="46">
        <v>3366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3366</v>
      </c>
      <c r="O49" s="47">
        <f t="shared" si="9"/>
        <v>0.12320193257933458</v>
      </c>
      <c r="P49" s="9"/>
    </row>
    <row r="50" spans="1:119">
      <c r="A50" s="12"/>
      <c r="B50" s="25">
        <v>365</v>
      </c>
      <c r="C50" s="20" t="s">
        <v>104</v>
      </c>
      <c r="D50" s="46">
        <v>2826</v>
      </c>
      <c r="E50" s="46">
        <v>0</v>
      </c>
      <c r="F50" s="46">
        <v>0</v>
      </c>
      <c r="G50" s="46">
        <v>0</v>
      </c>
      <c r="H50" s="46">
        <v>0</v>
      </c>
      <c r="I50" s="46">
        <v>2840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5666</v>
      </c>
      <c r="O50" s="47">
        <f t="shared" si="9"/>
        <v>0.20738625965374621</v>
      </c>
      <c r="P50" s="9"/>
    </row>
    <row r="51" spans="1:119">
      <c r="A51" s="12"/>
      <c r="B51" s="25">
        <v>368</v>
      </c>
      <c r="C51" s="20" t="s">
        <v>51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2494117</v>
      </c>
      <c r="L51" s="46">
        <v>0</v>
      </c>
      <c r="M51" s="46">
        <v>0</v>
      </c>
      <c r="N51" s="46">
        <f t="shared" si="12"/>
        <v>2494117</v>
      </c>
      <c r="O51" s="47">
        <f t="shared" si="9"/>
        <v>91.289374473847957</v>
      </c>
      <c r="P51" s="9"/>
    </row>
    <row r="52" spans="1:119">
      <c r="A52" s="12"/>
      <c r="B52" s="25">
        <v>369.9</v>
      </c>
      <c r="C52" s="20" t="s">
        <v>52</v>
      </c>
      <c r="D52" s="46">
        <v>198655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138</v>
      </c>
      <c r="N52" s="46">
        <f t="shared" si="12"/>
        <v>198793</v>
      </c>
      <c r="O52" s="47">
        <f t="shared" si="9"/>
        <v>7.2761977965667439</v>
      </c>
      <c r="P52" s="9"/>
    </row>
    <row r="53" spans="1:119" ht="15.75">
      <c r="A53" s="29" t="s">
        <v>38</v>
      </c>
      <c r="B53" s="30"/>
      <c r="C53" s="31"/>
      <c r="D53" s="32">
        <f t="shared" ref="D53:M53" si="13">SUM(D54:D57)</f>
        <v>396000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9315</v>
      </c>
      <c r="I53" s="32">
        <f t="shared" si="13"/>
        <v>985625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1062308</v>
      </c>
      <c r="N53" s="32">
        <f t="shared" ref="N53:N58" si="14">SUM(D53:M53)</f>
        <v>2453248</v>
      </c>
      <c r="O53" s="45">
        <f t="shared" si="9"/>
        <v>89.793492185498337</v>
      </c>
      <c r="P53" s="9"/>
    </row>
    <row r="54" spans="1:119">
      <c r="A54" s="12"/>
      <c r="B54" s="25">
        <v>381</v>
      </c>
      <c r="C54" s="20" t="s">
        <v>53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1062308</v>
      </c>
      <c r="N54" s="46">
        <f t="shared" si="14"/>
        <v>1062308</v>
      </c>
      <c r="O54" s="47">
        <f t="shared" si="9"/>
        <v>38.882471359027853</v>
      </c>
      <c r="P54" s="9"/>
    </row>
    <row r="55" spans="1:119">
      <c r="A55" s="12"/>
      <c r="B55" s="25">
        <v>382</v>
      </c>
      <c r="C55" s="20" t="s">
        <v>65</v>
      </c>
      <c r="D55" s="46">
        <v>396000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396000</v>
      </c>
      <c r="O55" s="47">
        <f t="shared" si="9"/>
        <v>14.494345009333479</v>
      </c>
      <c r="P55" s="9"/>
    </row>
    <row r="56" spans="1:119">
      <c r="A56" s="12"/>
      <c r="B56" s="25">
        <v>389.4</v>
      </c>
      <c r="C56" s="20" t="s">
        <v>137</v>
      </c>
      <c r="D56" s="46">
        <v>0</v>
      </c>
      <c r="E56" s="46">
        <v>0</v>
      </c>
      <c r="F56" s="46">
        <v>0</v>
      </c>
      <c r="G56" s="46">
        <v>0</v>
      </c>
      <c r="H56" s="46">
        <v>9315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9315</v>
      </c>
      <c r="O56" s="47">
        <f t="shared" si="9"/>
        <v>0.3409465246513671</v>
      </c>
      <c r="P56" s="9"/>
    </row>
    <row r="57" spans="1:119" ht="15.75" thickBot="1">
      <c r="A57" s="12"/>
      <c r="B57" s="25">
        <v>389.8</v>
      </c>
      <c r="C57" s="20" t="s">
        <v>138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985625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985625</v>
      </c>
      <c r="O57" s="47">
        <f t="shared" si="9"/>
        <v>36.075729292485633</v>
      </c>
      <c r="P57" s="9"/>
    </row>
    <row r="58" spans="1:119" ht="16.5" thickBot="1">
      <c r="A58" s="14" t="s">
        <v>46</v>
      </c>
      <c r="B58" s="23"/>
      <c r="C58" s="22"/>
      <c r="D58" s="15">
        <f t="shared" ref="D58:M58" si="15">SUM(D5,D15,D20,D32,D42,D44,D53)</f>
        <v>20382519</v>
      </c>
      <c r="E58" s="15">
        <f t="shared" si="15"/>
        <v>3013</v>
      </c>
      <c r="F58" s="15">
        <f t="shared" si="15"/>
        <v>0</v>
      </c>
      <c r="G58" s="15">
        <f t="shared" si="15"/>
        <v>0</v>
      </c>
      <c r="H58" s="15">
        <f t="shared" si="15"/>
        <v>9348</v>
      </c>
      <c r="I58" s="15">
        <f t="shared" si="15"/>
        <v>9916846</v>
      </c>
      <c r="J58" s="15">
        <f t="shared" si="15"/>
        <v>2697081</v>
      </c>
      <c r="K58" s="15">
        <f t="shared" si="15"/>
        <v>4144150</v>
      </c>
      <c r="L58" s="15">
        <f t="shared" si="15"/>
        <v>0</v>
      </c>
      <c r="M58" s="15">
        <f t="shared" si="15"/>
        <v>1880849</v>
      </c>
      <c r="N58" s="15">
        <f t="shared" si="14"/>
        <v>39033806</v>
      </c>
      <c r="O58" s="38">
        <f t="shared" si="9"/>
        <v>1428.7107353317961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139</v>
      </c>
      <c r="M60" s="48"/>
      <c r="N60" s="48"/>
      <c r="O60" s="43">
        <v>27321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78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12803040</v>
      </c>
      <c r="E5" s="27">
        <f t="shared" si="0"/>
        <v>706724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13509764</v>
      </c>
      <c r="O5" s="33">
        <f t="shared" ref="O5:O36" si="1">(N5/O$57)</f>
        <v>502.55799419686036</v>
      </c>
      <c r="P5" s="6"/>
    </row>
    <row r="6" spans="1:133">
      <c r="A6" s="12"/>
      <c r="B6" s="25">
        <v>311</v>
      </c>
      <c r="C6" s="20" t="s">
        <v>2</v>
      </c>
      <c r="D6" s="46">
        <v>8153053</v>
      </c>
      <c r="E6" s="46">
        <v>706724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8859777</v>
      </c>
      <c r="O6" s="47">
        <f t="shared" si="1"/>
        <v>329.58027676512165</v>
      </c>
      <c r="P6" s="9"/>
    </row>
    <row r="7" spans="1:133">
      <c r="A7" s="12"/>
      <c r="B7" s="25">
        <v>312.10000000000002</v>
      </c>
      <c r="C7" s="20" t="s">
        <v>10</v>
      </c>
      <c r="D7" s="46">
        <v>819081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819081</v>
      </c>
      <c r="O7" s="47">
        <f t="shared" si="1"/>
        <v>30.469496317238299</v>
      </c>
      <c r="P7" s="9"/>
    </row>
    <row r="8" spans="1:133">
      <c r="A8" s="12"/>
      <c r="B8" s="25">
        <v>312.51</v>
      </c>
      <c r="C8" s="20" t="s">
        <v>63</v>
      </c>
      <c r="D8" s="46">
        <v>144344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144344</v>
      </c>
      <c r="O8" s="47">
        <f t="shared" si="1"/>
        <v>5.36954095677405</v>
      </c>
      <c r="P8" s="9"/>
    </row>
    <row r="9" spans="1:133">
      <c r="A9" s="12"/>
      <c r="B9" s="25">
        <v>312.52</v>
      </c>
      <c r="C9" s="20" t="s">
        <v>93</v>
      </c>
      <c r="D9" s="46">
        <v>216318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216318</v>
      </c>
      <c r="O9" s="47">
        <f t="shared" si="1"/>
        <v>8.0469459117625171</v>
      </c>
      <c r="P9" s="9"/>
    </row>
    <row r="10" spans="1:133">
      <c r="A10" s="12"/>
      <c r="B10" s="25">
        <v>314.10000000000002</v>
      </c>
      <c r="C10" s="20" t="s">
        <v>11</v>
      </c>
      <c r="D10" s="46">
        <v>2153005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2153005</v>
      </c>
      <c r="O10" s="47">
        <f t="shared" si="1"/>
        <v>80.090953054088232</v>
      </c>
      <c r="P10" s="9"/>
    </row>
    <row r="11" spans="1:133">
      <c r="A11" s="12"/>
      <c r="B11" s="25">
        <v>314.39999999999998</v>
      </c>
      <c r="C11" s="20" t="s">
        <v>12</v>
      </c>
      <c r="D11" s="46">
        <v>180250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180250</v>
      </c>
      <c r="O11" s="47">
        <f t="shared" si="1"/>
        <v>6.7052302656052376</v>
      </c>
      <c r="P11" s="9"/>
    </row>
    <row r="12" spans="1:133">
      <c r="A12" s="12"/>
      <c r="B12" s="25">
        <v>314.8</v>
      </c>
      <c r="C12" s="20" t="s">
        <v>13</v>
      </c>
      <c r="D12" s="46">
        <v>23282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23282</v>
      </c>
      <c r="O12" s="47">
        <f t="shared" si="1"/>
        <v>0.86608139275351537</v>
      </c>
      <c r="P12" s="9"/>
    </row>
    <row r="13" spans="1:133">
      <c r="A13" s="12"/>
      <c r="B13" s="25">
        <v>315</v>
      </c>
      <c r="C13" s="20" t="s">
        <v>94</v>
      </c>
      <c r="D13" s="46">
        <v>930910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930910</v>
      </c>
      <c r="O13" s="47">
        <f t="shared" si="1"/>
        <v>34.629491853284726</v>
      </c>
      <c r="P13" s="9"/>
    </row>
    <row r="14" spans="1:133">
      <c r="A14" s="12"/>
      <c r="B14" s="25">
        <v>316</v>
      </c>
      <c r="C14" s="20" t="s">
        <v>95</v>
      </c>
      <c r="D14" s="46">
        <v>182797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182797</v>
      </c>
      <c r="O14" s="47">
        <f t="shared" si="1"/>
        <v>6.7999776802321259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2274198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2274198</v>
      </c>
      <c r="O15" s="45">
        <f t="shared" si="1"/>
        <v>84.599285767428015</v>
      </c>
      <c r="P15" s="10"/>
    </row>
    <row r="16" spans="1:133">
      <c r="A16" s="12"/>
      <c r="B16" s="25">
        <v>322</v>
      </c>
      <c r="C16" s="20" t="s">
        <v>0</v>
      </c>
      <c r="D16" s="46">
        <v>640697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640697</v>
      </c>
      <c r="O16" s="47">
        <f t="shared" si="1"/>
        <v>23.833680529722489</v>
      </c>
      <c r="P16" s="9"/>
    </row>
    <row r="17" spans="1:16">
      <c r="A17" s="12"/>
      <c r="B17" s="25">
        <v>323.10000000000002</v>
      </c>
      <c r="C17" s="20" t="s">
        <v>17</v>
      </c>
      <c r="D17" s="46">
        <v>1550823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1550823</v>
      </c>
      <c r="O17" s="47">
        <f t="shared" si="1"/>
        <v>57.69001562383751</v>
      </c>
      <c r="P17" s="9"/>
    </row>
    <row r="18" spans="1:16">
      <c r="A18" s="12"/>
      <c r="B18" s="25">
        <v>323.39999999999998</v>
      </c>
      <c r="C18" s="20" t="s">
        <v>18</v>
      </c>
      <c r="D18" s="46">
        <v>55712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55712</v>
      </c>
      <c r="O18" s="47">
        <f t="shared" si="1"/>
        <v>2.0724648463655977</v>
      </c>
      <c r="P18" s="9"/>
    </row>
    <row r="19" spans="1:16">
      <c r="A19" s="12"/>
      <c r="B19" s="25">
        <v>323.89999999999998</v>
      </c>
      <c r="C19" s="20" t="s">
        <v>70</v>
      </c>
      <c r="D19" s="46">
        <v>831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831</v>
      </c>
      <c r="O19" s="47">
        <f t="shared" si="1"/>
        <v>3.0912878506063536E-2</v>
      </c>
      <c r="P19" s="9"/>
    </row>
    <row r="20" spans="1:16">
      <c r="A20" s="12"/>
      <c r="B20" s="25">
        <v>329</v>
      </c>
      <c r="C20" s="20" t="s">
        <v>19</v>
      </c>
      <c r="D20" s="46">
        <v>26135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26135</v>
      </c>
      <c r="O20" s="47">
        <f t="shared" si="1"/>
        <v>0.97221188899635447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SUM(D22:D31)</f>
        <v>2706258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1859086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4565344</v>
      </c>
      <c r="O21" s="45">
        <f t="shared" si="1"/>
        <v>169.82903057808198</v>
      </c>
      <c r="P21" s="10"/>
    </row>
    <row r="22" spans="1:16">
      <c r="A22" s="12"/>
      <c r="B22" s="25">
        <v>331.1</v>
      </c>
      <c r="C22" s="20" t="s">
        <v>116</v>
      </c>
      <c r="D22" s="46">
        <v>29808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29808</v>
      </c>
      <c r="O22" s="47">
        <f t="shared" si="1"/>
        <v>1.1088460680008927</v>
      </c>
      <c r="P22" s="9"/>
    </row>
    <row r="23" spans="1:16">
      <c r="A23" s="12"/>
      <c r="B23" s="25">
        <v>331.2</v>
      </c>
      <c r="C23" s="20" t="s">
        <v>20</v>
      </c>
      <c r="D23" s="46">
        <v>88519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88519</v>
      </c>
      <c r="O23" s="47">
        <f t="shared" si="1"/>
        <v>3.2928725541254371</v>
      </c>
      <c r="P23" s="9"/>
    </row>
    <row r="24" spans="1:16">
      <c r="A24" s="12"/>
      <c r="B24" s="25">
        <v>331.34</v>
      </c>
      <c r="C24" s="20" t="s">
        <v>118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781550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781550</v>
      </c>
      <c r="O24" s="47">
        <f t="shared" si="1"/>
        <v>29.073357637080573</v>
      </c>
      <c r="P24" s="9"/>
    </row>
    <row r="25" spans="1:16">
      <c r="A25" s="12"/>
      <c r="B25" s="25">
        <v>334.35</v>
      </c>
      <c r="C25" s="20" t="s">
        <v>23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990036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990036</v>
      </c>
      <c r="O25" s="47">
        <f t="shared" si="1"/>
        <v>36.828956178855741</v>
      </c>
      <c r="P25" s="9"/>
    </row>
    <row r="26" spans="1:16">
      <c r="A26" s="12"/>
      <c r="B26" s="25">
        <v>334.36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87500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87500</v>
      </c>
      <c r="O26" s="47">
        <f t="shared" si="1"/>
        <v>3.2549661483520573</v>
      </c>
      <c r="P26" s="9"/>
    </row>
    <row r="27" spans="1:16">
      <c r="A27" s="12"/>
      <c r="B27" s="25">
        <v>335.12</v>
      </c>
      <c r="C27" s="20" t="s">
        <v>97</v>
      </c>
      <c r="D27" s="46">
        <v>935071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935071</v>
      </c>
      <c r="O27" s="47">
        <f t="shared" si="1"/>
        <v>34.784279443493787</v>
      </c>
      <c r="P27" s="9"/>
    </row>
    <row r="28" spans="1:16">
      <c r="A28" s="12"/>
      <c r="B28" s="25">
        <v>335.14</v>
      </c>
      <c r="C28" s="20" t="s">
        <v>98</v>
      </c>
      <c r="D28" s="46">
        <v>8222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8222</v>
      </c>
      <c r="O28" s="47">
        <f t="shared" si="1"/>
        <v>0.30585521910572128</v>
      </c>
      <c r="P28" s="9"/>
    </row>
    <row r="29" spans="1:16">
      <c r="A29" s="12"/>
      <c r="B29" s="25">
        <v>335.15</v>
      </c>
      <c r="C29" s="20" t="s">
        <v>99</v>
      </c>
      <c r="D29" s="46">
        <v>13365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13365</v>
      </c>
      <c r="O29" s="47">
        <f t="shared" si="1"/>
        <v>0.49717282940257423</v>
      </c>
      <c r="P29" s="9"/>
    </row>
    <row r="30" spans="1:16">
      <c r="A30" s="12"/>
      <c r="B30" s="25">
        <v>335.18</v>
      </c>
      <c r="C30" s="20" t="s">
        <v>100</v>
      </c>
      <c r="D30" s="46">
        <v>1625531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1625531</v>
      </c>
      <c r="O30" s="47">
        <f t="shared" si="1"/>
        <v>60.46912432110706</v>
      </c>
      <c r="P30" s="9"/>
    </row>
    <row r="31" spans="1:16">
      <c r="A31" s="12"/>
      <c r="B31" s="25">
        <v>335.21</v>
      </c>
      <c r="C31" s="20" t="s">
        <v>29</v>
      </c>
      <c r="D31" s="46">
        <v>5742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5742</v>
      </c>
      <c r="O31" s="47">
        <f t="shared" si="1"/>
        <v>0.21360017855814301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SUM(D33:D39)</f>
        <v>380657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9328064</v>
      </c>
      <c r="J32" s="32">
        <f t="shared" si="7"/>
        <v>2592281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12301002</v>
      </c>
      <c r="O32" s="45">
        <f t="shared" si="1"/>
        <v>457.59251543783944</v>
      </c>
      <c r="P32" s="10"/>
    </row>
    <row r="33" spans="1:16">
      <c r="A33" s="12"/>
      <c r="B33" s="25">
        <v>341.3</v>
      </c>
      <c r="C33" s="20" t="s">
        <v>127</v>
      </c>
      <c r="D33" s="46">
        <v>4815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4815</v>
      </c>
      <c r="O33" s="47">
        <f t="shared" si="1"/>
        <v>0.1791161371921732</v>
      </c>
      <c r="P33" s="9"/>
    </row>
    <row r="34" spans="1:16">
      <c r="A34" s="12"/>
      <c r="B34" s="25">
        <v>342.1</v>
      </c>
      <c r="C34" s="20" t="s">
        <v>40</v>
      </c>
      <c r="D34" s="46">
        <v>214047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214047</v>
      </c>
      <c r="O34" s="47">
        <f t="shared" si="1"/>
        <v>7.9624655903578603</v>
      </c>
      <c r="P34" s="9"/>
    </row>
    <row r="35" spans="1:16">
      <c r="A35" s="12"/>
      <c r="B35" s="25">
        <v>343.4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2771980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2771980</v>
      </c>
      <c r="O35" s="47">
        <f t="shared" si="1"/>
        <v>103.11658358753068</v>
      </c>
      <c r="P35" s="9"/>
    </row>
    <row r="36" spans="1:16">
      <c r="A36" s="12"/>
      <c r="B36" s="25">
        <v>343.5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5483954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5483954</v>
      </c>
      <c r="O36" s="47">
        <f t="shared" si="1"/>
        <v>204.00096718994124</v>
      </c>
      <c r="P36" s="9"/>
    </row>
    <row r="37" spans="1:16">
      <c r="A37" s="12"/>
      <c r="B37" s="25">
        <v>343.7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1072130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1072130</v>
      </c>
      <c r="O37" s="47">
        <f t="shared" ref="O37:O55" si="9">(N37/O$57)</f>
        <v>39.882821218659323</v>
      </c>
      <c r="P37" s="9"/>
    </row>
    <row r="38" spans="1:16">
      <c r="A38" s="12"/>
      <c r="B38" s="25">
        <v>344.9</v>
      </c>
      <c r="C38" s="20" t="s">
        <v>102</v>
      </c>
      <c r="D38" s="46">
        <v>161795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161795</v>
      </c>
      <c r="O38" s="47">
        <f t="shared" si="9"/>
        <v>6.0187114054013842</v>
      </c>
      <c r="P38" s="9"/>
    </row>
    <row r="39" spans="1:16">
      <c r="A39" s="12"/>
      <c r="B39" s="25">
        <v>349</v>
      </c>
      <c r="C39" s="20" t="s">
        <v>107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2592281</v>
      </c>
      <c r="K39" s="46">
        <v>0</v>
      </c>
      <c r="L39" s="46">
        <v>0</v>
      </c>
      <c r="M39" s="46">
        <v>0</v>
      </c>
      <c r="N39" s="46">
        <f t="shared" si="8"/>
        <v>2592281</v>
      </c>
      <c r="O39" s="47">
        <f t="shared" si="9"/>
        <v>96.431850308756793</v>
      </c>
      <c r="P39" s="9"/>
    </row>
    <row r="40" spans="1:16" ht="15.75">
      <c r="A40" s="29" t="s">
        <v>37</v>
      </c>
      <c r="B40" s="30"/>
      <c r="C40" s="31"/>
      <c r="D40" s="32">
        <f t="shared" ref="D40:M40" si="10">SUM(D41:D43)</f>
        <v>66818</v>
      </c>
      <c r="E40" s="32">
        <f t="shared" si="10"/>
        <v>3661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5" si="11">SUM(D40:M40)</f>
        <v>70479</v>
      </c>
      <c r="O40" s="45">
        <f t="shared" si="9"/>
        <v>2.6217915333680528</v>
      </c>
      <c r="P40" s="10"/>
    </row>
    <row r="41" spans="1:16">
      <c r="A41" s="13"/>
      <c r="B41" s="39">
        <v>351.1</v>
      </c>
      <c r="C41" s="21" t="s">
        <v>75</v>
      </c>
      <c r="D41" s="46">
        <v>24171</v>
      </c>
      <c r="E41" s="46">
        <v>3661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27832</v>
      </c>
      <c r="O41" s="47">
        <f t="shared" si="9"/>
        <v>1.0353396324678223</v>
      </c>
      <c r="P41" s="9"/>
    </row>
    <row r="42" spans="1:16">
      <c r="A42" s="13"/>
      <c r="B42" s="39">
        <v>354</v>
      </c>
      <c r="C42" s="21" t="s">
        <v>121</v>
      </c>
      <c r="D42" s="46">
        <v>15041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15041</v>
      </c>
      <c r="O42" s="47">
        <f t="shared" si="9"/>
        <v>0.55951938099843757</v>
      </c>
      <c r="P42" s="9"/>
    </row>
    <row r="43" spans="1:16">
      <c r="A43" s="13"/>
      <c r="B43" s="39">
        <v>358.2</v>
      </c>
      <c r="C43" s="21" t="s">
        <v>122</v>
      </c>
      <c r="D43" s="46">
        <v>27606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27606</v>
      </c>
      <c r="O43" s="47">
        <f t="shared" si="9"/>
        <v>1.0269325199017931</v>
      </c>
      <c r="P43" s="9"/>
    </row>
    <row r="44" spans="1:16" ht="15.75">
      <c r="A44" s="29" t="s">
        <v>3</v>
      </c>
      <c r="B44" s="30"/>
      <c r="C44" s="31"/>
      <c r="D44" s="32">
        <f t="shared" ref="D44:M44" si="12">SUM(D45:D50)</f>
        <v>422489</v>
      </c>
      <c r="E44" s="32">
        <f t="shared" si="12"/>
        <v>30375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29419</v>
      </c>
      <c r="J44" s="32">
        <f t="shared" si="12"/>
        <v>737</v>
      </c>
      <c r="K44" s="32">
        <f t="shared" si="12"/>
        <v>6458550</v>
      </c>
      <c r="L44" s="32">
        <f t="shared" si="12"/>
        <v>0</v>
      </c>
      <c r="M44" s="32">
        <f t="shared" si="12"/>
        <v>0</v>
      </c>
      <c r="N44" s="32">
        <f t="shared" si="11"/>
        <v>6941570</v>
      </c>
      <c r="O44" s="45">
        <f t="shared" si="9"/>
        <v>258.22371847332789</v>
      </c>
      <c r="P44" s="10"/>
    </row>
    <row r="45" spans="1:16">
      <c r="A45" s="12"/>
      <c r="B45" s="25">
        <v>361.1</v>
      </c>
      <c r="C45" s="20" t="s">
        <v>49</v>
      </c>
      <c r="D45" s="46">
        <v>50129</v>
      </c>
      <c r="E45" s="46">
        <v>4562</v>
      </c>
      <c r="F45" s="46">
        <v>0</v>
      </c>
      <c r="G45" s="46">
        <v>0</v>
      </c>
      <c r="H45" s="46">
        <v>0</v>
      </c>
      <c r="I45" s="46">
        <v>19248</v>
      </c>
      <c r="J45" s="46">
        <v>737</v>
      </c>
      <c r="K45" s="46">
        <v>1066109</v>
      </c>
      <c r="L45" s="46">
        <v>0</v>
      </c>
      <c r="M45" s="46">
        <v>0</v>
      </c>
      <c r="N45" s="46">
        <f t="shared" si="11"/>
        <v>1140785</v>
      </c>
      <c r="O45" s="47">
        <f t="shared" si="9"/>
        <v>42.436760657689163</v>
      </c>
      <c r="P45" s="9"/>
    </row>
    <row r="46" spans="1:16">
      <c r="A46" s="12"/>
      <c r="B46" s="25">
        <v>361.3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2987184</v>
      </c>
      <c r="L46" s="46">
        <v>0</v>
      </c>
      <c r="M46" s="46">
        <v>0</v>
      </c>
      <c r="N46" s="46">
        <f t="shared" si="11"/>
        <v>2987184</v>
      </c>
      <c r="O46" s="47">
        <f t="shared" si="9"/>
        <v>111.12208913027304</v>
      </c>
      <c r="P46" s="9"/>
    </row>
    <row r="47" spans="1:16">
      <c r="A47" s="12"/>
      <c r="B47" s="25">
        <v>362</v>
      </c>
      <c r="C47" s="20" t="s">
        <v>123</v>
      </c>
      <c r="D47" s="46">
        <v>112029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112029</v>
      </c>
      <c r="O47" s="47">
        <f t="shared" si="9"/>
        <v>4.1674354586712301</v>
      </c>
      <c r="P47" s="9"/>
    </row>
    <row r="48" spans="1:16">
      <c r="A48" s="12"/>
      <c r="B48" s="25">
        <v>364</v>
      </c>
      <c r="C48" s="20" t="s">
        <v>124</v>
      </c>
      <c r="D48" s="46">
        <v>20860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20860</v>
      </c>
      <c r="O48" s="47">
        <f t="shared" si="9"/>
        <v>0.77598392976713038</v>
      </c>
      <c r="P48" s="9"/>
    </row>
    <row r="49" spans="1:119">
      <c r="A49" s="12"/>
      <c r="B49" s="25">
        <v>368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2405257</v>
      </c>
      <c r="L49" s="46">
        <v>0</v>
      </c>
      <c r="M49" s="46">
        <v>0</v>
      </c>
      <c r="N49" s="46">
        <f t="shared" si="11"/>
        <v>2405257</v>
      </c>
      <c r="O49" s="47">
        <f t="shared" si="9"/>
        <v>89.474629863849415</v>
      </c>
      <c r="P49" s="9"/>
    </row>
    <row r="50" spans="1:119">
      <c r="A50" s="12"/>
      <c r="B50" s="25">
        <v>369.9</v>
      </c>
      <c r="C50" s="20" t="s">
        <v>52</v>
      </c>
      <c r="D50" s="46">
        <v>239471</v>
      </c>
      <c r="E50" s="46">
        <v>25813</v>
      </c>
      <c r="F50" s="46">
        <v>0</v>
      </c>
      <c r="G50" s="46">
        <v>0</v>
      </c>
      <c r="H50" s="46">
        <v>0</v>
      </c>
      <c r="I50" s="46">
        <v>10171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275455</v>
      </c>
      <c r="O50" s="47">
        <f t="shared" si="9"/>
        <v>10.246819433077896</v>
      </c>
      <c r="P50" s="9"/>
    </row>
    <row r="51" spans="1:119" ht="15.75">
      <c r="A51" s="29" t="s">
        <v>38</v>
      </c>
      <c r="B51" s="30"/>
      <c r="C51" s="31"/>
      <c r="D51" s="32">
        <f t="shared" ref="D51:M51" si="13">SUM(D52:D54)</f>
        <v>2457468</v>
      </c>
      <c r="E51" s="32">
        <f t="shared" si="13"/>
        <v>900396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3357864</v>
      </c>
      <c r="O51" s="45">
        <f t="shared" si="9"/>
        <v>124.91124172308608</v>
      </c>
      <c r="P51" s="9"/>
    </row>
    <row r="52" spans="1:119">
      <c r="A52" s="12"/>
      <c r="B52" s="25">
        <v>381</v>
      </c>
      <c r="C52" s="20" t="s">
        <v>53</v>
      </c>
      <c r="D52" s="46">
        <v>0</v>
      </c>
      <c r="E52" s="46">
        <v>900396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900396</v>
      </c>
      <c r="O52" s="47">
        <f t="shared" si="9"/>
        <v>33.49438285841827</v>
      </c>
      <c r="P52" s="9"/>
    </row>
    <row r="53" spans="1:119">
      <c r="A53" s="12"/>
      <c r="B53" s="25">
        <v>382</v>
      </c>
      <c r="C53" s="20" t="s">
        <v>65</v>
      </c>
      <c r="D53" s="46">
        <v>396000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396000</v>
      </c>
      <c r="O53" s="47">
        <f t="shared" si="9"/>
        <v>14.73104679711331</v>
      </c>
      <c r="P53" s="9"/>
    </row>
    <row r="54" spans="1:119" ht="15.75" thickBot="1">
      <c r="A54" s="12"/>
      <c r="B54" s="25">
        <v>384</v>
      </c>
      <c r="C54" s="20" t="s">
        <v>54</v>
      </c>
      <c r="D54" s="46">
        <v>2061468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2061468</v>
      </c>
      <c r="O54" s="47">
        <f t="shared" si="9"/>
        <v>76.685812067554494</v>
      </c>
      <c r="P54" s="9"/>
    </row>
    <row r="55" spans="1:119" ht="16.5" thickBot="1">
      <c r="A55" s="14" t="s">
        <v>46</v>
      </c>
      <c r="B55" s="23"/>
      <c r="C55" s="22"/>
      <c r="D55" s="15">
        <f t="shared" ref="D55:M55" si="14">SUM(D5,D15,D21,D32,D40,D44,D51)</f>
        <v>21110928</v>
      </c>
      <c r="E55" s="15">
        <f t="shared" si="14"/>
        <v>1641156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11216569</v>
      </c>
      <c r="J55" s="15">
        <f t="shared" si="14"/>
        <v>2593018</v>
      </c>
      <c r="K55" s="15">
        <f t="shared" si="14"/>
        <v>6458550</v>
      </c>
      <c r="L55" s="15">
        <f t="shared" si="14"/>
        <v>0</v>
      </c>
      <c r="M55" s="15">
        <f t="shared" si="14"/>
        <v>0</v>
      </c>
      <c r="N55" s="15">
        <f t="shared" si="11"/>
        <v>43020221</v>
      </c>
      <c r="O55" s="38">
        <f t="shared" si="9"/>
        <v>1600.3355777099919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128</v>
      </c>
      <c r="M57" s="48"/>
      <c r="N57" s="48"/>
      <c r="O57" s="43">
        <v>26882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78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12068671</v>
      </c>
      <c r="E5" s="27">
        <f t="shared" si="0"/>
        <v>605398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12674069</v>
      </c>
      <c r="O5" s="33">
        <f t="shared" ref="O5:O36" si="1">(N5/O$59)</f>
        <v>477.63591482947049</v>
      </c>
      <c r="P5" s="6"/>
    </row>
    <row r="6" spans="1:133">
      <c r="A6" s="12"/>
      <c r="B6" s="25">
        <v>311</v>
      </c>
      <c r="C6" s="20" t="s">
        <v>2</v>
      </c>
      <c r="D6" s="46">
        <v>7621679</v>
      </c>
      <c r="E6" s="46">
        <v>605398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8227077</v>
      </c>
      <c r="O6" s="47">
        <f t="shared" si="1"/>
        <v>310.0462408140192</v>
      </c>
      <c r="P6" s="9"/>
    </row>
    <row r="7" spans="1:133">
      <c r="A7" s="12"/>
      <c r="B7" s="25">
        <v>312.10000000000002</v>
      </c>
      <c r="C7" s="20" t="s">
        <v>10</v>
      </c>
      <c r="D7" s="46">
        <v>867659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867659</v>
      </c>
      <c r="O7" s="47">
        <f t="shared" si="1"/>
        <v>32.698662144337668</v>
      </c>
      <c r="P7" s="9"/>
    </row>
    <row r="8" spans="1:133">
      <c r="A8" s="12"/>
      <c r="B8" s="25">
        <v>312.51</v>
      </c>
      <c r="C8" s="20" t="s">
        <v>63</v>
      </c>
      <c r="D8" s="46">
        <v>138409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138409</v>
      </c>
      <c r="O8" s="47">
        <f t="shared" si="1"/>
        <v>5.2160919540229882</v>
      </c>
      <c r="P8" s="9"/>
    </row>
    <row r="9" spans="1:133">
      <c r="A9" s="12"/>
      <c r="B9" s="25">
        <v>312.52</v>
      </c>
      <c r="C9" s="20" t="s">
        <v>93</v>
      </c>
      <c r="D9" s="46">
        <v>195099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195099</v>
      </c>
      <c r="O9" s="47">
        <f t="shared" si="1"/>
        <v>7.3525155455059359</v>
      </c>
      <c r="P9" s="9"/>
    </row>
    <row r="10" spans="1:133">
      <c r="A10" s="12"/>
      <c r="B10" s="25">
        <v>314.10000000000002</v>
      </c>
      <c r="C10" s="20" t="s">
        <v>11</v>
      </c>
      <c r="D10" s="46">
        <v>2059218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2059218</v>
      </c>
      <c r="O10" s="47">
        <f t="shared" si="1"/>
        <v>77.603843979649525</v>
      </c>
      <c r="P10" s="9"/>
    </row>
    <row r="11" spans="1:133">
      <c r="A11" s="12"/>
      <c r="B11" s="25">
        <v>314.39999999999998</v>
      </c>
      <c r="C11" s="20" t="s">
        <v>12</v>
      </c>
      <c r="D11" s="46">
        <v>112407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112407</v>
      </c>
      <c r="O11" s="47">
        <f t="shared" si="1"/>
        <v>4.236178631995478</v>
      </c>
      <c r="P11" s="9"/>
    </row>
    <row r="12" spans="1:133">
      <c r="A12" s="12"/>
      <c r="B12" s="25">
        <v>314.8</v>
      </c>
      <c r="C12" s="20" t="s">
        <v>13</v>
      </c>
      <c r="D12" s="46">
        <v>21623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21623</v>
      </c>
      <c r="O12" s="47">
        <f t="shared" si="1"/>
        <v>0.81488599962313923</v>
      </c>
      <c r="P12" s="9"/>
    </row>
    <row r="13" spans="1:133">
      <c r="A13" s="12"/>
      <c r="B13" s="25">
        <v>315</v>
      </c>
      <c r="C13" s="20" t="s">
        <v>94</v>
      </c>
      <c r="D13" s="46">
        <v>882933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882933</v>
      </c>
      <c r="O13" s="47">
        <f t="shared" si="1"/>
        <v>33.274279253815713</v>
      </c>
      <c r="P13" s="9"/>
    </row>
    <row r="14" spans="1:133">
      <c r="A14" s="12"/>
      <c r="B14" s="25">
        <v>316</v>
      </c>
      <c r="C14" s="20" t="s">
        <v>95</v>
      </c>
      <c r="D14" s="46">
        <v>169644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169644</v>
      </c>
      <c r="O14" s="47">
        <f t="shared" si="1"/>
        <v>6.3932165065008482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SUM(D16:D19)</f>
        <v>2106031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2106031</v>
      </c>
      <c r="O15" s="45">
        <f t="shared" si="1"/>
        <v>79.368042208403992</v>
      </c>
      <c r="P15" s="10"/>
    </row>
    <row r="16" spans="1:133">
      <c r="A16" s="12"/>
      <c r="B16" s="25">
        <v>322</v>
      </c>
      <c r="C16" s="20" t="s">
        <v>0</v>
      </c>
      <c r="D16" s="46">
        <v>424875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424875</v>
      </c>
      <c r="O16" s="47">
        <f t="shared" si="1"/>
        <v>16.011871113623517</v>
      </c>
      <c r="P16" s="9"/>
    </row>
    <row r="17" spans="1:16">
      <c r="A17" s="12"/>
      <c r="B17" s="25">
        <v>323.10000000000002</v>
      </c>
      <c r="C17" s="20" t="s">
        <v>17</v>
      </c>
      <c r="D17" s="46">
        <v>1537099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1537099</v>
      </c>
      <c r="O17" s="47">
        <f t="shared" si="1"/>
        <v>57.927228189184099</v>
      </c>
      <c r="P17" s="9"/>
    </row>
    <row r="18" spans="1:16">
      <c r="A18" s="12"/>
      <c r="B18" s="25">
        <v>323.39999999999998</v>
      </c>
      <c r="C18" s="20" t="s">
        <v>18</v>
      </c>
      <c r="D18" s="46">
        <v>92420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92420</v>
      </c>
      <c r="O18" s="47">
        <f t="shared" si="1"/>
        <v>3.4829470510646314</v>
      </c>
      <c r="P18" s="9"/>
    </row>
    <row r="19" spans="1:16">
      <c r="A19" s="12"/>
      <c r="B19" s="25">
        <v>329</v>
      </c>
      <c r="C19" s="20" t="s">
        <v>19</v>
      </c>
      <c r="D19" s="46">
        <v>51637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51637</v>
      </c>
      <c r="O19" s="47">
        <f t="shared" si="1"/>
        <v>1.9459958545317506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SUM(D21:D34)</f>
        <v>2651017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1653023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4304040</v>
      </c>
      <c r="O20" s="45">
        <f t="shared" si="1"/>
        <v>162.2023742227247</v>
      </c>
      <c r="P20" s="10"/>
    </row>
    <row r="21" spans="1:16">
      <c r="A21" s="12"/>
      <c r="B21" s="25">
        <v>331.1</v>
      </c>
      <c r="C21" s="20" t="s">
        <v>116</v>
      </c>
      <c r="D21" s="46">
        <v>19829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19829</v>
      </c>
      <c r="O21" s="47">
        <f t="shared" si="1"/>
        <v>0.74727718108159036</v>
      </c>
      <c r="P21" s="9"/>
    </row>
    <row r="22" spans="1:16">
      <c r="A22" s="12"/>
      <c r="B22" s="25">
        <v>331.2</v>
      </c>
      <c r="C22" s="20" t="s">
        <v>20</v>
      </c>
      <c r="D22" s="46">
        <v>1361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1361</v>
      </c>
      <c r="O22" s="47">
        <f t="shared" si="1"/>
        <v>5.129074806858866E-2</v>
      </c>
      <c r="P22" s="9"/>
    </row>
    <row r="23" spans="1:16">
      <c r="A23" s="12"/>
      <c r="B23" s="25">
        <v>331.31</v>
      </c>
      <c r="C23" s="20" t="s">
        <v>117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6803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6803</v>
      </c>
      <c r="O23" s="47">
        <f t="shared" si="1"/>
        <v>0.25637836819295268</v>
      </c>
      <c r="P23" s="9"/>
    </row>
    <row r="24" spans="1:16">
      <c r="A24" s="12"/>
      <c r="B24" s="25">
        <v>331.34</v>
      </c>
      <c r="C24" s="20" t="s">
        <v>118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471034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471034</v>
      </c>
      <c r="O24" s="47">
        <f t="shared" si="1"/>
        <v>17.751422649331072</v>
      </c>
      <c r="P24" s="9"/>
    </row>
    <row r="25" spans="1:16">
      <c r="A25" s="12"/>
      <c r="B25" s="25">
        <v>331.9</v>
      </c>
      <c r="C25" s="20" t="s">
        <v>119</v>
      </c>
      <c r="D25" s="46">
        <v>76389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76389</v>
      </c>
      <c r="O25" s="47">
        <f t="shared" si="1"/>
        <v>2.8788015828151496</v>
      </c>
      <c r="P25" s="9"/>
    </row>
    <row r="26" spans="1:16">
      <c r="A26" s="12"/>
      <c r="B26" s="25">
        <v>334.2</v>
      </c>
      <c r="C26" s="20" t="s">
        <v>22</v>
      </c>
      <c r="D26" s="46">
        <v>22448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22448</v>
      </c>
      <c r="O26" s="47">
        <f t="shared" si="1"/>
        <v>0.84597701149425286</v>
      </c>
      <c r="P26" s="9"/>
    </row>
    <row r="27" spans="1:16">
      <c r="A27" s="12"/>
      <c r="B27" s="25">
        <v>334.35</v>
      </c>
      <c r="C27" s="20" t="s">
        <v>23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1112686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1112686</v>
      </c>
      <c r="O27" s="47">
        <f t="shared" si="1"/>
        <v>41.932768042208401</v>
      </c>
      <c r="P27" s="9"/>
    </row>
    <row r="28" spans="1:16">
      <c r="A28" s="12"/>
      <c r="B28" s="25">
        <v>334.36</v>
      </c>
      <c r="C28" s="20" t="s">
        <v>24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62500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62500</v>
      </c>
      <c r="O28" s="47">
        <f t="shared" si="1"/>
        <v>2.3553796872055774</v>
      </c>
      <c r="P28" s="9"/>
    </row>
    <row r="29" spans="1:16">
      <c r="A29" s="12"/>
      <c r="B29" s="25">
        <v>334.9</v>
      </c>
      <c r="C29" s="20" t="s">
        <v>120</v>
      </c>
      <c r="D29" s="46">
        <v>66479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66479</v>
      </c>
      <c r="O29" s="47">
        <f t="shared" si="1"/>
        <v>2.5053325796118333</v>
      </c>
      <c r="P29" s="9"/>
    </row>
    <row r="30" spans="1:16">
      <c r="A30" s="12"/>
      <c r="B30" s="25">
        <v>335.12</v>
      </c>
      <c r="C30" s="20" t="s">
        <v>97</v>
      </c>
      <c r="D30" s="46">
        <v>895795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895795</v>
      </c>
      <c r="O30" s="47">
        <f t="shared" si="1"/>
        <v>33.758997550405127</v>
      </c>
      <c r="P30" s="9"/>
    </row>
    <row r="31" spans="1:16">
      <c r="A31" s="12"/>
      <c r="B31" s="25">
        <v>335.14</v>
      </c>
      <c r="C31" s="20" t="s">
        <v>98</v>
      </c>
      <c r="D31" s="46">
        <v>9937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9937</v>
      </c>
      <c r="O31" s="47">
        <f t="shared" si="1"/>
        <v>0.3744865272281892</v>
      </c>
      <c r="P31" s="9"/>
    </row>
    <row r="32" spans="1:16">
      <c r="A32" s="12"/>
      <c r="B32" s="25">
        <v>335.15</v>
      </c>
      <c r="C32" s="20" t="s">
        <v>99</v>
      </c>
      <c r="D32" s="46">
        <v>15099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15099</v>
      </c>
      <c r="O32" s="47">
        <f t="shared" si="1"/>
        <v>0.56902204635387221</v>
      </c>
      <c r="P32" s="9"/>
    </row>
    <row r="33" spans="1:16">
      <c r="A33" s="12"/>
      <c r="B33" s="25">
        <v>335.18</v>
      </c>
      <c r="C33" s="20" t="s">
        <v>100</v>
      </c>
      <c r="D33" s="46">
        <v>1537609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1537609</v>
      </c>
      <c r="O33" s="47">
        <f t="shared" si="1"/>
        <v>57.946448087431691</v>
      </c>
      <c r="P33" s="9"/>
    </row>
    <row r="34" spans="1:16">
      <c r="A34" s="12"/>
      <c r="B34" s="25">
        <v>335.21</v>
      </c>
      <c r="C34" s="20" t="s">
        <v>29</v>
      </c>
      <c r="D34" s="46">
        <v>6071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6071</v>
      </c>
      <c r="O34" s="47">
        <f t="shared" si="1"/>
        <v>0.22879216129640098</v>
      </c>
      <c r="P34" s="9"/>
    </row>
    <row r="35" spans="1:16" ht="15.75">
      <c r="A35" s="29" t="s">
        <v>36</v>
      </c>
      <c r="B35" s="30"/>
      <c r="C35" s="31"/>
      <c r="D35" s="32">
        <f t="shared" ref="D35:M35" si="7">SUM(D36:D42)</f>
        <v>295135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8759634</v>
      </c>
      <c r="J35" s="32">
        <f t="shared" si="7"/>
        <v>2497846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11552615</v>
      </c>
      <c r="O35" s="45">
        <f t="shared" si="1"/>
        <v>435.37271528170339</v>
      </c>
      <c r="P35" s="10"/>
    </row>
    <row r="36" spans="1:16">
      <c r="A36" s="12"/>
      <c r="B36" s="25">
        <v>341.1</v>
      </c>
      <c r="C36" s="20" t="s">
        <v>101</v>
      </c>
      <c r="D36" s="46">
        <v>3818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3818</v>
      </c>
      <c r="O36" s="47">
        <f t="shared" si="1"/>
        <v>0.14388543433201431</v>
      </c>
      <c r="P36" s="9"/>
    </row>
    <row r="37" spans="1:16">
      <c r="A37" s="12"/>
      <c r="B37" s="25">
        <v>342.1</v>
      </c>
      <c r="C37" s="20" t="s">
        <v>40</v>
      </c>
      <c r="D37" s="46">
        <v>147119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8">SUM(D37:M37)</f>
        <v>147119</v>
      </c>
      <c r="O37" s="47">
        <f t="shared" ref="O37:O57" si="9">(N37/O$59)</f>
        <v>5.5443376672319582</v>
      </c>
      <c r="P37" s="9"/>
    </row>
    <row r="38" spans="1:16">
      <c r="A38" s="12"/>
      <c r="B38" s="25">
        <v>343.4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2673074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2673074</v>
      </c>
      <c r="O38" s="47">
        <f t="shared" si="9"/>
        <v>100.73766723195779</v>
      </c>
      <c r="P38" s="9"/>
    </row>
    <row r="39" spans="1:16">
      <c r="A39" s="12"/>
      <c r="B39" s="25">
        <v>343.5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5154535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5154535</v>
      </c>
      <c r="O39" s="47">
        <f t="shared" si="9"/>
        <v>194.25419257584323</v>
      </c>
      <c r="P39" s="9"/>
    </row>
    <row r="40" spans="1:16">
      <c r="A40" s="12"/>
      <c r="B40" s="25">
        <v>343.7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932025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932025</v>
      </c>
      <c r="O40" s="47">
        <f t="shared" si="9"/>
        <v>35.124364047484455</v>
      </c>
      <c r="P40" s="9"/>
    </row>
    <row r="41" spans="1:16">
      <c r="A41" s="12"/>
      <c r="B41" s="25">
        <v>343.9</v>
      </c>
      <c r="C41" s="20" t="s">
        <v>45</v>
      </c>
      <c r="D41" s="46">
        <v>144198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144198</v>
      </c>
      <c r="O41" s="47">
        <f t="shared" si="9"/>
        <v>5.4342566421707179</v>
      </c>
      <c r="P41" s="9"/>
    </row>
    <row r="42" spans="1:16">
      <c r="A42" s="12"/>
      <c r="B42" s="25">
        <v>349</v>
      </c>
      <c r="C42" s="20" t="s">
        <v>107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2497846</v>
      </c>
      <c r="K42" s="46">
        <v>0</v>
      </c>
      <c r="L42" s="46">
        <v>0</v>
      </c>
      <c r="M42" s="46">
        <v>0</v>
      </c>
      <c r="N42" s="46">
        <f t="shared" si="8"/>
        <v>2497846</v>
      </c>
      <c r="O42" s="47">
        <f t="shared" si="9"/>
        <v>94.134011682683251</v>
      </c>
      <c r="P42" s="9"/>
    </row>
    <row r="43" spans="1:16" ht="15.75">
      <c r="A43" s="29" t="s">
        <v>37</v>
      </c>
      <c r="B43" s="30"/>
      <c r="C43" s="31"/>
      <c r="D43" s="32">
        <f t="shared" ref="D43:M43" si="10">SUM(D44:D46)</f>
        <v>68837</v>
      </c>
      <c r="E43" s="32">
        <f t="shared" si="10"/>
        <v>2970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7" si="11">SUM(D43:M43)</f>
        <v>71807</v>
      </c>
      <c r="O43" s="45">
        <f t="shared" si="9"/>
        <v>2.7061239871867344</v>
      </c>
      <c r="P43" s="10"/>
    </row>
    <row r="44" spans="1:16">
      <c r="A44" s="13"/>
      <c r="B44" s="39">
        <v>351.1</v>
      </c>
      <c r="C44" s="21" t="s">
        <v>75</v>
      </c>
      <c r="D44" s="46">
        <v>16878</v>
      </c>
      <c r="E44" s="46">
        <v>2970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19848</v>
      </c>
      <c r="O44" s="47">
        <f t="shared" si="9"/>
        <v>0.74799321650650086</v>
      </c>
      <c r="P44" s="9"/>
    </row>
    <row r="45" spans="1:16">
      <c r="A45" s="13"/>
      <c r="B45" s="39">
        <v>354</v>
      </c>
      <c r="C45" s="21" t="s">
        <v>121</v>
      </c>
      <c r="D45" s="46">
        <v>15816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15816</v>
      </c>
      <c r="O45" s="47">
        <f t="shared" si="9"/>
        <v>0.59604296212549468</v>
      </c>
      <c r="P45" s="9"/>
    </row>
    <row r="46" spans="1:16">
      <c r="A46" s="13"/>
      <c r="B46" s="39">
        <v>358.2</v>
      </c>
      <c r="C46" s="21" t="s">
        <v>122</v>
      </c>
      <c r="D46" s="46">
        <v>36143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36143</v>
      </c>
      <c r="O46" s="47">
        <f t="shared" si="9"/>
        <v>1.362087808554739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SUM(D48:D52)</f>
        <v>334152</v>
      </c>
      <c r="E47" s="32">
        <f t="shared" si="12"/>
        <v>11082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31318</v>
      </c>
      <c r="J47" s="32">
        <f t="shared" si="12"/>
        <v>0</v>
      </c>
      <c r="K47" s="32">
        <f t="shared" si="12"/>
        <v>6843190</v>
      </c>
      <c r="L47" s="32">
        <f t="shared" si="12"/>
        <v>0</v>
      </c>
      <c r="M47" s="32">
        <f t="shared" si="12"/>
        <v>0</v>
      </c>
      <c r="N47" s="32">
        <f t="shared" si="11"/>
        <v>7219742</v>
      </c>
      <c r="O47" s="45">
        <f t="shared" si="9"/>
        <v>272.08373845863952</v>
      </c>
      <c r="P47" s="10"/>
    </row>
    <row r="48" spans="1:16">
      <c r="A48" s="12"/>
      <c r="B48" s="25">
        <v>361.1</v>
      </c>
      <c r="C48" s="20" t="s">
        <v>49</v>
      </c>
      <c r="D48" s="46">
        <v>92486</v>
      </c>
      <c r="E48" s="46">
        <v>887</v>
      </c>
      <c r="F48" s="46">
        <v>0</v>
      </c>
      <c r="G48" s="46">
        <v>0</v>
      </c>
      <c r="H48" s="46">
        <v>0</v>
      </c>
      <c r="I48" s="46">
        <v>31259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124632</v>
      </c>
      <c r="O48" s="47">
        <f t="shared" si="9"/>
        <v>4.6968908988128888</v>
      </c>
      <c r="P48" s="9"/>
    </row>
    <row r="49" spans="1:119">
      <c r="A49" s="12"/>
      <c r="B49" s="25">
        <v>362</v>
      </c>
      <c r="C49" s="20" t="s">
        <v>123</v>
      </c>
      <c r="D49" s="46">
        <v>60292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60292</v>
      </c>
      <c r="O49" s="47">
        <f t="shared" si="9"/>
        <v>2.2721688336159791</v>
      </c>
      <c r="P49" s="9"/>
    </row>
    <row r="50" spans="1:119">
      <c r="A50" s="12"/>
      <c r="B50" s="25">
        <v>364</v>
      </c>
      <c r="C50" s="20" t="s">
        <v>124</v>
      </c>
      <c r="D50" s="46">
        <v>14539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14539</v>
      </c>
      <c r="O50" s="47">
        <f t="shared" si="9"/>
        <v>0.54791784435651025</v>
      </c>
      <c r="P50" s="9"/>
    </row>
    <row r="51" spans="1:119">
      <c r="A51" s="12"/>
      <c r="B51" s="25">
        <v>368</v>
      </c>
      <c r="C51" s="20" t="s">
        <v>51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6843190</v>
      </c>
      <c r="L51" s="46">
        <v>0</v>
      </c>
      <c r="M51" s="46">
        <v>0</v>
      </c>
      <c r="N51" s="46">
        <f t="shared" si="11"/>
        <v>6843190</v>
      </c>
      <c r="O51" s="47">
        <f t="shared" si="9"/>
        <v>257.89297154701336</v>
      </c>
      <c r="P51" s="9"/>
    </row>
    <row r="52" spans="1:119">
      <c r="A52" s="12"/>
      <c r="B52" s="25">
        <v>369.9</v>
      </c>
      <c r="C52" s="20" t="s">
        <v>52</v>
      </c>
      <c r="D52" s="46">
        <v>166835</v>
      </c>
      <c r="E52" s="46">
        <v>10195</v>
      </c>
      <c r="F52" s="46">
        <v>0</v>
      </c>
      <c r="G52" s="46">
        <v>0</v>
      </c>
      <c r="H52" s="46">
        <v>0</v>
      </c>
      <c r="I52" s="46">
        <v>59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177089</v>
      </c>
      <c r="O52" s="47">
        <f t="shared" si="9"/>
        <v>6.6737893348407766</v>
      </c>
      <c r="P52" s="9"/>
    </row>
    <row r="53" spans="1:119" ht="15.75">
      <c r="A53" s="29" t="s">
        <v>38</v>
      </c>
      <c r="B53" s="30"/>
      <c r="C53" s="31"/>
      <c r="D53" s="32">
        <f t="shared" ref="D53:M53" si="13">SUM(D54:D56)</f>
        <v>396000</v>
      </c>
      <c r="E53" s="32">
        <f t="shared" si="13"/>
        <v>1141371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1537371</v>
      </c>
      <c r="O53" s="45">
        <f t="shared" si="9"/>
        <v>57.937478801582813</v>
      </c>
      <c r="P53" s="9"/>
    </row>
    <row r="54" spans="1:119">
      <c r="A54" s="12"/>
      <c r="B54" s="25">
        <v>381</v>
      </c>
      <c r="C54" s="20" t="s">
        <v>53</v>
      </c>
      <c r="D54" s="46">
        <v>0</v>
      </c>
      <c r="E54" s="46">
        <v>744375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744375</v>
      </c>
      <c r="O54" s="47">
        <f t="shared" si="9"/>
        <v>28.052572074618428</v>
      </c>
      <c r="P54" s="9"/>
    </row>
    <row r="55" spans="1:119">
      <c r="A55" s="12"/>
      <c r="B55" s="25">
        <v>382</v>
      </c>
      <c r="C55" s="20" t="s">
        <v>65</v>
      </c>
      <c r="D55" s="46">
        <v>396000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396000</v>
      </c>
      <c r="O55" s="47">
        <f t="shared" si="9"/>
        <v>14.923685698134539</v>
      </c>
      <c r="P55" s="9"/>
    </row>
    <row r="56" spans="1:119" ht="15.75" thickBot="1">
      <c r="A56" s="12"/>
      <c r="B56" s="25">
        <v>384</v>
      </c>
      <c r="C56" s="20" t="s">
        <v>54</v>
      </c>
      <c r="D56" s="46">
        <v>0</v>
      </c>
      <c r="E56" s="46">
        <v>396996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396996</v>
      </c>
      <c r="O56" s="47">
        <f t="shared" si="9"/>
        <v>14.961221028829847</v>
      </c>
      <c r="P56" s="9"/>
    </row>
    <row r="57" spans="1:119" ht="16.5" thickBot="1">
      <c r="A57" s="14" t="s">
        <v>46</v>
      </c>
      <c r="B57" s="23"/>
      <c r="C57" s="22"/>
      <c r="D57" s="15">
        <f t="shared" ref="D57:M57" si="14">SUM(D5,D15,D20,D35,D43,D47,D53)</f>
        <v>17919843</v>
      </c>
      <c r="E57" s="15">
        <f t="shared" si="14"/>
        <v>1760821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10443975</v>
      </c>
      <c r="J57" s="15">
        <f t="shared" si="14"/>
        <v>2497846</v>
      </c>
      <c r="K57" s="15">
        <f t="shared" si="14"/>
        <v>6843190</v>
      </c>
      <c r="L57" s="15">
        <f t="shared" si="14"/>
        <v>0</v>
      </c>
      <c r="M57" s="15">
        <f t="shared" si="14"/>
        <v>0</v>
      </c>
      <c r="N57" s="15">
        <f t="shared" si="11"/>
        <v>39465675</v>
      </c>
      <c r="O57" s="38">
        <f t="shared" si="9"/>
        <v>1487.3063877897116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125</v>
      </c>
      <c r="M59" s="48"/>
      <c r="N59" s="48"/>
      <c r="O59" s="43">
        <v>26535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11565963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503192</v>
      </c>
      <c r="N5" s="28">
        <f>SUM(D5:M5)</f>
        <v>12069155</v>
      </c>
      <c r="O5" s="33">
        <f t="shared" ref="O5:O47" si="1">(N5/O$49)</f>
        <v>458.85089153328516</v>
      </c>
      <c r="P5" s="6"/>
    </row>
    <row r="6" spans="1:133">
      <c r="A6" s="12"/>
      <c r="B6" s="25">
        <v>311</v>
      </c>
      <c r="C6" s="20" t="s">
        <v>2</v>
      </c>
      <c r="D6" s="46">
        <v>7224099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503192</v>
      </c>
      <c r="N6" s="46">
        <f>SUM(D6:M6)</f>
        <v>7727291</v>
      </c>
      <c r="O6" s="47">
        <f t="shared" si="1"/>
        <v>293.77983499980991</v>
      </c>
      <c r="P6" s="9"/>
    </row>
    <row r="7" spans="1:133">
      <c r="A7" s="12"/>
      <c r="B7" s="25">
        <v>312.41000000000003</v>
      </c>
      <c r="C7" s="20" t="s">
        <v>110</v>
      </c>
      <c r="D7" s="46">
        <v>830804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830804</v>
      </c>
      <c r="O7" s="47">
        <f t="shared" si="1"/>
        <v>31.585902748735887</v>
      </c>
      <c r="P7" s="9"/>
    </row>
    <row r="8" spans="1:133">
      <c r="A8" s="12"/>
      <c r="B8" s="25">
        <v>312.51</v>
      </c>
      <c r="C8" s="20" t="s">
        <v>63</v>
      </c>
      <c r="D8" s="46">
        <v>154239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154239</v>
      </c>
      <c r="O8" s="47">
        <f t="shared" si="1"/>
        <v>5.8639318708892523</v>
      </c>
      <c r="P8" s="9"/>
    </row>
    <row r="9" spans="1:133">
      <c r="A9" s="12"/>
      <c r="B9" s="25">
        <v>312.52</v>
      </c>
      <c r="C9" s="20" t="s">
        <v>93</v>
      </c>
      <c r="D9" s="46">
        <v>191152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191152</v>
      </c>
      <c r="O9" s="47">
        <f t="shared" si="1"/>
        <v>7.2673079116450596</v>
      </c>
      <c r="P9" s="9"/>
    </row>
    <row r="10" spans="1:133">
      <c r="A10" s="12"/>
      <c r="B10" s="25">
        <v>314.10000000000002</v>
      </c>
      <c r="C10" s="20" t="s">
        <v>11</v>
      </c>
      <c r="D10" s="46">
        <v>2024959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2024959</v>
      </c>
      <c r="O10" s="47">
        <f t="shared" si="1"/>
        <v>76.985857126563516</v>
      </c>
      <c r="P10" s="9"/>
    </row>
    <row r="11" spans="1:133">
      <c r="A11" s="12"/>
      <c r="B11" s="25">
        <v>314.39999999999998</v>
      </c>
      <c r="C11" s="20" t="s">
        <v>12</v>
      </c>
      <c r="D11" s="46">
        <v>112977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112977</v>
      </c>
      <c r="O11" s="47">
        <f t="shared" si="1"/>
        <v>4.2952134737482419</v>
      </c>
      <c r="P11" s="9"/>
    </row>
    <row r="12" spans="1:133">
      <c r="A12" s="12"/>
      <c r="B12" s="25">
        <v>314.8</v>
      </c>
      <c r="C12" s="20" t="s">
        <v>13</v>
      </c>
      <c r="D12" s="46">
        <v>24957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24957</v>
      </c>
      <c r="O12" s="47">
        <f t="shared" si="1"/>
        <v>0.94882712998517282</v>
      </c>
      <c r="P12" s="9"/>
    </row>
    <row r="13" spans="1:133">
      <c r="A13" s="12"/>
      <c r="B13" s="25">
        <v>315</v>
      </c>
      <c r="C13" s="20" t="s">
        <v>94</v>
      </c>
      <c r="D13" s="46">
        <v>954636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954636</v>
      </c>
      <c r="O13" s="47">
        <f t="shared" si="1"/>
        <v>36.293806790099985</v>
      </c>
      <c r="P13" s="9"/>
    </row>
    <row r="14" spans="1:133">
      <c r="A14" s="12"/>
      <c r="B14" s="25">
        <v>316</v>
      </c>
      <c r="C14" s="20" t="s">
        <v>95</v>
      </c>
      <c r="D14" s="46">
        <v>48140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48140</v>
      </c>
      <c r="O14" s="47">
        <f t="shared" si="1"/>
        <v>1.8302094818081587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SUM(D16:D19)</f>
        <v>1884157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255200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9" si="4">SUM(D15:M15)</f>
        <v>2139357</v>
      </c>
      <c r="O15" s="45">
        <f t="shared" si="1"/>
        <v>81.335094856100071</v>
      </c>
      <c r="P15" s="10"/>
    </row>
    <row r="16" spans="1:133">
      <c r="A16" s="12"/>
      <c r="B16" s="25">
        <v>322</v>
      </c>
      <c r="C16" s="20" t="s">
        <v>0</v>
      </c>
      <c r="D16" s="46">
        <v>269268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269268</v>
      </c>
      <c r="O16" s="47">
        <f t="shared" si="1"/>
        <v>10.237159259400068</v>
      </c>
      <c r="P16" s="9"/>
    </row>
    <row r="17" spans="1:16">
      <c r="A17" s="12"/>
      <c r="B17" s="25">
        <v>323.10000000000002</v>
      </c>
      <c r="C17" s="20" t="s">
        <v>17</v>
      </c>
      <c r="D17" s="46">
        <v>1524694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1524694</v>
      </c>
      <c r="O17" s="47">
        <f t="shared" si="1"/>
        <v>57.966543740257762</v>
      </c>
      <c r="P17" s="9"/>
    </row>
    <row r="18" spans="1:16">
      <c r="A18" s="12"/>
      <c r="B18" s="25">
        <v>323.39999999999998</v>
      </c>
      <c r="C18" s="20" t="s">
        <v>18</v>
      </c>
      <c r="D18" s="46">
        <v>90195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90195</v>
      </c>
      <c r="O18" s="47">
        <f t="shared" si="1"/>
        <v>3.4290765311941604</v>
      </c>
      <c r="P18" s="9"/>
    </row>
    <row r="19" spans="1:16">
      <c r="A19" s="12"/>
      <c r="B19" s="25">
        <v>329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255200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255200</v>
      </c>
      <c r="O19" s="47">
        <f t="shared" si="1"/>
        <v>9.7023153252480707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SUM(D21:D27)</f>
        <v>2382673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483993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2866666</v>
      </c>
      <c r="O20" s="45">
        <f t="shared" si="1"/>
        <v>108.98627532981028</v>
      </c>
      <c r="P20" s="10"/>
    </row>
    <row r="21" spans="1:16">
      <c r="A21" s="12"/>
      <c r="B21" s="25">
        <v>331.2</v>
      </c>
      <c r="C21" s="20" t="s">
        <v>20</v>
      </c>
      <c r="D21" s="46">
        <v>7396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7396</v>
      </c>
      <c r="O21" s="47">
        <f t="shared" si="1"/>
        <v>0.28118465574269097</v>
      </c>
      <c r="P21" s="9"/>
    </row>
    <row r="22" spans="1:16">
      <c r="A22" s="12"/>
      <c r="B22" s="25">
        <v>334.1</v>
      </c>
      <c r="C22" s="20" t="s">
        <v>96</v>
      </c>
      <c r="D22" s="46">
        <v>103391</v>
      </c>
      <c r="E22" s="46">
        <v>0</v>
      </c>
      <c r="F22" s="46">
        <v>0</v>
      </c>
      <c r="G22" s="46">
        <v>0</v>
      </c>
      <c r="H22" s="46">
        <v>0</v>
      </c>
      <c r="I22" s="46">
        <v>483993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587384</v>
      </c>
      <c r="O22" s="47">
        <f t="shared" si="1"/>
        <v>22.331445082310001</v>
      </c>
      <c r="P22" s="9"/>
    </row>
    <row r="23" spans="1:16">
      <c r="A23" s="12"/>
      <c r="B23" s="25">
        <v>335.12</v>
      </c>
      <c r="C23" s="20" t="s">
        <v>97</v>
      </c>
      <c r="D23" s="46">
        <v>828610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828610</v>
      </c>
      <c r="O23" s="47">
        <f t="shared" si="1"/>
        <v>31.502490210242179</v>
      </c>
      <c r="P23" s="9"/>
    </row>
    <row r="24" spans="1:16">
      <c r="A24" s="12"/>
      <c r="B24" s="25">
        <v>335.14</v>
      </c>
      <c r="C24" s="20" t="s">
        <v>98</v>
      </c>
      <c r="D24" s="46">
        <v>7719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7719</v>
      </c>
      <c r="O24" s="47">
        <f t="shared" si="1"/>
        <v>0.29346462380717031</v>
      </c>
      <c r="P24" s="9"/>
    </row>
    <row r="25" spans="1:16">
      <c r="A25" s="12"/>
      <c r="B25" s="25">
        <v>335.15</v>
      </c>
      <c r="C25" s="20" t="s">
        <v>99</v>
      </c>
      <c r="D25" s="46">
        <v>11582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11582</v>
      </c>
      <c r="O25" s="47">
        <f t="shared" si="1"/>
        <v>0.44033000038018477</v>
      </c>
      <c r="P25" s="9"/>
    </row>
    <row r="26" spans="1:16">
      <c r="A26" s="12"/>
      <c r="B26" s="25">
        <v>335.18</v>
      </c>
      <c r="C26" s="20" t="s">
        <v>100</v>
      </c>
      <c r="D26" s="46">
        <v>1420502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1420502</v>
      </c>
      <c r="O26" s="47">
        <f t="shared" si="1"/>
        <v>54.005322586777176</v>
      </c>
      <c r="P26" s="9"/>
    </row>
    <row r="27" spans="1:16">
      <c r="A27" s="12"/>
      <c r="B27" s="25">
        <v>335.21</v>
      </c>
      <c r="C27" s="20" t="s">
        <v>29</v>
      </c>
      <c r="D27" s="46">
        <v>3473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3473</v>
      </c>
      <c r="O27" s="47">
        <f t="shared" si="1"/>
        <v>0.13203817055088773</v>
      </c>
      <c r="P27" s="9"/>
    </row>
    <row r="28" spans="1:16" ht="15.75">
      <c r="A28" s="29" t="s">
        <v>36</v>
      </c>
      <c r="B28" s="30"/>
      <c r="C28" s="31"/>
      <c r="D28" s="32">
        <f t="shared" ref="D28:M28" si="6">SUM(D29:D35)</f>
        <v>277292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7860873</v>
      </c>
      <c r="J28" s="32">
        <f t="shared" si="6"/>
        <v>2383491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10521656</v>
      </c>
      <c r="O28" s="45">
        <f t="shared" si="1"/>
        <v>400.01733642550278</v>
      </c>
      <c r="P28" s="10"/>
    </row>
    <row r="29" spans="1:16">
      <c r="A29" s="12"/>
      <c r="B29" s="25">
        <v>341.1</v>
      </c>
      <c r="C29" s="20" t="s">
        <v>101</v>
      </c>
      <c r="D29" s="46">
        <v>2321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2321</v>
      </c>
      <c r="O29" s="47">
        <f t="shared" si="1"/>
        <v>8.824088507014409E-2</v>
      </c>
      <c r="P29" s="9"/>
    </row>
    <row r="30" spans="1:16">
      <c r="A30" s="12"/>
      <c r="B30" s="25">
        <v>342.1</v>
      </c>
      <c r="C30" s="20" t="s">
        <v>40</v>
      </c>
      <c r="D30" s="46">
        <v>112716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112716</v>
      </c>
      <c r="O30" s="47">
        <f t="shared" si="1"/>
        <v>4.2852906512565108</v>
      </c>
      <c r="P30" s="9"/>
    </row>
    <row r="31" spans="1:16">
      <c r="A31" s="12"/>
      <c r="B31" s="25">
        <v>343.4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2511449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2511449</v>
      </c>
      <c r="O31" s="47">
        <f t="shared" si="1"/>
        <v>95.481465992472337</v>
      </c>
      <c r="P31" s="9"/>
    </row>
    <row r="32" spans="1:16">
      <c r="A32" s="12"/>
      <c r="B32" s="25">
        <v>343.5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4454505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4454505</v>
      </c>
      <c r="O32" s="47">
        <f t="shared" si="1"/>
        <v>169.35349579895831</v>
      </c>
      <c r="P32" s="9"/>
    </row>
    <row r="33" spans="1:119">
      <c r="A33" s="12"/>
      <c r="B33" s="25">
        <v>343.7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894919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894919</v>
      </c>
      <c r="O33" s="47">
        <f t="shared" si="1"/>
        <v>34.023457400296543</v>
      </c>
      <c r="P33" s="9"/>
    </row>
    <row r="34" spans="1:119">
      <c r="A34" s="12"/>
      <c r="B34" s="25">
        <v>343.9</v>
      </c>
      <c r="C34" s="20" t="s">
        <v>45</v>
      </c>
      <c r="D34" s="46">
        <v>136715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136715</v>
      </c>
      <c r="O34" s="47">
        <f t="shared" si="1"/>
        <v>5.1976960802950236</v>
      </c>
      <c r="P34" s="9"/>
    </row>
    <row r="35" spans="1:119">
      <c r="A35" s="12"/>
      <c r="B35" s="25">
        <v>349</v>
      </c>
      <c r="C35" s="20" t="s">
        <v>107</v>
      </c>
      <c r="D35" s="46">
        <v>25540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2383491</v>
      </c>
      <c r="K35" s="46">
        <v>0</v>
      </c>
      <c r="L35" s="46">
        <v>0</v>
      </c>
      <c r="M35" s="46">
        <v>0</v>
      </c>
      <c r="N35" s="46">
        <f t="shared" si="7"/>
        <v>2409031</v>
      </c>
      <c r="O35" s="47">
        <f t="shared" si="1"/>
        <v>91.587689617153941</v>
      </c>
      <c r="P35" s="9"/>
    </row>
    <row r="36" spans="1:119" ht="15.75">
      <c r="A36" s="29" t="s">
        <v>37</v>
      </c>
      <c r="B36" s="30"/>
      <c r="C36" s="31"/>
      <c r="D36" s="32">
        <f t="shared" ref="D36:M36" si="8">SUM(D37:D37)</f>
        <v>14052</v>
      </c>
      <c r="E36" s="32">
        <f t="shared" si="8"/>
        <v>2278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7" si="9">SUM(D36:M36)</f>
        <v>16330</v>
      </c>
      <c r="O36" s="45">
        <f t="shared" si="1"/>
        <v>0.62084172908033308</v>
      </c>
      <c r="P36" s="10"/>
    </row>
    <row r="37" spans="1:119">
      <c r="A37" s="13"/>
      <c r="B37" s="39">
        <v>351.1</v>
      </c>
      <c r="C37" s="21" t="s">
        <v>75</v>
      </c>
      <c r="D37" s="46">
        <v>14052</v>
      </c>
      <c r="E37" s="46">
        <v>2278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16330</v>
      </c>
      <c r="O37" s="47">
        <f t="shared" si="1"/>
        <v>0.62084172908033308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SUM(D39:D42)</f>
        <v>569478</v>
      </c>
      <c r="E38" s="32">
        <f t="shared" si="10"/>
        <v>63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51556</v>
      </c>
      <c r="J38" s="32">
        <f t="shared" si="10"/>
        <v>0</v>
      </c>
      <c r="K38" s="32">
        <f t="shared" si="10"/>
        <v>5340360</v>
      </c>
      <c r="L38" s="32">
        <f t="shared" si="10"/>
        <v>0</v>
      </c>
      <c r="M38" s="32">
        <f t="shared" si="10"/>
        <v>16463</v>
      </c>
      <c r="N38" s="32">
        <f t="shared" si="9"/>
        <v>5977920</v>
      </c>
      <c r="O38" s="45">
        <f t="shared" si="1"/>
        <v>227.27141390715889</v>
      </c>
      <c r="P38" s="10"/>
    </row>
    <row r="39" spans="1:119">
      <c r="A39" s="12"/>
      <c r="B39" s="25">
        <v>361.1</v>
      </c>
      <c r="C39" s="20" t="s">
        <v>49</v>
      </c>
      <c r="D39" s="46">
        <v>120711</v>
      </c>
      <c r="E39" s="46">
        <v>63</v>
      </c>
      <c r="F39" s="46">
        <v>0</v>
      </c>
      <c r="G39" s="46">
        <v>0</v>
      </c>
      <c r="H39" s="46">
        <v>0</v>
      </c>
      <c r="I39" s="46">
        <v>51556</v>
      </c>
      <c r="J39" s="46">
        <v>0</v>
      </c>
      <c r="K39" s="46">
        <v>827899</v>
      </c>
      <c r="L39" s="46">
        <v>0</v>
      </c>
      <c r="M39" s="46">
        <v>0</v>
      </c>
      <c r="N39" s="46">
        <f t="shared" si="9"/>
        <v>1000229</v>
      </c>
      <c r="O39" s="47">
        <f t="shared" si="1"/>
        <v>38.027183211040565</v>
      </c>
      <c r="P39" s="9"/>
    </row>
    <row r="40" spans="1:119">
      <c r="A40" s="12"/>
      <c r="B40" s="25">
        <v>361.3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2478274</v>
      </c>
      <c r="L40" s="46">
        <v>0</v>
      </c>
      <c r="M40" s="46">
        <v>0</v>
      </c>
      <c r="N40" s="46">
        <f t="shared" si="9"/>
        <v>2478274</v>
      </c>
      <c r="O40" s="47">
        <f t="shared" si="1"/>
        <v>94.220203018667078</v>
      </c>
      <c r="P40" s="9"/>
    </row>
    <row r="41" spans="1:119">
      <c r="A41" s="12"/>
      <c r="B41" s="25">
        <v>368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2034187</v>
      </c>
      <c r="L41" s="46">
        <v>0</v>
      </c>
      <c r="M41" s="46">
        <v>0</v>
      </c>
      <c r="N41" s="46">
        <f t="shared" si="9"/>
        <v>2034187</v>
      </c>
      <c r="O41" s="47">
        <f t="shared" si="1"/>
        <v>77.33669163213321</v>
      </c>
      <c r="P41" s="9"/>
    </row>
    <row r="42" spans="1:119">
      <c r="A42" s="12"/>
      <c r="B42" s="25">
        <v>369.9</v>
      </c>
      <c r="C42" s="20" t="s">
        <v>52</v>
      </c>
      <c r="D42" s="46">
        <v>448767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16463</v>
      </c>
      <c r="N42" s="46">
        <f t="shared" si="9"/>
        <v>465230</v>
      </c>
      <c r="O42" s="47">
        <f t="shared" si="1"/>
        <v>17.687336045318023</v>
      </c>
      <c r="P42" s="9"/>
    </row>
    <row r="43" spans="1:119" ht="15.75">
      <c r="A43" s="29" t="s">
        <v>38</v>
      </c>
      <c r="B43" s="30"/>
      <c r="C43" s="31"/>
      <c r="D43" s="32">
        <f t="shared" ref="D43:M43" si="11">SUM(D44:D46)</f>
        <v>436833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816138</v>
      </c>
      <c r="N43" s="32">
        <f t="shared" si="9"/>
        <v>1252971</v>
      </c>
      <c r="O43" s="45">
        <f t="shared" si="1"/>
        <v>47.636049119872261</v>
      </c>
      <c r="P43" s="9"/>
    </row>
    <row r="44" spans="1:119">
      <c r="A44" s="12"/>
      <c r="B44" s="25">
        <v>381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616138</v>
      </c>
      <c r="N44" s="46">
        <f t="shared" si="9"/>
        <v>616138</v>
      </c>
      <c r="O44" s="47">
        <f t="shared" si="1"/>
        <v>23.424628369387523</v>
      </c>
      <c r="P44" s="9"/>
    </row>
    <row r="45" spans="1:119">
      <c r="A45" s="12"/>
      <c r="B45" s="25">
        <v>382</v>
      </c>
      <c r="C45" s="20" t="s">
        <v>65</v>
      </c>
      <c r="D45" s="46">
        <v>436833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436833</v>
      </c>
      <c r="O45" s="47">
        <f t="shared" si="1"/>
        <v>16.607725354522298</v>
      </c>
      <c r="P45" s="9"/>
    </row>
    <row r="46" spans="1:119" ht="15.75" thickBot="1">
      <c r="A46" s="12"/>
      <c r="B46" s="25">
        <v>384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200000</v>
      </c>
      <c r="N46" s="46">
        <f t="shared" si="9"/>
        <v>200000</v>
      </c>
      <c r="O46" s="47">
        <f t="shared" si="1"/>
        <v>7.603695395962438</v>
      </c>
      <c r="P46" s="9"/>
    </row>
    <row r="47" spans="1:119" ht="16.5" thickBot="1">
      <c r="A47" s="14" t="s">
        <v>46</v>
      </c>
      <c r="B47" s="23"/>
      <c r="C47" s="22"/>
      <c r="D47" s="15">
        <f t="shared" ref="D47:M47" si="12">SUM(D5,D15,D20,D28,D36,D38,D43)</f>
        <v>17130448</v>
      </c>
      <c r="E47" s="15">
        <f t="shared" si="12"/>
        <v>2341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8651622</v>
      </c>
      <c r="J47" s="15">
        <f t="shared" si="12"/>
        <v>2383491</v>
      </c>
      <c r="K47" s="15">
        <f t="shared" si="12"/>
        <v>5340360</v>
      </c>
      <c r="L47" s="15">
        <f t="shared" si="12"/>
        <v>0</v>
      </c>
      <c r="M47" s="15">
        <f t="shared" si="12"/>
        <v>1335793</v>
      </c>
      <c r="N47" s="15">
        <f t="shared" si="9"/>
        <v>34844055</v>
      </c>
      <c r="O47" s="38">
        <f t="shared" si="1"/>
        <v>1324.7179029008098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114</v>
      </c>
      <c r="M49" s="48"/>
      <c r="N49" s="48"/>
      <c r="O49" s="43">
        <v>26303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78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57</v>
      </c>
      <c r="F4" s="34" t="s">
        <v>58</v>
      </c>
      <c r="G4" s="34" t="s">
        <v>59</v>
      </c>
      <c r="H4" s="34" t="s">
        <v>5</v>
      </c>
      <c r="I4" s="34" t="s">
        <v>6</v>
      </c>
      <c r="J4" s="35" t="s">
        <v>60</v>
      </c>
      <c r="K4" s="35" t="s">
        <v>7</v>
      </c>
      <c r="L4" s="35" t="s">
        <v>8</v>
      </c>
      <c r="M4" s="35" t="s">
        <v>9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11292995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471369</v>
      </c>
      <c r="N5" s="28">
        <f>SUM(D5:M5)</f>
        <v>11764364</v>
      </c>
      <c r="O5" s="33">
        <f t="shared" ref="O5:O50" si="1">(N5/O$52)</f>
        <v>449.62216701700743</v>
      </c>
      <c r="P5" s="6"/>
    </row>
    <row r="6" spans="1:133">
      <c r="A6" s="12"/>
      <c r="B6" s="25">
        <v>311</v>
      </c>
      <c r="C6" s="20" t="s">
        <v>2</v>
      </c>
      <c r="D6" s="46">
        <v>6842454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471369</v>
      </c>
      <c r="N6" s="46">
        <f>SUM(D6:M6)</f>
        <v>7313823</v>
      </c>
      <c r="O6" s="47">
        <f t="shared" si="1"/>
        <v>279.52696350085995</v>
      </c>
      <c r="P6" s="9"/>
    </row>
    <row r="7" spans="1:133">
      <c r="A7" s="12"/>
      <c r="B7" s="25">
        <v>312.41000000000003</v>
      </c>
      <c r="C7" s="20" t="s">
        <v>110</v>
      </c>
      <c r="D7" s="46">
        <v>752208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752208</v>
      </c>
      <c r="O7" s="47">
        <f t="shared" si="1"/>
        <v>28.748633670934453</v>
      </c>
      <c r="P7" s="9"/>
    </row>
    <row r="8" spans="1:133">
      <c r="A8" s="12"/>
      <c r="B8" s="25">
        <v>312.51</v>
      </c>
      <c r="C8" s="20" t="s">
        <v>63</v>
      </c>
      <c r="D8" s="46">
        <v>173333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173333</v>
      </c>
      <c r="O8" s="47">
        <f t="shared" si="1"/>
        <v>6.6246130326772406</v>
      </c>
      <c r="P8" s="9"/>
    </row>
    <row r="9" spans="1:133">
      <c r="A9" s="12"/>
      <c r="B9" s="25">
        <v>312.52</v>
      </c>
      <c r="C9" s="20" t="s">
        <v>93</v>
      </c>
      <c r="D9" s="46">
        <v>175977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175977</v>
      </c>
      <c r="O9" s="47">
        <f t="shared" si="1"/>
        <v>6.7256640550353524</v>
      </c>
      <c r="P9" s="9"/>
    </row>
    <row r="10" spans="1:133">
      <c r="A10" s="12"/>
      <c r="B10" s="25">
        <v>314.10000000000002</v>
      </c>
      <c r="C10" s="20" t="s">
        <v>11</v>
      </c>
      <c r="D10" s="46">
        <v>2017054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2017054</v>
      </c>
      <c r="O10" s="47">
        <f t="shared" si="1"/>
        <v>77.089776418880177</v>
      </c>
      <c r="P10" s="9"/>
    </row>
    <row r="11" spans="1:133">
      <c r="A11" s="12"/>
      <c r="B11" s="25">
        <v>314.39999999999998</v>
      </c>
      <c r="C11" s="20" t="s">
        <v>12</v>
      </c>
      <c r="D11" s="46">
        <v>114618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114618</v>
      </c>
      <c r="O11" s="47">
        <f t="shared" si="1"/>
        <v>4.3805847506210585</v>
      </c>
      <c r="P11" s="9"/>
    </row>
    <row r="12" spans="1:133">
      <c r="A12" s="12"/>
      <c r="B12" s="25">
        <v>314.8</v>
      </c>
      <c r="C12" s="20" t="s">
        <v>13</v>
      </c>
      <c r="D12" s="46">
        <v>26516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26516</v>
      </c>
      <c r="O12" s="47">
        <f t="shared" si="1"/>
        <v>1.0134148671889929</v>
      </c>
      <c r="P12" s="9"/>
    </row>
    <row r="13" spans="1:133">
      <c r="A13" s="12"/>
      <c r="B13" s="25">
        <v>315</v>
      </c>
      <c r="C13" s="20" t="s">
        <v>94</v>
      </c>
      <c r="D13" s="46">
        <v>988526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988526</v>
      </c>
      <c r="O13" s="47">
        <f t="shared" si="1"/>
        <v>37.780470093636538</v>
      </c>
      <c r="P13" s="9"/>
    </row>
    <row r="14" spans="1:133">
      <c r="A14" s="12"/>
      <c r="B14" s="25">
        <v>316</v>
      </c>
      <c r="C14" s="20" t="s">
        <v>95</v>
      </c>
      <c r="D14" s="46">
        <v>202309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202309</v>
      </c>
      <c r="O14" s="47">
        <f t="shared" si="1"/>
        <v>7.7320466271737054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SUM(D16:D19)</f>
        <v>1912829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74000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0" si="4">SUM(D15:M15)</f>
        <v>1986829</v>
      </c>
      <c r="O15" s="45">
        <f t="shared" si="1"/>
        <v>75.934607299828016</v>
      </c>
      <c r="P15" s="10"/>
    </row>
    <row r="16" spans="1:133">
      <c r="A16" s="12"/>
      <c r="B16" s="25">
        <v>322</v>
      </c>
      <c r="C16" s="20" t="s">
        <v>0</v>
      </c>
      <c r="D16" s="46">
        <v>236690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236690</v>
      </c>
      <c r="O16" s="47">
        <f t="shared" si="1"/>
        <v>9.0460538887827244</v>
      </c>
      <c r="P16" s="9"/>
    </row>
    <row r="17" spans="1:16">
      <c r="A17" s="12"/>
      <c r="B17" s="25">
        <v>323.10000000000002</v>
      </c>
      <c r="C17" s="20" t="s">
        <v>17</v>
      </c>
      <c r="D17" s="46">
        <v>1575938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1575938</v>
      </c>
      <c r="O17" s="47">
        <f t="shared" si="1"/>
        <v>60.230766290846553</v>
      </c>
      <c r="P17" s="9"/>
    </row>
    <row r="18" spans="1:16">
      <c r="A18" s="12"/>
      <c r="B18" s="25">
        <v>323.39999999999998</v>
      </c>
      <c r="C18" s="20" t="s">
        <v>18</v>
      </c>
      <c r="D18" s="46">
        <v>100201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100201</v>
      </c>
      <c r="O18" s="47">
        <f t="shared" si="1"/>
        <v>3.8295815020064974</v>
      </c>
      <c r="P18" s="9"/>
    </row>
    <row r="19" spans="1:16">
      <c r="A19" s="12"/>
      <c r="B19" s="25">
        <v>325.10000000000002</v>
      </c>
      <c r="C19" s="20" t="s">
        <v>111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74000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74000</v>
      </c>
      <c r="O19" s="47">
        <f t="shared" si="1"/>
        <v>2.8282056181922415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SUM(D21:D28)</f>
        <v>2353608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-323704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2029904</v>
      </c>
      <c r="O20" s="45">
        <f t="shared" si="1"/>
        <v>77.580890502579777</v>
      </c>
      <c r="P20" s="10"/>
    </row>
    <row r="21" spans="1:16">
      <c r="A21" s="12"/>
      <c r="B21" s="25">
        <v>331.2</v>
      </c>
      <c r="C21" s="20" t="s">
        <v>20</v>
      </c>
      <c r="D21" s="46">
        <v>3692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3692</v>
      </c>
      <c r="O21" s="47">
        <f t="shared" si="1"/>
        <v>0.1411045289508886</v>
      </c>
      <c r="P21" s="9"/>
    </row>
    <row r="22" spans="1:16">
      <c r="A22" s="12"/>
      <c r="B22" s="25">
        <v>331.39</v>
      </c>
      <c r="C22" s="20" t="s">
        <v>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-386204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-386204</v>
      </c>
      <c r="O22" s="47">
        <f t="shared" si="1"/>
        <v>-14.760328683355628</v>
      </c>
      <c r="P22" s="9"/>
    </row>
    <row r="23" spans="1:16">
      <c r="A23" s="12"/>
      <c r="B23" s="25">
        <v>334.1</v>
      </c>
      <c r="C23" s="20" t="s">
        <v>96</v>
      </c>
      <c r="D23" s="46">
        <v>174870</v>
      </c>
      <c r="E23" s="46">
        <v>0</v>
      </c>
      <c r="F23" s="46">
        <v>0</v>
      </c>
      <c r="G23" s="46">
        <v>0</v>
      </c>
      <c r="H23" s="46">
        <v>0</v>
      </c>
      <c r="I23" s="46">
        <v>62500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237370</v>
      </c>
      <c r="O23" s="47">
        <f t="shared" si="1"/>
        <v>9.0720428052742221</v>
      </c>
      <c r="P23" s="9"/>
    </row>
    <row r="24" spans="1:16">
      <c r="A24" s="12"/>
      <c r="B24" s="25">
        <v>335.12</v>
      </c>
      <c r="C24" s="20" t="s">
        <v>97</v>
      </c>
      <c r="D24" s="46">
        <v>794957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794957</v>
      </c>
      <c r="O24" s="47">
        <f t="shared" si="1"/>
        <v>30.382457481368242</v>
      </c>
      <c r="P24" s="9"/>
    </row>
    <row r="25" spans="1:16">
      <c r="A25" s="12"/>
      <c r="B25" s="25">
        <v>335.14</v>
      </c>
      <c r="C25" s="20" t="s">
        <v>98</v>
      </c>
      <c r="D25" s="46">
        <v>8377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8377</v>
      </c>
      <c r="O25" s="47">
        <f t="shared" si="1"/>
        <v>0.32016051977832982</v>
      </c>
      <c r="P25" s="9"/>
    </row>
    <row r="26" spans="1:16">
      <c r="A26" s="12"/>
      <c r="B26" s="25">
        <v>335.15</v>
      </c>
      <c r="C26" s="20" t="s">
        <v>99</v>
      </c>
      <c r="D26" s="46">
        <v>14797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14797</v>
      </c>
      <c r="O26" s="47">
        <f t="shared" si="1"/>
        <v>0.56552646665392703</v>
      </c>
      <c r="P26" s="9"/>
    </row>
    <row r="27" spans="1:16">
      <c r="A27" s="12"/>
      <c r="B27" s="25">
        <v>335.18</v>
      </c>
      <c r="C27" s="20" t="s">
        <v>100</v>
      </c>
      <c r="D27" s="46">
        <v>1352325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1352325</v>
      </c>
      <c r="O27" s="47">
        <f t="shared" si="1"/>
        <v>51.684502197592202</v>
      </c>
      <c r="P27" s="9"/>
    </row>
    <row r="28" spans="1:16">
      <c r="A28" s="12"/>
      <c r="B28" s="25">
        <v>335.21</v>
      </c>
      <c r="C28" s="20" t="s">
        <v>29</v>
      </c>
      <c r="D28" s="46">
        <v>4590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4590</v>
      </c>
      <c r="O28" s="47">
        <f t="shared" si="1"/>
        <v>0.17542518631759985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SUM(D30:D38)</f>
        <v>233770</v>
      </c>
      <c r="E29" s="32">
        <f t="shared" si="6"/>
        <v>181225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7868157</v>
      </c>
      <c r="J29" s="32">
        <f t="shared" si="6"/>
        <v>2256865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10540017</v>
      </c>
      <c r="O29" s="45">
        <f t="shared" si="1"/>
        <v>402.82885534110454</v>
      </c>
      <c r="P29" s="10"/>
    </row>
    <row r="30" spans="1:16">
      <c r="A30" s="12"/>
      <c r="B30" s="25">
        <v>341.1</v>
      </c>
      <c r="C30" s="20" t="s">
        <v>101</v>
      </c>
      <c r="D30" s="46">
        <v>1777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1777</v>
      </c>
      <c r="O30" s="47">
        <f t="shared" si="1"/>
        <v>6.7915153831454231E-2</v>
      </c>
      <c r="P30" s="9"/>
    </row>
    <row r="31" spans="1:16">
      <c r="A31" s="12"/>
      <c r="B31" s="25">
        <v>342.1</v>
      </c>
      <c r="C31" s="20" t="s">
        <v>40</v>
      </c>
      <c r="D31" s="46">
        <v>109123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7">SUM(D31:M31)</f>
        <v>109123</v>
      </c>
      <c r="O31" s="47">
        <f t="shared" si="1"/>
        <v>4.1705713739728649</v>
      </c>
      <c r="P31" s="9"/>
    </row>
    <row r="32" spans="1:16">
      <c r="A32" s="12"/>
      <c r="B32" s="25">
        <v>342.2</v>
      </c>
      <c r="C32" s="20" t="s">
        <v>80</v>
      </c>
      <c r="D32" s="46">
        <v>450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450</v>
      </c>
      <c r="O32" s="47">
        <f t="shared" si="1"/>
        <v>1.7198547678196063E-2</v>
      </c>
      <c r="P32" s="9"/>
    </row>
    <row r="33" spans="1:16">
      <c r="A33" s="12"/>
      <c r="B33" s="25">
        <v>343.4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2537637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2537637</v>
      </c>
      <c r="O33" s="47">
        <f t="shared" si="1"/>
        <v>96.985935409898715</v>
      </c>
      <c r="P33" s="9"/>
    </row>
    <row r="34" spans="1:16">
      <c r="A34" s="12"/>
      <c r="B34" s="25">
        <v>343.5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4423101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4423101</v>
      </c>
      <c r="O34" s="47">
        <f t="shared" si="1"/>
        <v>169.04647429772598</v>
      </c>
      <c r="P34" s="9"/>
    </row>
    <row r="35" spans="1:16">
      <c r="A35" s="12"/>
      <c r="B35" s="25">
        <v>343.7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907419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907419</v>
      </c>
      <c r="O35" s="47">
        <f t="shared" si="1"/>
        <v>34.680642079113319</v>
      </c>
      <c r="P35" s="9"/>
    </row>
    <row r="36" spans="1:16">
      <c r="A36" s="12"/>
      <c r="B36" s="25">
        <v>343.9</v>
      </c>
      <c r="C36" s="20" t="s">
        <v>45</v>
      </c>
      <c r="D36" s="46">
        <v>122420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122420</v>
      </c>
      <c r="O36" s="47">
        <f t="shared" si="1"/>
        <v>4.6787693483661377</v>
      </c>
      <c r="P36" s="9"/>
    </row>
    <row r="37" spans="1:16">
      <c r="A37" s="12"/>
      <c r="B37" s="25">
        <v>344.9</v>
      </c>
      <c r="C37" s="20" t="s">
        <v>102</v>
      </c>
      <c r="D37" s="46">
        <v>0</v>
      </c>
      <c r="E37" s="46">
        <v>181225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181225</v>
      </c>
      <c r="O37" s="47">
        <f t="shared" si="1"/>
        <v>6.9262373399579591</v>
      </c>
      <c r="P37" s="9"/>
    </row>
    <row r="38" spans="1:16">
      <c r="A38" s="12"/>
      <c r="B38" s="25">
        <v>349</v>
      </c>
      <c r="C38" s="20" t="s">
        <v>107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2256865</v>
      </c>
      <c r="K38" s="46">
        <v>0</v>
      </c>
      <c r="L38" s="46">
        <v>0</v>
      </c>
      <c r="M38" s="46">
        <v>0</v>
      </c>
      <c r="N38" s="46">
        <f t="shared" si="7"/>
        <v>2256865</v>
      </c>
      <c r="O38" s="47">
        <f t="shared" si="1"/>
        <v>86.255111790559909</v>
      </c>
      <c r="P38" s="9"/>
    </row>
    <row r="39" spans="1:16" ht="15.75">
      <c r="A39" s="29" t="s">
        <v>37</v>
      </c>
      <c r="B39" s="30"/>
      <c r="C39" s="31"/>
      <c r="D39" s="32">
        <f t="shared" ref="D39:M39" si="8">SUM(D40:D40)</f>
        <v>48436</v>
      </c>
      <c r="E39" s="32">
        <f t="shared" si="8"/>
        <v>3485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0" si="9">SUM(D39:M39)</f>
        <v>51921</v>
      </c>
      <c r="O39" s="45">
        <f t="shared" si="1"/>
        <v>1.9843684311102618</v>
      </c>
      <c r="P39" s="10"/>
    </row>
    <row r="40" spans="1:16">
      <c r="A40" s="13"/>
      <c r="B40" s="39">
        <v>351.1</v>
      </c>
      <c r="C40" s="21" t="s">
        <v>75</v>
      </c>
      <c r="D40" s="46">
        <v>48436</v>
      </c>
      <c r="E40" s="46">
        <v>3485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51921</v>
      </c>
      <c r="O40" s="47">
        <f t="shared" si="1"/>
        <v>1.9843684311102618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SUM(D42:D45)</f>
        <v>571371</v>
      </c>
      <c r="E41" s="32">
        <f t="shared" si="10"/>
        <v>6819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52921</v>
      </c>
      <c r="J41" s="32">
        <f t="shared" si="10"/>
        <v>0</v>
      </c>
      <c r="K41" s="32">
        <f t="shared" si="10"/>
        <v>2110316</v>
      </c>
      <c r="L41" s="32">
        <f t="shared" si="10"/>
        <v>0</v>
      </c>
      <c r="M41" s="32">
        <f t="shared" si="10"/>
        <v>91378</v>
      </c>
      <c r="N41" s="32">
        <f t="shared" si="9"/>
        <v>2832805</v>
      </c>
      <c r="O41" s="45">
        <f t="shared" si="1"/>
        <v>108.26695967896045</v>
      </c>
      <c r="P41" s="10"/>
    </row>
    <row r="42" spans="1:16">
      <c r="A42" s="12"/>
      <c r="B42" s="25">
        <v>361.1</v>
      </c>
      <c r="C42" s="20" t="s">
        <v>49</v>
      </c>
      <c r="D42" s="46">
        <v>69349</v>
      </c>
      <c r="E42" s="46">
        <v>179</v>
      </c>
      <c r="F42" s="46">
        <v>0</v>
      </c>
      <c r="G42" s="46">
        <v>0</v>
      </c>
      <c r="H42" s="46">
        <v>0</v>
      </c>
      <c r="I42" s="46">
        <v>52921</v>
      </c>
      <c r="J42" s="46">
        <v>0</v>
      </c>
      <c r="K42" s="46">
        <v>893324</v>
      </c>
      <c r="L42" s="46">
        <v>0</v>
      </c>
      <c r="M42" s="46">
        <v>0</v>
      </c>
      <c r="N42" s="46">
        <f t="shared" si="9"/>
        <v>1015773</v>
      </c>
      <c r="O42" s="47">
        <f t="shared" si="1"/>
        <v>38.821823046053886</v>
      </c>
      <c r="P42" s="9"/>
    </row>
    <row r="43" spans="1:16">
      <c r="A43" s="12"/>
      <c r="B43" s="25">
        <v>361.3</v>
      </c>
      <c r="C43" s="20" t="s">
        <v>50</v>
      </c>
      <c r="D43" s="46">
        <v>6730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-785189</v>
      </c>
      <c r="L43" s="46">
        <v>0</v>
      </c>
      <c r="M43" s="46">
        <v>0</v>
      </c>
      <c r="N43" s="46">
        <f t="shared" si="9"/>
        <v>-778459</v>
      </c>
      <c r="O43" s="47">
        <f t="shared" si="1"/>
        <v>-29.75192050449073</v>
      </c>
      <c r="P43" s="9"/>
    </row>
    <row r="44" spans="1:16">
      <c r="A44" s="12"/>
      <c r="B44" s="25">
        <v>368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2002181</v>
      </c>
      <c r="L44" s="46">
        <v>0</v>
      </c>
      <c r="M44" s="46">
        <v>0</v>
      </c>
      <c r="N44" s="46">
        <f t="shared" si="9"/>
        <v>2002181</v>
      </c>
      <c r="O44" s="47">
        <f t="shared" si="1"/>
        <v>76.521345308618379</v>
      </c>
      <c r="P44" s="9"/>
    </row>
    <row r="45" spans="1:16">
      <c r="A45" s="12"/>
      <c r="B45" s="25">
        <v>369.9</v>
      </c>
      <c r="C45" s="20" t="s">
        <v>52</v>
      </c>
      <c r="D45" s="46">
        <v>495292</v>
      </c>
      <c r="E45" s="46">
        <v>6640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91378</v>
      </c>
      <c r="N45" s="46">
        <f t="shared" si="9"/>
        <v>593310</v>
      </c>
      <c r="O45" s="47">
        <f t="shared" si="1"/>
        <v>22.675711828778905</v>
      </c>
      <c r="P45" s="9"/>
    </row>
    <row r="46" spans="1:16" ht="15.75">
      <c r="A46" s="29" t="s">
        <v>38</v>
      </c>
      <c r="B46" s="30"/>
      <c r="C46" s="31"/>
      <c r="D46" s="32">
        <f t="shared" ref="D46:M46" si="11">SUM(D47:D49)</f>
        <v>559000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909152</v>
      </c>
      <c r="N46" s="32">
        <f t="shared" si="9"/>
        <v>1468152</v>
      </c>
      <c r="O46" s="45">
        <f t="shared" si="1"/>
        <v>56.111293712975346</v>
      </c>
      <c r="P46" s="9"/>
    </row>
    <row r="47" spans="1:16">
      <c r="A47" s="12"/>
      <c r="B47" s="25">
        <v>381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559152</v>
      </c>
      <c r="N47" s="46">
        <f t="shared" si="9"/>
        <v>559152</v>
      </c>
      <c r="O47" s="47">
        <f t="shared" si="1"/>
        <v>21.3702274030193</v>
      </c>
      <c r="P47" s="9"/>
    </row>
    <row r="48" spans="1:16">
      <c r="A48" s="12"/>
      <c r="B48" s="25">
        <v>382</v>
      </c>
      <c r="C48" s="20" t="s">
        <v>65</v>
      </c>
      <c r="D48" s="46">
        <v>369000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369000</v>
      </c>
      <c r="O48" s="47">
        <f t="shared" si="1"/>
        <v>14.102809096120772</v>
      </c>
      <c r="P48" s="9"/>
    </row>
    <row r="49" spans="1:119" ht="15.75" thickBot="1">
      <c r="A49" s="12"/>
      <c r="B49" s="25">
        <v>384</v>
      </c>
      <c r="C49" s="20" t="s">
        <v>54</v>
      </c>
      <c r="D49" s="46">
        <v>190000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350000</v>
      </c>
      <c r="N49" s="46">
        <f t="shared" si="9"/>
        <v>540000</v>
      </c>
      <c r="O49" s="47">
        <f t="shared" si="1"/>
        <v>20.638257213835278</v>
      </c>
      <c r="P49" s="9"/>
    </row>
    <row r="50" spans="1:119" ht="16.5" thickBot="1">
      <c r="A50" s="14" t="s">
        <v>46</v>
      </c>
      <c r="B50" s="23"/>
      <c r="C50" s="22"/>
      <c r="D50" s="15">
        <f t="shared" ref="D50:M50" si="12">SUM(D5,D15,D20,D29,D39,D41,D46)</f>
        <v>16972009</v>
      </c>
      <c r="E50" s="15">
        <f t="shared" si="12"/>
        <v>191529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7671374</v>
      </c>
      <c r="J50" s="15">
        <f t="shared" si="12"/>
        <v>2256865</v>
      </c>
      <c r="K50" s="15">
        <f t="shared" si="12"/>
        <v>2110316</v>
      </c>
      <c r="L50" s="15">
        <f t="shared" si="12"/>
        <v>0</v>
      </c>
      <c r="M50" s="15">
        <f t="shared" si="12"/>
        <v>1471899</v>
      </c>
      <c r="N50" s="15">
        <f t="shared" si="9"/>
        <v>30673992</v>
      </c>
      <c r="O50" s="38">
        <f t="shared" si="1"/>
        <v>1172.3291419835659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112</v>
      </c>
      <c r="M52" s="48"/>
      <c r="N52" s="48"/>
      <c r="O52" s="43">
        <v>26165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78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2024-08-12T16:46:53Z</cp:lastPrinted>
  <dcterms:created xsi:type="dcterms:W3CDTF">2000-08-31T21:26:31Z</dcterms:created>
  <dcterms:modified xsi:type="dcterms:W3CDTF">2024-08-12T16:46:58Z</dcterms:modified>
</cp:coreProperties>
</file>