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'2007'!$A$1:$O$27</definedName>
    <definedName name="_xlnm.Print_Area" localSheetId="15">'2008'!$A$1:$O$28</definedName>
    <definedName name="_xlnm.Print_Area" localSheetId="14">'2009'!$A$1:$O$28</definedName>
    <definedName name="_xlnm.Print_Area" localSheetId="13">'2010'!$A$1:$O$27</definedName>
    <definedName name="_xlnm.Print_Area" localSheetId="12">'2011'!$A$1:$O$27</definedName>
    <definedName name="_xlnm.Print_Area" localSheetId="11">'2012'!$A$1:$O$26</definedName>
    <definedName name="_xlnm.Print_Area" localSheetId="10">'2013'!$A$1:$O$26</definedName>
    <definedName name="_xlnm.Print_Area" localSheetId="9">'2014'!$A$1:$O$28</definedName>
    <definedName name="_xlnm.Print_Area" localSheetId="8">'2015'!$A$1:$O$29</definedName>
    <definedName name="_xlnm.Print_Area" localSheetId="7">'2016'!$A$1:$O$28</definedName>
    <definedName name="_xlnm.Print_Area" localSheetId="6">'2017'!$A$1:$O$29</definedName>
    <definedName name="_xlnm.Print_Area" localSheetId="5">'2018'!$A$1:$O$28</definedName>
    <definedName name="_xlnm.Print_Area" localSheetId="4">'2019'!$A$1:$O$33</definedName>
    <definedName name="_xlnm.Print_Area" localSheetId="3">'2020'!$A$1:$O$31</definedName>
    <definedName name="_xlnm.Print_Area" localSheetId="2">'2021'!$A$1:$P$34</definedName>
    <definedName name="_xlnm.Print_Area" localSheetId="1">'2022'!$A$1:$P$34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6" i="50" l="1"/>
  <c r="F26" i="50"/>
  <c r="G26" i="50"/>
  <c r="H26" i="50"/>
  <c r="I26" i="50"/>
  <c r="J26" i="50"/>
  <c r="K26" i="50"/>
  <c r="L26" i="50"/>
  <c r="M26" i="50"/>
  <c r="N26" i="50"/>
  <c r="D26" i="50"/>
  <c r="O25" i="50" l="1"/>
  <c r="P25" i="50" s="1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O18" i="50"/>
  <c r="P18" i="50" s="1"/>
  <c r="O17" i="50"/>
  <c r="P17" i="50" s="1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O12" i="50"/>
  <c r="P12" i="50" s="1"/>
  <c r="N11" i="50"/>
  <c r="M11" i="50"/>
  <c r="L11" i="50"/>
  <c r="K11" i="50"/>
  <c r="J11" i="50"/>
  <c r="I11" i="50"/>
  <c r="H11" i="50"/>
  <c r="G11" i="50"/>
  <c r="F11" i="50"/>
  <c r="E11" i="50"/>
  <c r="D11" i="50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2" i="50" l="1"/>
  <c r="P22" i="50" s="1"/>
  <c r="O24" i="50"/>
  <c r="P24" i="50" s="1"/>
  <c r="O20" i="50"/>
  <c r="P20" i="50" s="1"/>
  <c r="O15" i="50"/>
  <c r="P15" i="50" s="1"/>
  <c r="O11" i="50"/>
  <c r="P11" i="50" s="1"/>
  <c r="O5" i="50"/>
  <c r="P5" i="50" s="1"/>
  <c r="I30" i="49"/>
  <c r="O29" i="49"/>
  <c r="P29" i="49"/>
  <c r="N28" i="49"/>
  <c r="M28" i="49"/>
  <c r="L28" i="49"/>
  <c r="K28" i="49"/>
  <c r="O28" i="49" s="1"/>
  <c r="P28" i="49" s="1"/>
  <c r="J28" i="49"/>
  <c r="I28" i="49"/>
  <c r="H28" i="49"/>
  <c r="G28" i="49"/>
  <c r="F28" i="49"/>
  <c r="E28" i="49"/>
  <c r="D28" i="49"/>
  <c r="O27" i="49"/>
  <c r="P27" i="49"/>
  <c r="O26" i="49"/>
  <c r="P26" i="49"/>
  <c r="N25" i="49"/>
  <c r="M25" i="49"/>
  <c r="L25" i="49"/>
  <c r="K25" i="49"/>
  <c r="J25" i="49"/>
  <c r="I25" i="49"/>
  <c r="H25" i="49"/>
  <c r="G25" i="49"/>
  <c r="F25" i="49"/>
  <c r="E25" i="49"/>
  <c r="O25" i="49" s="1"/>
  <c r="P25" i="49" s="1"/>
  <c r="D25" i="49"/>
  <c r="O24" i="49"/>
  <c r="P24" i="49"/>
  <c r="N23" i="49"/>
  <c r="M23" i="49"/>
  <c r="L23" i="49"/>
  <c r="K23" i="49"/>
  <c r="J23" i="49"/>
  <c r="I23" i="49"/>
  <c r="H23" i="49"/>
  <c r="G23" i="49"/>
  <c r="F23" i="49"/>
  <c r="E23" i="49"/>
  <c r="D23" i="49"/>
  <c r="O23" i="49" s="1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1" i="49" s="1"/>
  <c r="P21" i="49" s="1"/>
  <c r="O20" i="49"/>
  <c r="P20" i="49" s="1"/>
  <c r="O19" i="49"/>
  <c r="P19" i="49" s="1"/>
  <c r="O18" i="49"/>
  <c r="P18" i="49" s="1"/>
  <c r="O17" i="49"/>
  <c r="P17" i="49"/>
  <c r="N16" i="49"/>
  <c r="M16" i="49"/>
  <c r="L16" i="49"/>
  <c r="K16" i="49"/>
  <c r="K30" i="49" s="1"/>
  <c r="J16" i="49"/>
  <c r="J30" i="49" s="1"/>
  <c r="I16" i="49"/>
  <c r="H16" i="49"/>
  <c r="G16" i="49"/>
  <c r="F16" i="49"/>
  <c r="E16" i="49"/>
  <c r="D16" i="49"/>
  <c r="O15" i="49"/>
  <c r="P15" i="49"/>
  <c r="O14" i="49"/>
  <c r="P14" i="49"/>
  <c r="O13" i="49"/>
  <c r="P13" i="49" s="1"/>
  <c r="N12" i="49"/>
  <c r="M12" i="49"/>
  <c r="L12" i="49"/>
  <c r="K12" i="49"/>
  <c r="J12" i="49"/>
  <c r="I12" i="49"/>
  <c r="H12" i="49"/>
  <c r="H30" i="49" s="1"/>
  <c r="G12" i="49"/>
  <c r="F12" i="49"/>
  <c r="E12" i="49"/>
  <c r="E30" i="49" s="1"/>
  <c r="D12" i="49"/>
  <c r="O12" i="49" s="1"/>
  <c r="P12" i="49" s="1"/>
  <c r="O11" i="49"/>
  <c r="P11" i="49" s="1"/>
  <c r="O10" i="49"/>
  <c r="P10" i="49" s="1"/>
  <c r="O9" i="49"/>
  <c r="P9" i="49" s="1"/>
  <c r="O8" i="49"/>
  <c r="P8" i="49"/>
  <c r="O7" i="49"/>
  <c r="P7" i="49" s="1"/>
  <c r="O6" i="49"/>
  <c r="P6" i="49"/>
  <c r="N5" i="49"/>
  <c r="N30" i="49" s="1"/>
  <c r="M5" i="49"/>
  <c r="M30" i="49" s="1"/>
  <c r="L5" i="49"/>
  <c r="L30" i="49" s="1"/>
  <c r="K5" i="49"/>
  <c r="J5" i="49"/>
  <c r="I5" i="49"/>
  <c r="H5" i="49"/>
  <c r="G5" i="49"/>
  <c r="G30" i="49" s="1"/>
  <c r="F5" i="49"/>
  <c r="F30" i="49" s="1"/>
  <c r="E5" i="49"/>
  <c r="D5" i="49"/>
  <c r="O5" i="49" s="1"/>
  <c r="P5" i="49" s="1"/>
  <c r="E30" i="48"/>
  <c r="M30" i="48"/>
  <c r="N30" i="48"/>
  <c r="O29" i="48"/>
  <c r="P29" i="48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O25" i="48" s="1"/>
  <c r="P25" i="48" s="1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O23" i="48" s="1"/>
  <c r="P23" i="48" s="1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O21" i="48" s="1"/>
  <c r="P21" i="48" s="1"/>
  <c r="G21" i="48"/>
  <c r="F21" i="48"/>
  <c r="E21" i="48"/>
  <c r="D21" i="48"/>
  <c r="O20" i="48"/>
  <c r="P20" i="48" s="1"/>
  <c r="O19" i="48"/>
  <c r="P19" i="48"/>
  <c r="O18" i="48"/>
  <c r="P18" i="48" s="1"/>
  <c r="O17" i="48"/>
  <c r="P17" i="48"/>
  <c r="N16" i="48"/>
  <c r="M16" i="48"/>
  <c r="L16" i="48"/>
  <c r="K16" i="48"/>
  <c r="J16" i="48"/>
  <c r="I16" i="48"/>
  <c r="H16" i="48"/>
  <c r="G16" i="48"/>
  <c r="F16" i="48"/>
  <c r="O16" i="48" s="1"/>
  <c r="P16" i="48" s="1"/>
  <c r="E16" i="48"/>
  <c r="D16" i="48"/>
  <c r="D30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O12" i="48" s="1"/>
  <c r="P12" i="48" s="1"/>
  <c r="G12" i="48"/>
  <c r="F12" i="48"/>
  <c r="E12" i="48"/>
  <c r="D12" i="48"/>
  <c r="O11" i="48"/>
  <c r="P11" i="48" s="1"/>
  <c r="O10" i="48"/>
  <c r="P10" i="48"/>
  <c r="O9" i="48"/>
  <c r="P9" i="48" s="1"/>
  <c r="O8" i="48"/>
  <c r="P8" i="48"/>
  <c r="O7" i="48"/>
  <c r="P7" i="48" s="1"/>
  <c r="O6" i="48"/>
  <c r="P6" i="48" s="1"/>
  <c r="N5" i="48"/>
  <c r="M5" i="48"/>
  <c r="L5" i="48"/>
  <c r="L30" i="48" s="1"/>
  <c r="K5" i="48"/>
  <c r="K30" i="48" s="1"/>
  <c r="J5" i="48"/>
  <c r="J30" i="48" s="1"/>
  <c r="I5" i="48"/>
  <c r="I30" i="48" s="1"/>
  <c r="H5" i="48"/>
  <c r="H30" i="48" s="1"/>
  <c r="G5" i="48"/>
  <c r="G30" i="48" s="1"/>
  <c r="F5" i="48"/>
  <c r="F30" i="48" s="1"/>
  <c r="E5" i="48"/>
  <c r="D5" i="48"/>
  <c r="J27" i="46"/>
  <c r="M27" i="46"/>
  <c r="N26" i="46"/>
  <c r="O26" i="46" s="1"/>
  <c r="M25" i="46"/>
  <c r="L25" i="46"/>
  <c r="K25" i="46"/>
  <c r="J25" i="46"/>
  <c r="I25" i="46"/>
  <c r="H25" i="46"/>
  <c r="G25" i="46"/>
  <c r="F25" i="46"/>
  <c r="E25" i="46"/>
  <c r="N25" i="46" s="1"/>
  <c r="O25" i="46" s="1"/>
  <c r="D25" i="46"/>
  <c r="N24" i="46"/>
  <c r="O24" i="46" s="1"/>
  <c r="N23" i="46"/>
  <c r="O23" i="46" s="1"/>
  <c r="M22" i="46"/>
  <c r="L22" i="46"/>
  <c r="K22" i="46"/>
  <c r="J22" i="46"/>
  <c r="I22" i="46"/>
  <c r="H22" i="46"/>
  <c r="G22" i="46"/>
  <c r="N22" i="46" s="1"/>
  <c r="O22" i="46" s="1"/>
  <c r="F22" i="46"/>
  <c r="E22" i="46"/>
  <c r="D22" i="46"/>
  <c r="N21" i="46"/>
  <c r="O21" i="46" s="1"/>
  <c r="M20" i="46"/>
  <c r="L20" i="46"/>
  <c r="K20" i="46"/>
  <c r="J20" i="46"/>
  <c r="I20" i="46"/>
  <c r="H20" i="46"/>
  <c r="G20" i="46"/>
  <c r="N20" i="46" s="1"/>
  <c r="O20" i="46" s="1"/>
  <c r="F20" i="46"/>
  <c r="E20" i="46"/>
  <c r="D20" i="46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N16" i="46"/>
  <c r="O16" i="46" s="1"/>
  <c r="N15" i="46"/>
  <c r="O15" i="46"/>
  <c r="M14" i="46"/>
  <c r="L14" i="46"/>
  <c r="K14" i="46"/>
  <c r="N14" i="46" s="1"/>
  <c r="O14" i="46" s="1"/>
  <c r="J14" i="46"/>
  <c r="I14" i="46"/>
  <c r="H14" i="46"/>
  <c r="G14" i="46"/>
  <c r="F14" i="46"/>
  <c r="E14" i="46"/>
  <c r="D14" i="46"/>
  <c r="N13" i="46"/>
  <c r="O13" i="46"/>
  <c r="N12" i="46"/>
  <c r="O12" i="46"/>
  <c r="M11" i="46"/>
  <c r="L11" i="46"/>
  <c r="K11" i="46"/>
  <c r="J11" i="46"/>
  <c r="I11" i="46"/>
  <c r="H11" i="46"/>
  <c r="G11" i="46"/>
  <c r="F11" i="46"/>
  <c r="E11" i="46"/>
  <c r="D11" i="46"/>
  <c r="D27" i="46" s="1"/>
  <c r="N10" i="46"/>
  <c r="O10" i="46"/>
  <c r="N9" i="46"/>
  <c r="O9" i="46" s="1"/>
  <c r="N8" i="46"/>
  <c r="O8" i="46" s="1"/>
  <c r="N7" i="46"/>
  <c r="O7" i="46" s="1"/>
  <c r="N6" i="46"/>
  <c r="O6" i="46" s="1"/>
  <c r="M5" i="46"/>
  <c r="L5" i="46"/>
  <c r="L27" i="46" s="1"/>
  <c r="K5" i="46"/>
  <c r="K27" i="46" s="1"/>
  <c r="J5" i="46"/>
  <c r="I5" i="46"/>
  <c r="N5" i="46" s="1"/>
  <c r="O5" i="46" s="1"/>
  <c r="H5" i="46"/>
  <c r="H27" i="46" s="1"/>
  <c r="G5" i="46"/>
  <c r="G27" i="46" s="1"/>
  <c r="F5" i="46"/>
  <c r="F27" i="46" s="1"/>
  <c r="E5" i="46"/>
  <c r="E27" i="46" s="1"/>
  <c r="D5" i="46"/>
  <c r="K29" i="45"/>
  <c r="N28" i="45"/>
  <c r="O28" i="45" s="1"/>
  <c r="M27" i="45"/>
  <c r="L27" i="45"/>
  <c r="K27" i="45"/>
  <c r="J27" i="45"/>
  <c r="I27" i="45"/>
  <c r="H27" i="45"/>
  <c r="G27" i="45"/>
  <c r="N27" i="45" s="1"/>
  <c r="O27" i="45" s="1"/>
  <c r="F27" i="45"/>
  <c r="E27" i="45"/>
  <c r="D27" i="45"/>
  <c r="N26" i="45"/>
  <c r="O26" i="45" s="1"/>
  <c r="N25" i="45"/>
  <c r="O25" i="45" s="1"/>
  <c r="M24" i="45"/>
  <c r="L24" i="45"/>
  <c r="K24" i="45"/>
  <c r="J24" i="45"/>
  <c r="I24" i="45"/>
  <c r="N24" i="45" s="1"/>
  <c r="O24" i="45" s="1"/>
  <c r="H24" i="45"/>
  <c r="G24" i="45"/>
  <c r="F24" i="45"/>
  <c r="E24" i="45"/>
  <c r="D24" i="45"/>
  <c r="N23" i="45"/>
  <c r="O23" i="45" s="1"/>
  <c r="M22" i="45"/>
  <c r="L22" i="45"/>
  <c r="K22" i="45"/>
  <c r="J22" i="45"/>
  <c r="I22" i="45"/>
  <c r="N22" i="45" s="1"/>
  <c r="O22" i="45" s="1"/>
  <c r="H22" i="45"/>
  <c r="G22" i="45"/>
  <c r="F22" i="45"/>
  <c r="E22" i="45"/>
  <c r="D22" i="45"/>
  <c r="N21" i="45"/>
  <c r="O21" i="45" s="1"/>
  <c r="M20" i="45"/>
  <c r="L20" i="45"/>
  <c r="L29" i="45" s="1"/>
  <c r="K20" i="45"/>
  <c r="J20" i="45"/>
  <c r="J29" i="45" s="1"/>
  <c r="I20" i="45"/>
  <c r="N20" i="45" s="1"/>
  <c r="O20" i="45" s="1"/>
  <c r="H20" i="45"/>
  <c r="G20" i="45"/>
  <c r="F20" i="45"/>
  <c r="E20" i="45"/>
  <c r="D20" i="45"/>
  <c r="N19" i="45"/>
  <c r="O19" i="45" s="1"/>
  <c r="N18" i="45"/>
  <c r="O18" i="45"/>
  <c r="N17" i="45"/>
  <c r="O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M12" i="45"/>
  <c r="L12" i="45"/>
  <c r="K12" i="45"/>
  <c r="J12" i="45"/>
  <c r="I12" i="45"/>
  <c r="I29" i="45" s="1"/>
  <c r="H12" i="45"/>
  <c r="H29" i="45" s="1"/>
  <c r="G12" i="45"/>
  <c r="F12" i="45"/>
  <c r="E12" i="45"/>
  <c r="N12" i="45" s="1"/>
  <c r="O12" i="45" s="1"/>
  <c r="D12" i="45"/>
  <c r="N11" i="45"/>
  <c r="O11" i="45" s="1"/>
  <c r="N10" i="45"/>
  <c r="O10" i="45" s="1"/>
  <c r="N9" i="45"/>
  <c r="O9" i="45" s="1"/>
  <c r="N8" i="45"/>
  <c r="O8" i="45"/>
  <c r="N7" i="45"/>
  <c r="O7" i="45"/>
  <c r="N6" i="45"/>
  <c r="O6" i="45" s="1"/>
  <c r="M5" i="45"/>
  <c r="M29" i="45" s="1"/>
  <c r="L5" i="45"/>
  <c r="K5" i="45"/>
  <c r="J5" i="45"/>
  <c r="I5" i="45"/>
  <c r="H5" i="45"/>
  <c r="G5" i="45"/>
  <c r="G29" i="45" s="1"/>
  <c r="F5" i="45"/>
  <c r="F29" i="45" s="1"/>
  <c r="E5" i="45"/>
  <c r="E29" i="45" s="1"/>
  <c r="D5" i="45"/>
  <c r="D29" i="45" s="1"/>
  <c r="E24" i="44"/>
  <c r="N23" i="44"/>
  <c r="O23" i="44"/>
  <c r="M22" i="44"/>
  <c r="L22" i="44"/>
  <c r="K22" i="44"/>
  <c r="J22" i="44"/>
  <c r="I22" i="44"/>
  <c r="H22" i="44"/>
  <c r="G22" i="44"/>
  <c r="F22" i="44"/>
  <c r="E22" i="44"/>
  <c r="D22" i="44"/>
  <c r="N22" i="44" s="1"/>
  <c r="O22" i="44" s="1"/>
  <c r="N21" i="44"/>
  <c r="O21" i="44"/>
  <c r="M20" i="44"/>
  <c r="L20" i="44"/>
  <c r="K20" i="44"/>
  <c r="J20" i="44"/>
  <c r="I20" i="44"/>
  <c r="H20" i="44"/>
  <c r="G20" i="44"/>
  <c r="F20" i="44"/>
  <c r="E20" i="44"/>
  <c r="D20" i="44"/>
  <c r="N20" i="44" s="1"/>
  <c r="O20" i="44" s="1"/>
  <c r="N19" i="44"/>
  <c r="O19" i="44"/>
  <c r="M18" i="44"/>
  <c r="M24" i="44" s="1"/>
  <c r="L18" i="44"/>
  <c r="K18" i="44"/>
  <c r="J18" i="44"/>
  <c r="I18" i="44"/>
  <c r="H18" i="44"/>
  <c r="G18" i="44"/>
  <c r="F18" i="44"/>
  <c r="E18" i="44"/>
  <c r="D18" i="44"/>
  <c r="N18" i="44" s="1"/>
  <c r="O18" i="44" s="1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N14" i="44" s="1"/>
  <c r="O14" i="44" s="1"/>
  <c r="D14" i="44"/>
  <c r="N13" i="44"/>
  <c r="O13" i="44" s="1"/>
  <c r="N12" i="44"/>
  <c r="O12" i="44" s="1"/>
  <c r="M11" i="44"/>
  <c r="L11" i="44"/>
  <c r="K11" i="44"/>
  <c r="J11" i="44"/>
  <c r="I11" i="44"/>
  <c r="H11" i="44"/>
  <c r="G11" i="44"/>
  <c r="N11" i="44" s="1"/>
  <c r="O11" i="44" s="1"/>
  <c r="F11" i="44"/>
  <c r="E11" i="44"/>
  <c r="D11" i="44"/>
  <c r="N10" i="44"/>
  <c r="O10" i="44" s="1"/>
  <c r="N9" i="44"/>
  <c r="O9" i="44" s="1"/>
  <c r="N8" i="44"/>
  <c r="O8" i="44"/>
  <c r="N7" i="44"/>
  <c r="O7" i="44"/>
  <c r="N6" i="44"/>
  <c r="O6" i="44" s="1"/>
  <c r="M5" i="44"/>
  <c r="L5" i="44"/>
  <c r="L24" i="44" s="1"/>
  <c r="K5" i="44"/>
  <c r="K24" i="44" s="1"/>
  <c r="J5" i="44"/>
  <c r="J24" i="44" s="1"/>
  <c r="I5" i="44"/>
  <c r="I24" i="44" s="1"/>
  <c r="H5" i="44"/>
  <c r="H24" i="44" s="1"/>
  <c r="G5" i="44"/>
  <c r="G24" i="44" s="1"/>
  <c r="F5" i="44"/>
  <c r="F24" i="44" s="1"/>
  <c r="E5" i="44"/>
  <c r="D5" i="44"/>
  <c r="D25" i="43"/>
  <c r="N24" i="43"/>
  <c r="O24" i="43"/>
  <c r="M23" i="43"/>
  <c r="L23" i="43"/>
  <c r="K23" i="43"/>
  <c r="J23" i="43"/>
  <c r="I23" i="43"/>
  <c r="H23" i="43"/>
  <c r="G23" i="43"/>
  <c r="F23" i="43"/>
  <c r="E23" i="43"/>
  <c r="D23" i="43"/>
  <c r="N23" i="43" s="1"/>
  <c r="O23" i="43" s="1"/>
  <c r="N22" i="43"/>
  <c r="O22" i="43"/>
  <c r="M21" i="43"/>
  <c r="L21" i="43"/>
  <c r="K21" i="43"/>
  <c r="J21" i="43"/>
  <c r="I21" i="43"/>
  <c r="H21" i="43"/>
  <c r="G21" i="43"/>
  <c r="F21" i="43"/>
  <c r="E21" i="43"/>
  <c r="D21" i="43"/>
  <c r="N21" i="43" s="1"/>
  <c r="O21" i="43" s="1"/>
  <c r="N20" i="43"/>
  <c r="O20" i="43"/>
  <c r="M19" i="43"/>
  <c r="L19" i="43"/>
  <c r="K19" i="43"/>
  <c r="J19" i="43"/>
  <c r="I19" i="43"/>
  <c r="H19" i="43"/>
  <c r="G19" i="43"/>
  <c r="F19" i="43"/>
  <c r="E19" i="43"/>
  <c r="D19" i="43"/>
  <c r="N19" i="43" s="1"/>
  <c r="O19" i="43" s="1"/>
  <c r="N18" i="43"/>
  <c r="O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N14" i="43" s="1"/>
  <c r="O14" i="43" s="1"/>
  <c r="F14" i="43"/>
  <c r="E14" i="43"/>
  <c r="D14" i="43"/>
  <c r="N13" i="43"/>
  <c r="O13" i="43" s="1"/>
  <c r="N12" i="43"/>
  <c r="O12" i="43" s="1"/>
  <c r="M11" i="43"/>
  <c r="M25" i="43" s="1"/>
  <c r="L11" i="43"/>
  <c r="K11" i="43"/>
  <c r="J11" i="43"/>
  <c r="I11" i="43"/>
  <c r="N11" i="43" s="1"/>
  <c r="O11" i="43" s="1"/>
  <c r="H11" i="43"/>
  <c r="G11" i="43"/>
  <c r="G25" i="43" s="1"/>
  <c r="F11" i="43"/>
  <c r="E11" i="43"/>
  <c r="D11" i="43"/>
  <c r="N10" i="43"/>
  <c r="O10" i="43" s="1"/>
  <c r="N9" i="43"/>
  <c r="O9" i="43"/>
  <c r="N8" i="43"/>
  <c r="O8" i="43"/>
  <c r="N7" i="43"/>
  <c r="O7" i="43" s="1"/>
  <c r="N6" i="43"/>
  <c r="O6" i="43" s="1"/>
  <c r="M5" i="43"/>
  <c r="L5" i="43"/>
  <c r="L25" i="43" s="1"/>
  <c r="K5" i="43"/>
  <c r="K25" i="43" s="1"/>
  <c r="J5" i="43"/>
  <c r="J25" i="43" s="1"/>
  <c r="I5" i="43"/>
  <c r="I25" i="43" s="1"/>
  <c r="H5" i="43"/>
  <c r="H25" i="43" s="1"/>
  <c r="G5" i="43"/>
  <c r="F5" i="43"/>
  <c r="F25" i="43" s="1"/>
  <c r="E5" i="43"/>
  <c r="E25" i="43" s="1"/>
  <c r="N25" i="43" s="1"/>
  <c r="O25" i="43" s="1"/>
  <c r="D5" i="43"/>
  <c r="D24" i="42"/>
  <c r="N6" i="42"/>
  <c r="O6" i="42" s="1"/>
  <c r="N23" i="42"/>
  <c r="O23" i="42" s="1"/>
  <c r="M22" i="42"/>
  <c r="L22" i="42"/>
  <c r="K22" i="42"/>
  <c r="J22" i="42"/>
  <c r="I22" i="42"/>
  <c r="H22" i="42"/>
  <c r="G22" i="42"/>
  <c r="F22" i="42"/>
  <c r="E22" i="42"/>
  <c r="N22" i="42" s="1"/>
  <c r="O22" i="42" s="1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N20" i="42" s="1"/>
  <c r="O20" i="42" s="1"/>
  <c r="D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 s="1"/>
  <c r="M14" i="42"/>
  <c r="L14" i="42"/>
  <c r="L24" i="42" s="1"/>
  <c r="K14" i="42"/>
  <c r="J14" i="42"/>
  <c r="I14" i="42"/>
  <c r="N14" i="42" s="1"/>
  <c r="O14" i="42" s="1"/>
  <c r="H14" i="42"/>
  <c r="G14" i="42"/>
  <c r="F14" i="42"/>
  <c r="E14" i="42"/>
  <c r="D14" i="42"/>
  <c r="N13" i="42"/>
  <c r="O13" i="42" s="1"/>
  <c r="N12" i="42"/>
  <c r="O12" i="42"/>
  <c r="M11" i="42"/>
  <c r="M24" i="42" s="1"/>
  <c r="L11" i="42"/>
  <c r="K11" i="42"/>
  <c r="K24" i="42" s="1"/>
  <c r="J11" i="42"/>
  <c r="I11" i="42"/>
  <c r="H11" i="42"/>
  <c r="G11" i="42"/>
  <c r="F11" i="42"/>
  <c r="E11" i="42"/>
  <c r="D11" i="42"/>
  <c r="N10" i="42"/>
  <c r="O10" i="42"/>
  <c r="N9" i="42"/>
  <c r="O9" i="42"/>
  <c r="N8" i="42"/>
  <c r="O8" i="42" s="1"/>
  <c r="N7" i="42"/>
  <c r="O7" i="42" s="1"/>
  <c r="M5" i="42"/>
  <c r="L5" i="42"/>
  <c r="K5" i="42"/>
  <c r="J5" i="42"/>
  <c r="J24" i="42" s="1"/>
  <c r="I5" i="42"/>
  <c r="I24" i="42" s="1"/>
  <c r="H5" i="42"/>
  <c r="H24" i="42" s="1"/>
  <c r="G5" i="42"/>
  <c r="G24" i="42" s="1"/>
  <c r="F5" i="42"/>
  <c r="F24" i="42" s="1"/>
  <c r="E5" i="42"/>
  <c r="E24" i="42" s="1"/>
  <c r="D5" i="42"/>
  <c r="L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3" i="41" s="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1" i="41" s="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D25" i="41" s="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N14" i="41" s="1"/>
  <c r="O14" i="41" s="1"/>
  <c r="H14" i="41"/>
  <c r="G14" i="41"/>
  <c r="F14" i="41"/>
  <c r="E14" i="41"/>
  <c r="D14" i="41"/>
  <c r="N13" i="41"/>
  <c r="O13" i="41" s="1"/>
  <c r="N12" i="41"/>
  <c r="O12" i="41"/>
  <c r="M11" i="41"/>
  <c r="M25" i="41" s="1"/>
  <c r="L11" i="41"/>
  <c r="K11" i="41"/>
  <c r="N11" i="41" s="1"/>
  <c r="O11" i="41" s="1"/>
  <c r="J11" i="41"/>
  <c r="I11" i="41"/>
  <c r="H11" i="41"/>
  <c r="G11" i="41"/>
  <c r="F11" i="41"/>
  <c r="E11" i="41"/>
  <c r="D11" i="41"/>
  <c r="N10" i="41"/>
  <c r="O10" i="41"/>
  <c r="N9" i="41"/>
  <c r="O9" i="41"/>
  <c r="N8" i="41"/>
  <c r="O8" i="41" s="1"/>
  <c r="N7" i="41"/>
  <c r="O7" i="41" s="1"/>
  <c r="N6" i="41"/>
  <c r="O6" i="41" s="1"/>
  <c r="M5" i="41"/>
  <c r="L5" i="41"/>
  <c r="K5" i="41"/>
  <c r="K25" i="41" s="1"/>
  <c r="J5" i="41"/>
  <c r="J25" i="41" s="1"/>
  <c r="I5" i="41"/>
  <c r="I25" i="41" s="1"/>
  <c r="H5" i="41"/>
  <c r="H25" i="41" s="1"/>
  <c r="G5" i="41"/>
  <c r="G25" i="41" s="1"/>
  <c r="F5" i="41"/>
  <c r="F25" i="41" s="1"/>
  <c r="E5" i="41"/>
  <c r="E25" i="41" s="1"/>
  <c r="D5" i="41"/>
  <c r="N22" i="40"/>
  <c r="O22" i="40" s="1"/>
  <c r="M21" i="40"/>
  <c r="L21" i="40"/>
  <c r="K21" i="40"/>
  <c r="J21" i="40"/>
  <c r="I21" i="40"/>
  <c r="H21" i="40"/>
  <c r="G21" i="40"/>
  <c r="F21" i="40"/>
  <c r="E21" i="40"/>
  <c r="N21" i="40" s="1"/>
  <c r="O21" i="40" s="1"/>
  <c r="D21" i="40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9" i="40" s="1"/>
  <c r="O19" i="40" s="1"/>
  <c r="N18" i="40"/>
  <c r="O18" i="40"/>
  <c r="N17" i="40"/>
  <c r="O17" i="40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H23" i="40" s="1"/>
  <c r="G12" i="40"/>
  <c r="G23" i="40" s="1"/>
  <c r="F12" i="40"/>
  <c r="E12" i="40"/>
  <c r="D12" i="40"/>
  <c r="N12" i="40" s="1"/>
  <c r="O12" i="40" s="1"/>
  <c r="N11" i="40"/>
  <c r="O11" i="40"/>
  <c r="N10" i="40"/>
  <c r="O10" i="40" s="1"/>
  <c r="N9" i="40"/>
  <c r="O9" i="40"/>
  <c r="N8" i="40"/>
  <c r="O8" i="40"/>
  <c r="N7" i="40"/>
  <c r="O7" i="40" s="1"/>
  <c r="N6" i="40"/>
  <c r="O6" i="40" s="1"/>
  <c r="M5" i="40"/>
  <c r="M23" i="40"/>
  <c r="L5" i="40"/>
  <c r="L23" i="40" s="1"/>
  <c r="K5" i="40"/>
  <c r="K23" i="40"/>
  <c r="J5" i="40"/>
  <c r="J23" i="40" s="1"/>
  <c r="I5" i="40"/>
  <c r="I23" i="40" s="1"/>
  <c r="H5" i="40"/>
  <c r="G5" i="40"/>
  <c r="F5" i="40"/>
  <c r="F23" i="40" s="1"/>
  <c r="E5" i="40"/>
  <c r="E23" i="40" s="1"/>
  <c r="D5" i="40"/>
  <c r="D23" i="40" s="1"/>
  <c r="N23" i="40" s="1"/>
  <c r="O23" i="40" s="1"/>
  <c r="N5" i="40"/>
  <c r="O5" i="40" s="1"/>
  <c r="N23" i="39"/>
  <c r="O23" i="39" s="1"/>
  <c r="M22" i="39"/>
  <c r="L22" i="39"/>
  <c r="K22" i="39"/>
  <c r="J22" i="39"/>
  <c r="I22" i="39"/>
  <c r="H22" i="39"/>
  <c r="G22" i="39"/>
  <c r="F22" i="39"/>
  <c r="N22" i="39"/>
  <c r="O22" i="39" s="1"/>
  <c r="E22" i="39"/>
  <c r="D22" i="39"/>
  <c r="N21" i="39"/>
  <c r="O21" i="39" s="1"/>
  <c r="M20" i="39"/>
  <c r="L20" i="39"/>
  <c r="K20" i="39"/>
  <c r="J20" i="39"/>
  <c r="I20" i="39"/>
  <c r="H20" i="39"/>
  <c r="G20" i="39"/>
  <c r="N20" i="39" s="1"/>
  <c r="O20" i="39" s="1"/>
  <c r="F20" i="39"/>
  <c r="E20" i="39"/>
  <c r="D20" i="39"/>
  <c r="N19" i="39"/>
  <c r="O19" i="39" s="1"/>
  <c r="M18" i="39"/>
  <c r="L18" i="39"/>
  <c r="K18" i="39"/>
  <c r="J18" i="39"/>
  <c r="I18" i="39"/>
  <c r="I24" i="39" s="1"/>
  <c r="H18" i="39"/>
  <c r="G18" i="39"/>
  <c r="F18" i="39"/>
  <c r="E18" i="39"/>
  <c r="D18" i="39"/>
  <c r="N18" i="39" s="1"/>
  <c r="O18" i="39" s="1"/>
  <c r="N17" i="39"/>
  <c r="O17" i="39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F24" i="39" s="1"/>
  <c r="N14" i="39"/>
  <c r="O14" i="39" s="1"/>
  <c r="E14" i="39"/>
  <c r="D14" i="39"/>
  <c r="N13" i="39"/>
  <c r="O13" i="39" s="1"/>
  <c r="N12" i="39"/>
  <c r="O12" i="39"/>
  <c r="M11" i="39"/>
  <c r="L11" i="39"/>
  <c r="K11" i="39"/>
  <c r="J11" i="39"/>
  <c r="I11" i="39"/>
  <c r="H11" i="39"/>
  <c r="G11" i="39"/>
  <c r="N11" i="39" s="1"/>
  <c r="O11" i="39" s="1"/>
  <c r="F11" i="39"/>
  <c r="E11" i="39"/>
  <c r="D11" i="39"/>
  <c r="N10" i="39"/>
  <c r="O10" i="39" s="1"/>
  <c r="N9" i="39"/>
  <c r="O9" i="39"/>
  <c r="N8" i="39"/>
  <c r="O8" i="39"/>
  <c r="N7" i="39"/>
  <c r="O7" i="39" s="1"/>
  <c r="N6" i="39"/>
  <c r="O6" i="39" s="1"/>
  <c r="M5" i="39"/>
  <c r="M24" i="39" s="1"/>
  <c r="L5" i="39"/>
  <c r="L24" i="39"/>
  <c r="K5" i="39"/>
  <c r="K24" i="39"/>
  <c r="J5" i="39"/>
  <c r="J24" i="39" s="1"/>
  <c r="I5" i="39"/>
  <c r="H5" i="39"/>
  <c r="H24" i="39" s="1"/>
  <c r="G5" i="39"/>
  <c r="G24" i="39" s="1"/>
  <c r="F5" i="39"/>
  <c r="E5" i="39"/>
  <c r="N5" i="39" s="1"/>
  <c r="O5" i="39" s="1"/>
  <c r="D5" i="39"/>
  <c r="N21" i="38"/>
  <c r="O21" i="38"/>
  <c r="M20" i="38"/>
  <c r="L20" i="38"/>
  <c r="K20" i="38"/>
  <c r="J20" i="38"/>
  <c r="I20" i="38"/>
  <c r="H20" i="38"/>
  <c r="G20" i="38"/>
  <c r="F20" i="38"/>
  <c r="E20" i="38"/>
  <c r="D20" i="38"/>
  <c r="N20" i="38" s="1"/>
  <c r="O20" i="38" s="1"/>
  <c r="N19" i="38"/>
  <c r="O19" i="38" s="1"/>
  <c r="M18" i="38"/>
  <c r="L18" i="38"/>
  <c r="K18" i="38"/>
  <c r="J18" i="38"/>
  <c r="I18" i="38"/>
  <c r="H18" i="38"/>
  <c r="G18" i="38"/>
  <c r="F18" i="38"/>
  <c r="N18" i="38" s="1"/>
  <c r="O18" i="38" s="1"/>
  <c r="E18" i="38"/>
  <c r="D18" i="38"/>
  <c r="N17" i="38"/>
  <c r="O17" i="38" s="1"/>
  <c r="N16" i="38"/>
  <c r="O16" i="38" s="1"/>
  <c r="N15" i="38"/>
  <c r="O15" i="38"/>
  <c r="M14" i="38"/>
  <c r="L14" i="38"/>
  <c r="K14" i="38"/>
  <c r="K22" i="38" s="1"/>
  <c r="J14" i="38"/>
  <c r="J22" i="38" s="1"/>
  <c r="I14" i="38"/>
  <c r="H14" i="38"/>
  <c r="G14" i="38"/>
  <c r="F14" i="38"/>
  <c r="E14" i="38"/>
  <c r="D14" i="38"/>
  <c r="N14" i="38" s="1"/>
  <c r="O14" i="38" s="1"/>
  <c r="N13" i="38"/>
  <c r="O13" i="38" s="1"/>
  <c r="N12" i="38"/>
  <c r="O12" i="38"/>
  <c r="M11" i="38"/>
  <c r="L11" i="38"/>
  <c r="K11" i="38"/>
  <c r="J11" i="38"/>
  <c r="I11" i="38"/>
  <c r="H11" i="38"/>
  <c r="G11" i="38"/>
  <c r="F11" i="38"/>
  <c r="F22" i="38" s="1"/>
  <c r="E11" i="38"/>
  <c r="D11" i="38"/>
  <c r="D22" i="38" s="1"/>
  <c r="N22" i="38" s="1"/>
  <c r="O22" i="38" s="1"/>
  <c r="N11" i="38"/>
  <c r="O11" i="38" s="1"/>
  <c r="N10" i="38"/>
  <c r="O10" i="38" s="1"/>
  <c r="N9" i="38"/>
  <c r="O9" i="38"/>
  <c r="N8" i="38"/>
  <c r="O8" i="38" s="1"/>
  <c r="N7" i="38"/>
  <c r="O7" i="38"/>
  <c r="N6" i="38"/>
  <c r="O6" i="38"/>
  <c r="M5" i="38"/>
  <c r="M22" i="38" s="1"/>
  <c r="L5" i="38"/>
  <c r="L22" i="38" s="1"/>
  <c r="K5" i="38"/>
  <c r="J5" i="38"/>
  <c r="I5" i="38"/>
  <c r="I22" i="38"/>
  <c r="H5" i="38"/>
  <c r="H22" i="38"/>
  <c r="G5" i="38"/>
  <c r="G22" i="38" s="1"/>
  <c r="F5" i="38"/>
  <c r="E5" i="38"/>
  <c r="E22" i="38" s="1"/>
  <c r="D5" i="38"/>
  <c r="D20" i="37"/>
  <c r="N23" i="37"/>
  <c r="O23" i="37"/>
  <c r="M22" i="37"/>
  <c r="L22" i="37"/>
  <c r="K22" i="37"/>
  <c r="J22" i="37"/>
  <c r="I22" i="37"/>
  <c r="I24" i="37" s="1"/>
  <c r="H22" i="37"/>
  <c r="G22" i="37"/>
  <c r="F22" i="37"/>
  <c r="E22" i="37"/>
  <c r="D22" i="37"/>
  <c r="N22" i="37" s="1"/>
  <c r="O22" i="37" s="1"/>
  <c r="N21" i="37"/>
  <c r="O21" i="37" s="1"/>
  <c r="M20" i="37"/>
  <c r="L20" i="37"/>
  <c r="N20" i="37" s="1"/>
  <c r="O20" i="37" s="1"/>
  <c r="K20" i="37"/>
  <c r="J20" i="37"/>
  <c r="I20" i="37"/>
  <c r="H20" i="37"/>
  <c r="G20" i="37"/>
  <c r="F20" i="37"/>
  <c r="E20" i="37"/>
  <c r="N19" i="37"/>
  <c r="O19" i="37"/>
  <c r="N18" i="37"/>
  <c r="O18" i="37" s="1"/>
  <c r="N17" i="37"/>
  <c r="O17" i="37" s="1"/>
  <c r="N16" i="37"/>
  <c r="O16" i="37" s="1"/>
  <c r="M15" i="37"/>
  <c r="L15" i="37"/>
  <c r="K15" i="37"/>
  <c r="J15" i="37"/>
  <c r="I15" i="37"/>
  <c r="H15" i="37"/>
  <c r="H24" i="37" s="1"/>
  <c r="G15" i="37"/>
  <c r="G24" i="37" s="1"/>
  <c r="F15" i="37"/>
  <c r="E15" i="37"/>
  <c r="N15" i="37" s="1"/>
  <c r="O15" i="37" s="1"/>
  <c r="D15" i="37"/>
  <c r="N14" i="37"/>
  <c r="O14" i="37" s="1"/>
  <c r="N13" i="37"/>
  <c r="O13" i="37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/>
  <c r="N9" i="37"/>
  <c r="O9" i="37"/>
  <c r="N8" i="37"/>
  <c r="O8" i="37" s="1"/>
  <c r="N7" i="37"/>
  <c r="O7" i="37" s="1"/>
  <c r="N6" i="37"/>
  <c r="O6" i="37"/>
  <c r="M5" i="37"/>
  <c r="M24" i="37" s="1"/>
  <c r="L5" i="37"/>
  <c r="L24" i="37"/>
  <c r="K5" i="37"/>
  <c r="K24" i="37" s="1"/>
  <c r="J5" i="37"/>
  <c r="J24" i="37" s="1"/>
  <c r="I5" i="37"/>
  <c r="H5" i="37"/>
  <c r="G5" i="37"/>
  <c r="F5" i="37"/>
  <c r="F24" i="37"/>
  <c r="E5" i="37"/>
  <c r="E24" i="37" s="1"/>
  <c r="D5" i="37"/>
  <c r="N5" i="37" s="1"/>
  <c r="O5" i="37" s="1"/>
  <c r="N21" i="36"/>
  <c r="O21" i="36" s="1"/>
  <c r="M20" i="36"/>
  <c r="L20" i="36"/>
  <c r="K20" i="36"/>
  <c r="J20" i="36"/>
  <c r="I20" i="36"/>
  <c r="H20" i="36"/>
  <c r="G20" i="36"/>
  <c r="F20" i="36"/>
  <c r="N20" i="36" s="1"/>
  <c r="O20" i="36" s="1"/>
  <c r="E20" i="36"/>
  <c r="D20" i="36"/>
  <c r="N19" i="36"/>
  <c r="O19" i="36"/>
  <c r="M18" i="36"/>
  <c r="L18" i="36"/>
  <c r="K18" i="36"/>
  <c r="J18" i="36"/>
  <c r="N18" i="36" s="1"/>
  <c r="O18" i="36" s="1"/>
  <c r="I18" i="36"/>
  <c r="H18" i="36"/>
  <c r="G18" i="36"/>
  <c r="F18" i="36"/>
  <c r="E18" i="36"/>
  <c r="D18" i="36"/>
  <c r="N17" i="36"/>
  <c r="O17" i="36"/>
  <c r="N16" i="36"/>
  <c r="O16" i="36" s="1"/>
  <c r="N15" i="36"/>
  <c r="O15" i="36"/>
  <c r="M14" i="36"/>
  <c r="L14" i="36"/>
  <c r="L22" i="36" s="1"/>
  <c r="K14" i="36"/>
  <c r="J14" i="36"/>
  <c r="I14" i="36"/>
  <c r="H14" i="36"/>
  <c r="G14" i="36"/>
  <c r="F14" i="36"/>
  <c r="F22" i="36" s="1"/>
  <c r="E14" i="36"/>
  <c r="D14" i="36"/>
  <c r="N14" i="36"/>
  <c r="O14" i="36" s="1"/>
  <c r="N13" i="36"/>
  <c r="O13" i="36" s="1"/>
  <c r="N12" i="36"/>
  <c r="O12" i="36" s="1"/>
  <c r="M11" i="36"/>
  <c r="L11" i="36"/>
  <c r="K11" i="36"/>
  <c r="J11" i="36"/>
  <c r="I11" i="36"/>
  <c r="H11" i="36"/>
  <c r="G11" i="36"/>
  <c r="N11" i="36" s="1"/>
  <c r="O11" i="36" s="1"/>
  <c r="F11" i="36"/>
  <c r="E11" i="36"/>
  <c r="D11" i="36"/>
  <c r="N10" i="36"/>
  <c r="O10" i="36" s="1"/>
  <c r="N9" i="36"/>
  <c r="O9" i="36"/>
  <c r="N8" i="36"/>
  <c r="O8" i="36" s="1"/>
  <c r="N7" i="36"/>
  <c r="O7" i="36"/>
  <c r="N6" i="36"/>
  <c r="O6" i="36"/>
  <c r="M5" i="36"/>
  <c r="M22" i="36" s="1"/>
  <c r="L5" i="36"/>
  <c r="K5" i="36"/>
  <c r="K22" i="36" s="1"/>
  <c r="J5" i="36"/>
  <c r="I5" i="36"/>
  <c r="I22" i="36"/>
  <c r="H5" i="36"/>
  <c r="H22" i="36" s="1"/>
  <c r="G5" i="36"/>
  <c r="G22" i="36" s="1"/>
  <c r="F5" i="36"/>
  <c r="E5" i="36"/>
  <c r="E22" i="36" s="1"/>
  <c r="D5" i="36"/>
  <c r="D22" i="36" s="1"/>
  <c r="N22" i="35"/>
  <c r="O22" i="35" s="1"/>
  <c r="M21" i="35"/>
  <c r="L21" i="35"/>
  <c r="L23" i="35" s="1"/>
  <c r="K21" i="35"/>
  <c r="J21" i="35"/>
  <c r="I21" i="35"/>
  <c r="H21" i="35"/>
  <c r="G21" i="35"/>
  <c r="F21" i="35"/>
  <c r="E21" i="35"/>
  <c r="D21" i="35"/>
  <c r="N20" i="35"/>
  <c r="O20" i="35"/>
  <c r="M19" i="35"/>
  <c r="L19" i="35"/>
  <c r="K19" i="35"/>
  <c r="J19" i="35"/>
  <c r="I19" i="35"/>
  <c r="H19" i="35"/>
  <c r="G19" i="35"/>
  <c r="F19" i="35"/>
  <c r="E19" i="35"/>
  <c r="N19" i="35" s="1"/>
  <c r="O19" i="35" s="1"/>
  <c r="D19" i="35"/>
  <c r="N18" i="35"/>
  <c r="O18" i="35"/>
  <c r="N17" i="35"/>
  <c r="O17" i="35"/>
  <c r="N16" i="35"/>
  <c r="O16" i="35" s="1"/>
  <c r="M15" i="35"/>
  <c r="L15" i="35"/>
  <c r="K15" i="35"/>
  <c r="J15" i="35"/>
  <c r="I15" i="35"/>
  <c r="H15" i="35"/>
  <c r="G15" i="35"/>
  <c r="F15" i="35"/>
  <c r="F23" i="35" s="1"/>
  <c r="E15" i="35"/>
  <c r="D15" i="35"/>
  <c r="N14" i="35"/>
  <c r="O14" i="35" s="1"/>
  <c r="N13" i="35"/>
  <c r="O13" i="35" s="1"/>
  <c r="M12" i="35"/>
  <c r="L12" i="35"/>
  <c r="K12" i="35"/>
  <c r="J12" i="35"/>
  <c r="J23" i="35"/>
  <c r="I12" i="35"/>
  <c r="H12" i="35"/>
  <c r="G12" i="35"/>
  <c r="N12" i="35" s="1"/>
  <c r="O12" i="35" s="1"/>
  <c r="F12" i="35"/>
  <c r="E12" i="35"/>
  <c r="D12" i="35"/>
  <c r="N11" i="35"/>
  <c r="O11" i="35"/>
  <c r="N10" i="35"/>
  <c r="O10" i="35"/>
  <c r="N9" i="35"/>
  <c r="O9" i="35" s="1"/>
  <c r="N8" i="35"/>
  <c r="O8" i="35" s="1"/>
  <c r="N7" i="35"/>
  <c r="O7" i="35" s="1"/>
  <c r="N6" i="35"/>
  <c r="O6" i="35" s="1"/>
  <c r="M5" i="35"/>
  <c r="M23" i="35"/>
  <c r="L5" i="35"/>
  <c r="K5" i="35"/>
  <c r="K23" i="35" s="1"/>
  <c r="J5" i="35"/>
  <c r="I5" i="35"/>
  <c r="I23" i="35" s="1"/>
  <c r="H5" i="35"/>
  <c r="H23" i="35" s="1"/>
  <c r="G5" i="35"/>
  <c r="G23" i="35" s="1"/>
  <c r="F5" i="35"/>
  <c r="E5" i="35"/>
  <c r="E23" i="35"/>
  <c r="D5" i="35"/>
  <c r="N5" i="35" s="1"/>
  <c r="O5" i="35" s="1"/>
  <c r="N22" i="34"/>
  <c r="O22" i="34" s="1"/>
  <c r="M21" i="34"/>
  <c r="L21" i="34"/>
  <c r="K21" i="34"/>
  <c r="J21" i="34"/>
  <c r="J23" i="34" s="1"/>
  <c r="I21" i="34"/>
  <c r="H21" i="34"/>
  <c r="G21" i="34"/>
  <c r="G23" i="34" s="1"/>
  <c r="F21" i="34"/>
  <c r="E21" i="34"/>
  <c r="D21" i="34"/>
  <c r="N21" i="34" s="1"/>
  <c r="O21" i="34" s="1"/>
  <c r="N20" i="34"/>
  <c r="O20" i="34" s="1"/>
  <c r="M19" i="34"/>
  <c r="L19" i="34"/>
  <c r="K19" i="34"/>
  <c r="J19" i="34"/>
  <c r="I19" i="34"/>
  <c r="H19" i="34"/>
  <c r="H23" i="34" s="1"/>
  <c r="G19" i="34"/>
  <c r="F19" i="34"/>
  <c r="E19" i="34"/>
  <c r="D19" i="34"/>
  <c r="N19" i="34" s="1"/>
  <c r="O19" i="34" s="1"/>
  <c r="N18" i="34"/>
  <c r="O18" i="34"/>
  <c r="N17" i="34"/>
  <c r="O17" i="34" s="1"/>
  <c r="N16" i="34"/>
  <c r="O16" i="34"/>
  <c r="M15" i="34"/>
  <c r="L15" i="34"/>
  <c r="K15" i="34"/>
  <c r="J15" i="34"/>
  <c r="I15" i="34"/>
  <c r="H15" i="34"/>
  <c r="G15" i="34"/>
  <c r="F15" i="34"/>
  <c r="F23" i="34" s="1"/>
  <c r="E15" i="34"/>
  <c r="E23" i="34" s="1"/>
  <c r="D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2" i="34" s="1"/>
  <c r="O12" i="34" s="1"/>
  <c r="N11" i="34"/>
  <c r="O11" i="34" s="1"/>
  <c r="N10" i="34"/>
  <c r="O10" i="34"/>
  <c r="N9" i="34"/>
  <c r="O9" i="34"/>
  <c r="N8" i="34"/>
  <c r="O8" i="34" s="1"/>
  <c r="N7" i="34"/>
  <c r="O7" i="34" s="1"/>
  <c r="N6" i="34"/>
  <c r="O6" i="34"/>
  <c r="M5" i="34"/>
  <c r="M23" i="34" s="1"/>
  <c r="L5" i="34"/>
  <c r="L23" i="34"/>
  <c r="K5" i="34"/>
  <c r="K23" i="34" s="1"/>
  <c r="J5" i="34"/>
  <c r="I5" i="34"/>
  <c r="I23" i="34" s="1"/>
  <c r="H5" i="34"/>
  <c r="G5" i="34"/>
  <c r="F5" i="34"/>
  <c r="E5" i="34"/>
  <c r="D5" i="34"/>
  <c r="E22" i="33"/>
  <c r="F22" i="33"/>
  <c r="N22" i="33" s="1"/>
  <c r="O22" i="33" s="1"/>
  <c r="G22" i="33"/>
  <c r="H22" i="33"/>
  <c r="I22" i="33"/>
  <c r="J22" i="33"/>
  <c r="K22" i="33"/>
  <c r="L22" i="33"/>
  <c r="M22" i="33"/>
  <c r="D22" i="33"/>
  <c r="E20" i="33"/>
  <c r="N20" i="33" s="1"/>
  <c r="O20" i="33" s="1"/>
  <c r="F20" i="33"/>
  <c r="G20" i="33"/>
  <c r="H20" i="33"/>
  <c r="I20" i="33"/>
  <c r="J20" i="33"/>
  <c r="K20" i="33"/>
  <c r="L20" i="33"/>
  <c r="M20" i="33"/>
  <c r="E16" i="33"/>
  <c r="F16" i="33"/>
  <c r="G16" i="33"/>
  <c r="H16" i="33"/>
  <c r="I16" i="33"/>
  <c r="J16" i="33"/>
  <c r="K16" i="33"/>
  <c r="L16" i="33"/>
  <c r="M16" i="33"/>
  <c r="E13" i="33"/>
  <c r="F13" i="33"/>
  <c r="G13" i="33"/>
  <c r="H13" i="33"/>
  <c r="I13" i="33"/>
  <c r="J13" i="33"/>
  <c r="K13" i="33"/>
  <c r="L13" i="33"/>
  <c r="M13" i="33"/>
  <c r="E5" i="33"/>
  <c r="E24" i="33" s="1"/>
  <c r="F5" i="33"/>
  <c r="F24" i="33" s="1"/>
  <c r="G5" i="33"/>
  <c r="G24" i="33" s="1"/>
  <c r="H5" i="33"/>
  <c r="H24" i="33"/>
  <c r="I5" i="33"/>
  <c r="I24" i="33" s="1"/>
  <c r="J5" i="33"/>
  <c r="J24" i="33" s="1"/>
  <c r="K5" i="33"/>
  <c r="K24" i="33" s="1"/>
  <c r="L5" i="33"/>
  <c r="L24" i="33"/>
  <c r="M5" i="33"/>
  <c r="M24" i="33" s="1"/>
  <c r="D20" i="33"/>
  <c r="D16" i="33"/>
  <c r="N16" i="33" s="1"/>
  <c r="O16" i="33" s="1"/>
  <c r="D13" i="33"/>
  <c r="N13" i="33" s="1"/>
  <c r="O13" i="33" s="1"/>
  <c r="D5" i="33"/>
  <c r="N23" i="33"/>
  <c r="O23" i="33"/>
  <c r="N21" i="33"/>
  <c r="O21" i="33" s="1"/>
  <c r="N15" i="33"/>
  <c r="O15" i="33"/>
  <c r="N7" i="33"/>
  <c r="O7" i="33"/>
  <c r="N8" i="33"/>
  <c r="O8" i="33" s="1"/>
  <c r="N9" i="33"/>
  <c r="O9" i="33" s="1"/>
  <c r="N10" i="33"/>
  <c r="O10" i="33"/>
  <c r="N11" i="33"/>
  <c r="O11" i="33" s="1"/>
  <c r="N12" i="33"/>
  <c r="O12" i="33"/>
  <c r="N6" i="33"/>
  <c r="O6" i="33"/>
  <c r="N17" i="33"/>
  <c r="O17" i="33" s="1"/>
  <c r="N18" i="33"/>
  <c r="O18" i="33" s="1"/>
  <c r="N19" i="33"/>
  <c r="O19" i="33"/>
  <c r="N14" i="33"/>
  <c r="O14" i="33" s="1"/>
  <c r="N12" i="37"/>
  <c r="O12" i="37" s="1"/>
  <c r="N5" i="34"/>
  <c r="O5" i="34" s="1"/>
  <c r="D23" i="34"/>
  <c r="D24" i="39"/>
  <c r="D24" i="37"/>
  <c r="N19" i="41"/>
  <c r="O19" i="41" s="1"/>
  <c r="N18" i="42"/>
  <c r="O18" i="42" s="1"/>
  <c r="N5" i="43"/>
  <c r="O5" i="43" s="1"/>
  <c r="N5" i="44"/>
  <c r="O5" i="44" s="1"/>
  <c r="N15" i="45"/>
  <c r="O15" i="45" s="1"/>
  <c r="N18" i="46"/>
  <c r="O18" i="46" s="1"/>
  <c r="O28" i="48"/>
  <c r="P28" i="48" s="1"/>
  <c r="O5" i="48"/>
  <c r="P5" i="48" s="1"/>
  <c r="O16" i="49"/>
  <c r="P16" i="49" s="1"/>
  <c r="O26" i="50" l="1"/>
  <c r="P26" i="50" s="1"/>
  <c r="N24" i="37"/>
  <c r="O24" i="37" s="1"/>
  <c r="N29" i="45"/>
  <c r="O29" i="45" s="1"/>
  <c r="O30" i="48"/>
  <c r="P30" i="48" s="1"/>
  <c r="N23" i="34"/>
  <c r="O23" i="34" s="1"/>
  <c r="N25" i="41"/>
  <c r="O25" i="41" s="1"/>
  <c r="N24" i="42"/>
  <c r="O24" i="42" s="1"/>
  <c r="D24" i="44"/>
  <c r="N24" i="44" s="1"/>
  <c r="O24" i="44" s="1"/>
  <c r="N5" i="38"/>
  <c r="O5" i="38" s="1"/>
  <c r="N21" i="35"/>
  <c r="O21" i="35" s="1"/>
  <c r="N15" i="35"/>
  <c r="O15" i="35" s="1"/>
  <c r="N11" i="46"/>
  <c r="O11" i="46" s="1"/>
  <c r="N11" i="42"/>
  <c r="O11" i="42" s="1"/>
  <c r="N5" i="41"/>
  <c r="O5" i="41" s="1"/>
  <c r="D30" i="49"/>
  <c r="O30" i="49" s="1"/>
  <c r="P30" i="49" s="1"/>
  <c r="N5" i="36"/>
  <c r="O5" i="36" s="1"/>
  <c r="D24" i="33"/>
  <c r="N24" i="33" s="1"/>
  <c r="O24" i="33" s="1"/>
  <c r="N5" i="45"/>
  <c r="O5" i="45" s="1"/>
  <c r="N5" i="33"/>
  <c r="O5" i="33" s="1"/>
  <c r="J22" i="36"/>
  <c r="N22" i="36" s="1"/>
  <c r="O22" i="36" s="1"/>
  <c r="N5" i="42"/>
  <c r="O5" i="42" s="1"/>
  <c r="D23" i="35"/>
  <c r="N23" i="35" s="1"/>
  <c r="O23" i="35" s="1"/>
  <c r="E24" i="39"/>
  <c r="N24" i="39" s="1"/>
  <c r="O24" i="39" s="1"/>
  <c r="I27" i="46"/>
  <c r="N27" i="46" s="1"/>
  <c r="O27" i="46" s="1"/>
  <c r="N15" i="34"/>
  <c r="O15" i="34" s="1"/>
</calcChain>
</file>

<file path=xl/sharedStrings.xml><?xml version="1.0" encoding="utf-8"?>
<sst xmlns="http://schemas.openxmlformats.org/spreadsheetml/2006/main" count="700" uniqueCount="96">
  <si>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</si>
  <si>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</si>
  <si>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</si>
  <si>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</si>
  <si>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</si>
  <si>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</si>
  <si>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</si>
  <si>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</si>
  <si>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</si>
  <si>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</si>
  <si>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</si>
  <si>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</si>
  <si>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</si>
  <si>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</si>
  <si>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</si>
  <si>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</si>
  <si>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</si>
  <si>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</si>
  <si>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</si>
  <si>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</si>
  <si>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</si>
  <si>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</si>
  <si>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</si>
  <si>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</si>
  <si>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</si>
  <si>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</si>
  <si>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</si>
  <si>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</si>
  <si>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</si>
  <si>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Physical Environment</t>
  </si>
  <si>
    <t>Garbage / Solid Waste Control Services</t>
  </si>
  <si>
    <t>Sewer / Wastewater Services</t>
  </si>
  <si>
    <t>Flood Control / Stormwater Management</t>
  </si>
  <si>
    <t>Transportation</t>
  </si>
  <si>
    <t>Road and Street Facilities</t>
  </si>
  <si>
    <t>Inter-Fund Group Transfers Out</t>
  </si>
  <si>
    <t>Other Uses and Non-Operating</t>
  </si>
  <si>
    <t>2009 Municipal Population:</t>
  </si>
  <si>
    <t>Rockledge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</si>
  <si>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</si>
  <si>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</si>
  <si>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</si>
  <si>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</si>
  <si>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</si>
  <si>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</si>
  <si>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</si>
  <si>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</si>
  <si>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Other Physical Environment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</si>
  <si>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</si>
  <si>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</si>
  <si>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</si>
  <si>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</si>
  <si>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</si>
  <si>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</si>
  <si>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</si>
  <si>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</si>
  <si>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Human Services</t>
  </si>
  <si>
    <t>Health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</si>
  <si>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</si>
  <si>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</si>
  <si>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</si>
  <si>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</si>
  <si>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</si>
  <si>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</si>
  <si>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</si>
  <si>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</si>
  <si>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</si>
  <si>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</si>
  <si>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</si>
  <si>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</si>
  <si>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</si>
  <si>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</si>
  <si>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Conservation / Resource Management</t>
  </si>
  <si>
    <t>Economic Environment</t>
  </si>
  <si>
    <t>Industry Development</t>
  </si>
  <si>
    <t>Culture / Recreation</t>
  </si>
  <si>
    <t>Parks / Recreation</t>
  </si>
  <si>
    <t>Other Culture / Recreation</t>
  </si>
  <si>
    <t>2019 Municipal Population:</t>
  </si>
  <si>
    <t>Local Fiscal Year Ended September 30, 2020</t>
  </si>
  <si>
    <t>2020 Municipal Population:</t>
  </si>
  <si>
    <t>Local Fiscal Year Ended September 30, 2021</t>
  </si>
  <si>
    <t>Protective Inspections</t>
  </si>
  <si>
    <t>2021 Municipal Population:</t>
  </si>
  <si>
    <t>Per Capita Account</t>
  </si>
  <si>
    <t>Custodial</t>
  </si>
  <si>
    <t>Total Account</t>
  </si>
  <si>
    <t>Conservation and Resource Management</t>
  </si>
  <si>
    <t>Parks and Recreation</t>
  </si>
  <si>
    <t>Special Recreation Facilities</t>
  </si>
  <si>
    <t>Inter-fund Group Transfers Out</t>
  </si>
  <si>
    <t>Local Fiscal Year Ended September 30, 2022</t>
  </si>
  <si>
    <t>2022 Municipal Population:</t>
  </si>
  <si>
    <t>Local Fiscal Year Ended September 30, 2023</t>
  </si>
  <si>
    <t>Other Economic Environment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</si>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</sst>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SUM(D6:D10)</f>
        <v>4453564</v>
      </c>
      <c r="E5" s="24">
        <f>SUM(E6:E10)</f>
        <v>17162</v>
      </c>
      <c r="F5" s="24">
        <f>SUM(F6:F10)</f>
        <v>0</v>
      </c>
      <c r="G5" s="24">
        <f>SUM(G6:G10)</f>
        <v>0</v>
      </c>
      <c r="H5" s="24">
        <f>SUM(H6:H10)</f>
        <v>0</v>
      </c>
      <c r="I5" s="24">
        <f>SUM(I6:I10)</f>
        <v>0</v>
      </c>
      <c r="J5" s="24">
        <f>SUM(J6:J10)</f>
        <v>2713967</v>
      </c>
      <c r="K5" s="24">
        <f>SUM(K6:K10)</f>
        <v>3841465</v>
      </c>
      <c r="L5" s="24">
        <f>SUM(L6:L10)</f>
        <v>0</v>
      </c>
      <c r="M5" s="24">
        <f>SUM(M6:M10)</f>
        <v>0</v>
      </c>
      <c r="N5" s="24">
        <f>SUM(N6:N10)</f>
        <v>0</v>
      </c>
      <c r="O5" s="25">
        <f>SUM(D5:N5)</f>
        <v>11026158</v>
      </c>
      <c r="P5" s="30">
        <f>(O5/P$28)</f>
        <v>383.19865156043653</v>
      </c>
      <c r="Q5" s="6"/>
    </row>
    <row r="6" spans="1:134">
      <c r="A6" s="12"/>
      <c r="B6" s="42">
        <v>511</v>
      </c>
      <c r="C6" s="19" t="s">
        <v>19</v>
      </c>
      <c r="D6" s="43">
        <v>66600</v>
      </c>
      <c r="E6" s="43">
        <v>17100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83700</v>
      </c>
      <c r="P6" s="44">
        <f>(O6/P$28)</f>
        <v>2.9088760686731079</v>
      </c>
      <c r="Q6" s="9"/>
    </row>
    <row r="7" spans="1:134">
      <c r="A7" s="12"/>
      <c r="B7" s="42">
        <v>512</v>
      </c>
      <c r="C7" s="19" t="s">
        <v>20</v>
      </c>
      <c r="D7" s="43">
        <v>2024592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0">SUM(D7:N7)</f>
        <v>2024592</v>
      </c>
      <c r="P7" s="44">
        <f>(O7/P$28)</f>
        <v>70.36185445193577</v>
      </c>
      <c r="Q7" s="9"/>
    </row>
    <row r="8" spans="1:134">
      <c r="A8" s="12"/>
      <c r="B8" s="42">
        <v>514</v>
      </c>
      <c r="C8" s="19" t="s">
        <v>21</v>
      </c>
      <c r="D8" s="43">
        <v>209500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209500</v>
      </c>
      <c r="P8" s="44">
        <f>(O8/P$28)</f>
        <v>7.2808785709320913</v>
      </c>
      <c r="Q8" s="9"/>
    </row>
    <row r="9" spans="1:134">
      <c r="A9" s="12"/>
      <c r="B9" s="42">
        <v>517</v>
      </c>
      <c r="C9" s="19" t="s">
        <v>23</v>
      </c>
      <c r="D9" s="43">
        <v>483315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483315</v>
      </c>
      <c r="P9" s="44">
        <f>(O9/P$28)</f>
        <v>16.796934732744838</v>
      </c>
      <c r="Q9" s="9"/>
    </row>
    <row r="10" spans="1:134">
      <c r="A10" s="12"/>
      <c r="B10" s="42">
        <v>519</v>
      </c>
      <c r="C10" s="19" t="s">
        <v>25</v>
      </c>
      <c r="D10" s="43">
        <v>1669557</v>
      </c>
      <c r="E10" s="43">
        <v>62</v>
      </c>
      <c r="F10" s="43">
        <v>0</v>
      </c>
      <c r="G10" s="43">
        <v>0</v>
      </c>
      <c r="H10" s="43">
        <v>0</v>
      </c>
      <c r="I10" s="43">
        <v>0</v>
      </c>
      <c r="J10" s="43">
        <v>2713967</v>
      </c>
      <c r="K10" s="43">
        <v>3841465</v>
      </c>
      <c r="L10" s="43">
        <v>0</v>
      </c>
      <c r="M10" s="43">
        <v>0</v>
      </c>
      <c r="N10" s="43">
        <v>0</v>
      </c>
      <c r="O10" s="43">
        <f t="shared" si="0"/>
        <v>8225051</v>
      </c>
      <c r="P10" s="44">
        <f>(O10/P$28)</f>
        <v>285.85010773615068</v>
      </c>
      <c r="Q10" s="9"/>
    </row>
    <row r="11" spans="1:134" ht="15.75">
      <c r="A11" s="26" t="s">
        <v>26</v>
      </c>
      <c r="B11" s="27"/>
      <c r="C11" s="28"/>
      <c r="D11" s="29">
        <f>SUM(D12:D14)</f>
        <v>12628987</v>
      </c>
      <c r="E11" s="29">
        <f>SUM(E12:E14)</f>
        <v>0</v>
      </c>
      <c r="F11" s="29">
        <f>SUM(F12:F14)</f>
        <v>0</v>
      </c>
      <c r="G11" s="29">
        <f>SUM(G12:G14)</f>
        <v>0</v>
      </c>
      <c r="H11" s="29">
        <f>SUM(H12:H14)</f>
        <v>0</v>
      </c>
      <c r="I11" s="29">
        <f>SUM(I12:I14)</f>
        <v>457708</v>
      </c>
      <c r="J11" s="29">
        <f>SUM(J12:J14)</f>
        <v>0</v>
      </c>
      <c r="K11" s="29">
        <f>SUM(K12:K14)</f>
        <v>0</v>
      </c>
      <c r="L11" s="29">
        <f>SUM(L12:L14)</f>
        <v>0</v>
      </c>
      <c r="M11" s="29">
        <f>SUM(M12:M14)</f>
        <v>0</v>
      </c>
      <c r="N11" s="29">
        <f>SUM(N12:N14)</f>
        <v>0</v>
      </c>
      <c r="O11" s="40">
        <f>SUM(D11:N11)</f>
        <v>13086695</v>
      </c>
      <c r="P11" s="41">
        <f>(O11/P$28)</f>
        <v>454.80972405643985</v>
      </c>
      <c r="Q11" s="10"/>
    </row>
    <row r="12" spans="1:134">
      <c r="A12" s="12"/>
      <c r="B12" s="42">
        <v>521</v>
      </c>
      <c r="C12" s="19" t="s">
        <v>27</v>
      </c>
      <c r="D12" s="43">
        <v>7360961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7360961</v>
      </c>
      <c r="P12" s="44">
        <f>(O12/P$28)</f>
        <v>255.81987210676306</v>
      </c>
      <c r="Q12" s="9"/>
    </row>
    <row r="13" spans="1:134">
      <c r="A13" s="12"/>
      <c r="B13" s="42">
        <v>522</v>
      </c>
      <c r="C13" s="19" t="s">
        <v>28</v>
      </c>
      <c r="D13" s="43">
        <v>5268026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4" si="1">SUM(D13:N13)</f>
        <v>5268026</v>
      </c>
      <c r="P13" s="44">
        <f>(O13/P$28)</f>
        <v>183.08285257524153</v>
      </c>
      <c r="Q13" s="9"/>
    </row>
    <row r="14" spans="1:134">
      <c r="A14" s="12"/>
      <c r="B14" s="42">
        <v>524</v>
      </c>
      <c r="C14" s="19" t="s">
        <v>82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457708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457708</v>
      </c>
      <c r="P14" s="44">
        <f>(O14/P$28)</f>
        <v>15.906999374435253</v>
      </c>
      <c r="Q14" s="9"/>
    </row>
    <row r="15" spans="1:134" ht="15.75">
      <c r="A15" s="26" t="s">
        <v>29</v>
      </c>
      <c r="B15" s="27"/>
      <c r="C15" s="28"/>
      <c r="D15" s="29">
        <f>SUM(D16:D19)</f>
        <v>30094</v>
      </c>
      <c r="E15" s="29">
        <f>SUM(E16:E19)</f>
        <v>0</v>
      </c>
      <c r="F15" s="29">
        <f>SUM(F16:F19)</f>
        <v>0</v>
      </c>
      <c r="G15" s="29">
        <f>SUM(G16:G19)</f>
        <v>0</v>
      </c>
      <c r="H15" s="29">
        <f>SUM(H16:H19)</f>
        <v>0</v>
      </c>
      <c r="I15" s="29">
        <f>SUM(I16:I19)</f>
        <v>10319638</v>
      </c>
      <c r="J15" s="29">
        <f>SUM(J16:J19)</f>
        <v>0</v>
      </c>
      <c r="K15" s="29">
        <f>SUM(K16:K19)</f>
        <v>0</v>
      </c>
      <c r="L15" s="29">
        <f>SUM(L16:L19)</f>
        <v>0</v>
      </c>
      <c r="M15" s="29">
        <f>SUM(M16:M19)</f>
        <v>0</v>
      </c>
      <c r="N15" s="29">
        <f>SUM(N16:N19)</f>
        <v>0</v>
      </c>
      <c r="O15" s="40">
        <f>SUM(D15:N15)</f>
        <v>10349732</v>
      </c>
      <c r="P15" s="41">
        <f>(O15/P$28)</f>
        <v>359.69041495794812</v>
      </c>
      <c r="Q15" s="10"/>
    </row>
    <row r="16" spans="1:134">
      <c r="A16" s="12"/>
      <c r="B16" s="42">
        <v>534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3848922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3" si="2">SUM(D16:N16)</f>
        <v>3848922</v>
      </c>
      <c r="P16" s="44">
        <f>(O16/P$28)</f>
        <v>133.76388406200041</v>
      </c>
      <c r="Q16" s="9"/>
    </row>
    <row r="17" spans="1:120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5501898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2"/>
        <v>5501898</v>
      </c>
      <c r="P17" s="44">
        <f>(O17/P$28)</f>
        <v>191.21074581219156</v>
      </c>
      <c r="Q17" s="9"/>
    </row>
    <row r="18" spans="1:120">
      <c r="A18" s="12"/>
      <c r="B18" s="42">
        <v>538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968818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2"/>
        <v>968818</v>
      </c>
      <c r="P18" s="44">
        <f>(O18/P$28)</f>
        <v>33.669910335719749</v>
      </c>
      <c r="Q18" s="9"/>
    </row>
    <row r="19" spans="1:120">
      <c r="A19" s="12"/>
      <c r="B19" s="42">
        <v>539</v>
      </c>
      <c r="C19" s="19" t="s">
        <v>47</v>
      </c>
      <c r="D19" s="43">
        <v>30094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30094</v>
      </c>
      <c r="P19" s="44">
        <f>(O19/P$28)</f>
        <v>1.0458747480364217</v>
      </c>
      <c r="Q19" s="9"/>
    </row>
    <row r="20" spans="1:120" ht="15.75">
      <c r="A20" s="26" t="s">
        <v>33</v>
      </c>
      <c r="B20" s="27"/>
      <c r="C20" s="28"/>
      <c r="D20" s="29">
        <f>SUM(D21:D21)</f>
        <v>4240854</v>
      </c>
      <c r="E20" s="29">
        <f>SUM(E21:E21)</f>
        <v>0</v>
      </c>
      <c r="F20" s="29">
        <f>SUM(F21:F21)</f>
        <v>0</v>
      </c>
      <c r="G20" s="29">
        <f>SUM(G21:G21)</f>
        <v>0</v>
      </c>
      <c r="H20" s="29">
        <f>SUM(H21:H21)</f>
        <v>0</v>
      </c>
      <c r="I20" s="29">
        <f>SUM(I21:I21)</f>
        <v>0</v>
      </c>
      <c r="J20" s="29">
        <f>SUM(J21:J21)</f>
        <v>0</v>
      </c>
      <c r="K20" s="29">
        <f>SUM(K21:K21)</f>
        <v>0</v>
      </c>
      <c r="L20" s="29">
        <f>SUM(L21:L21)</f>
        <v>0</v>
      </c>
      <c r="M20" s="29">
        <f>SUM(M21:M21)</f>
        <v>0</v>
      </c>
      <c r="N20" s="29">
        <f>SUM(N21:N21)</f>
        <v>0</v>
      </c>
      <c r="O20" s="29">
        <f t="shared" si="2"/>
        <v>4240854</v>
      </c>
      <c r="P20" s="41">
        <f>(O20/P$28)</f>
        <v>147.38493084034198</v>
      </c>
      <c r="Q20" s="10"/>
    </row>
    <row r="21" spans="1:120">
      <c r="A21" s="12"/>
      <c r="B21" s="42">
        <v>541</v>
      </c>
      <c r="C21" s="19" t="s">
        <v>34</v>
      </c>
      <c r="D21" s="43">
        <v>4240854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4240854</v>
      </c>
      <c r="P21" s="44">
        <f>(O21/P$28)</f>
        <v>147.38493084034198</v>
      </c>
      <c r="Q21" s="9"/>
    </row>
    <row r="22" spans="1:120" ht="15.75">
      <c r="A22" s="26" t="s">
        <v>73</v>
      </c>
      <c r="B22" s="27"/>
      <c r="C22" s="28"/>
      <c r="D22" s="29">
        <f>SUM(D23:D23)</f>
        <v>0</v>
      </c>
      <c r="E22" s="29">
        <f>SUM(E23:E23)</f>
        <v>2062030</v>
      </c>
      <c r="F22" s="29">
        <f>SUM(F23:F23)</f>
        <v>0</v>
      </c>
      <c r="G22" s="29">
        <f>SUM(G23:G23)</f>
        <v>0</v>
      </c>
      <c r="H22" s="29">
        <f>SUM(H23:H23)</f>
        <v>0</v>
      </c>
      <c r="I22" s="29">
        <f>SUM(I23:I23)</f>
        <v>0</v>
      </c>
      <c r="J22" s="29">
        <f>SUM(J23:J23)</f>
        <v>0</v>
      </c>
      <c r="K22" s="29">
        <f>SUM(K23:K23)</f>
        <v>0</v>
      </c>
      <c r="L22" s="29">
        <f>SUM(L23:L23)</f>
        <v>0</v>
      </c>
      <c r="M22" s="29">
        <f>SUM(M23:M23)</f>
        <v>0</v>
      </c>
      <c r="N22" s="29">
        <f>SUM(N23:N23)</f>
        <v>0</v>
      </c>
      <c r="O22" s="29">
        <f t="shared" si="2"/>
        <v>2062030</v>
      </c>
      <c r="P22" s="41">
        <f>(O22/P$28)</f>
        <v>71.662959616320293</v>
      </c>
      <c r="Q22" s="10"/>
    </row>
    <row r="23" spans="1:120">
      <c r="A23" s="90"/>
      <c r="B23" s="91">
        <v>559</v>
      </c>
      <c r="C23" s="92" t="s">
        <v>94</v>
      </c>
      <c r="D23" s="43">
        <v>0</v>
      </c>
      <c r="E23" s="43">
        <v>2062030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2"/>
        <v>2062030</v>
      </c>
      <c r="P23" s="44">
        <f>(O23/P$28)</f>
        <v>71.662959616320293</v>
      </c>
      <c r="Q23" s="9"/>
    </row>
    <row r="24" spans="1:120" ht="15.75">
      <c r="A24" s="26" t="s">
        <v>36</v>
      </c>
      <c r="B24" s="27"/>
      <c r="C24" s="28"/>
      <c r="D24" s="29">
        <f>SUM(D25:D25)</f>
        <v>1906312</v>
      </c>
      <c r="E24" s="29">
        <f>SUM(E25:E25)</f>
        <v>5919022</v>
      </c>
      <c r="F24" s="29">
        <f>SUM(F25:F25)</f>
        <v>0</v>
      </c>
      <c r="G24" s="29">
        <f>SUM(G25:G25)</f>
        <v>0</v>
      </c>
      <c r="H24" s="29">
        <f>SUM(H25:H25)</f>
        <v>0</v>
      </c>
      <c r="I24" s="29">
        <f>SUM(I25:I25)</f>
        <v>479000</v>
      </c>
      <c r="J24" s="29">
        <f>SUM(J25:J25)</f>
        <v>0</v>
      </c>
      <c r="K24" s="29">
        <f>SUM(K25:K25)</f>
        <v>0</v>
      </c>
      <c r="L24" s="29">
        <f>SUM(L25:L25)</f>
        <v>0</v>
      </c>
      <c r="M24" s="29">
        <f>SUM(M25:M25)</f>
        <v>0</v>
      </c>
      <c r="N24" s="29">
        <f>SUM(N25:N25)</f>
        <v>0</v>
      </c>
      <c r="O24" s="29">
        <f>SUM(D24:N24)</f>
        <v>8304334</v>
      </c>
      <c r="P24" s="41">
        <f>(O24/P$28)</f>
        <v>288.60547716688677</v>
      </c>
      <c r="Q24" s="9"/>
    </row>
    <row r="25" spans="1:120" ht="15.75" thickBot="1">
      <c r="A25" s="12"/>
      <c r="B25" s="42">
        <v>581</v>
      </c>
      <c r="C25" s="19" t="s">
        <v>90</v>
      </c>
      <c r="D25" s="43">
        <v>1906312</v>
      </c>
      <c r="E25" s="43">
        <v>5919022</v>
      </c>
      <c r="F25" s="43">
        <v>0</v>
      </c>
      <c r="G25" s="43">
        <v>0</v>
      </c>
      <c r="H25" s="43">
        <v>0</v>
      </c>
      <c r="I25" s="43">
        <v>479000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>SUM(D25:N25)</f>
        <v>8304334</v>
      </c>
      <c r="P25" s="44">
        <f>(O25/P$28)</f>
        <v>288.60547716688677</v>
      </c>
      <c r="Q25" s="9"/>
    </row>
    <row r="26" spans="1:120" ht="16.5" thickBot="1">
      <c r="A26" s="13" t="s">
        <v>10</v>
      </c>
      <c r="B26" s="21"/>
      <c r="C26" s="20"/>
      <c r="D26" s="14">
        <f>SUM(D5,D11,D15,D20,D22,D24)</f>
        <v>23259811</v>
      </c>
      <c r="E26" s="14">
        <f t="shared" ref="E26:N26" si="3">SUM(E5,E11,E15,E20,E22,E24)</f>
        <v>7998214</v>
      </c>
      <c r="F26" s="14">
        <f t="shared" si="3"/>
        <v>0</v>
      </c>
      <c r="G26" s="14">
        <f t="shared" si="3"/>
        <v>0</v>
      </c>
      <c r="H26" s="14">
        <f t="shared" si="3"/>
        <v>0</v>
      </c>
      <c r="I26" s="14">
        <f t="shared" si="3"/>
        <v>11256346</v>
      </c>
      <c r="J26" s="14">
        <f t="shared" si="3"/>
        <v>2713967</v>
      </c>
      <c r="K26" s="14">
        <f t="shared" si="3"/>
        <v>3841465</v>
      </c>
      <c r="L26" s="14">
        <f t="shared" si="3"/>
        <v>0</v>
      </c>
      <c r="M26" s="14">
        <f t="shared" si="3"/>
        <v>0</v>
      </c>
      <c r="N26" s="14">
        <f t="shared" si="3"/>
        <v>0</v>
      </c>
      <c r="O26" s="14">
        <f>SUM(D26:N26)</f>
        <v>49069803</v>
      </c>
      <c r="P26" s="35">
        <f>(O26/P$28)</f>
        <v>1705.3521581983734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3" t="s">
        <v>95</v>
      </c>
      <c r="N28" s="93"/>
      <c r="O28" s="93"/>
      <c r="P28" s="39">
        <v>28774</v>
      </c>
    </row>
    <row r="29" spans="1:120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  <row r="30" spans="1:120" ht="15.75" customHeight="1" thickBot="1">
      <c r="A30" s="97" t="s">
        <v>41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38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51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3119099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1963184</v>
      </c>
      <c r="L5" s="56">
        <f t="shared" si="0"/>
        <v>0</v>
      </c>
      <c r="M5" s="56">
        <f t="shared" si="0"/>
        <v>1433305</v>
      </c>
      <c r="N5" s="57">
        <f t="shared" ref="N5:N24" si="1">SUM(D5:M5)</f>
        <v>6515588</v>
      </c>
      <c r="O5" s="58">
        <f t="shared" ref="O5:O24" si="2">(N5/O$26)</f>
        <v>253.90024160236925</v>
      </c>
      <c r="P5" s="59"/>
    </row>
    <row r="6" spans="1:133">
      <c r="A6" s="61"/>
      <c r="B6" s="62">
        <v>511</v>
      </c>
      <c r="C6" s="63" t="s">
        <v>19</v>
      </c>
      <c r="D6" s="64">
        <v>47344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47344</v>
      </c>
      <c r="O6" s="65">
        <f t="shared" si="2"/>
        <v>1.844906866183462</v>
      </c>
      <c r="P6" s="66"/>
    </row>
    <row r="7" spans="1:133">
      <c r="A7" s="61"/>
      <c r="B7" s="62">
        <v>512</v>
      </c>
      <c r="C7" s="63" t="s">
        <v>20</v>
      </c>
      <c r="D7" s="64">
        <v>1375723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1375723</v>
      </c>
      <c r="O7" s="65">
        <f t="shared" si="2"/>
        <v>53.609344556153069</v>
      </c>
      <c r="P7" s="66"/>
    </row>
    <row r="8" spans="1:133">
      <c r="A8" s="61"/>
      <c r="B8" s="62">
        <v>514</v>
      </c>
      <c r="C8" s="63" t="s">
        <v>21</v>
      </c>
      <c r="D8" s="64">
        <v>110782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110782</v>
      </c>
      <c r="O8" s="65">
        <f t="shared" si="2"/>
        <v>4.3169667212220402</v>
      </c>
      <c r="P8" s="66"/>
    </row>
    <row r="9" spans="1:133">
      <c r="A9" s="61"/>
      <c r="B9" s="62">
        <v>518</v>
      </c>
      <c r="C9" s="63" t="s">
        <v>24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1963184</v>
      </c>
      <c r="L9" s="64">
        <v>0</v>
      </c>
      <c r="M9" s="64">
        <v>0</v>
      </c>
      <c r="N9" s="64">
        <f t="shared" si="1"/>
        <v>1963184</v>
      </c>
      <c r="O9" s="65">
        <f t="shared" si="2"/>
        <v>76.501597693087049</v>
      </c>
      <c r="P9" s="66"/>
    </row>
    <row r="10" spans="1:133">
      <c r="A10" s="61"/>
      <c r="B10" s="62">
        <v>519</v>
      </c>
      <c r="C10" s="63" t="s">
        <v>52</v>
      </c>
      <c r="D10" s="64">
        <v>1585250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1433305</v>
      </c>
      <c r="N10" s="64">
        <f t="shared" si="1"/>
        <v>3018555</v>
      </c>
      <c r="O10" s="65">
        <f t="shared" si="2"/>
        <v>117.62742576572364</v>
      </c>
      <c r="P10" s="66"/>
    </row>
    <row r="11" spans="1:133" ht="15.75">
      <c r="A11" s="67" t="s">
        <v>26</v>
      </c>
      <c r="B11" s="68"/>
      <c r="C11" s="69"/>
      <c r="D11" s="70">
        <f t="shared" ref="D11:M11" si="3">SUM(D12:D13)</f>
        <v>9112615</v>
      </c>
      <c r="E11" s="70">
        <f t="shared" si="3"/>
        <v>0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0</v>
      </c>
      <c r="L11" s="70">
        <f t="shared" si="3"/>
        <v>2181</v>
      </c>
      <c r="M11" s="70">
        <f t="shared" si="3"/>
        <v>0</v>
      </c>
      <c r="N11" s="71">
        <f t="shared" si="1"/>
        <v>9114796</v>
      </c>
      <c r="O11" s="72">
        <f t="shared" si="2"/>
        <v>355.18650144182061</v>
      </c>
      <c r="P11" s="73"/>
    </row>
    <row r="12" spans="1:133">
      <c r="A12" s="61"/>
      <c r="B12" s="62">
        <v>521</v>
      </c>
      <c r="C12" s="63" t="s">
        <v>27</v>
      </c>
      <c r="D12" s="64">
        <v>5288824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2181</v>
      </c>
      <c r="M12" s="64">
        <v>0</v>
      </c>
      <c r="N12" s="64">
        <f t="shared" si="1"/>
        <v>5291005</v>
      </c>
      <c r="O12" s="65">
        <f t="shared" si="2"/>
        <v>206.18053931883719</v>
      </c>
      <c r="P12" s="66"/>
    </row>
    <row r="13" spans="1:133">
      <c r="A13" s="61"/>
      <c r="B13" s="62">
        <v>522</v>
      </c>
      <c r="C13" s="63" t="s">
        <v>28</v>
      </c>
      <c r="D13" s="64">
        <v>3823791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3823791</v>
      </c>
      <c r="O13" s="65">
        <f t="shared" si="2"/>
        <v>149.00596212298339</v>
      </c>
      <c r="P13" s="66"/>
    </row>
    <row r="14" spans="1:133" ht="15.75">
      <c r="A14" s="67" t="s">
        <v>29</v>
      </c>
      <c r="B14" s="68"/>
      <c r="C14" s="69"/>
      <c r="D14" s="70">
        <f t="shared" ref="D14:M14" si="4">SUM(D15:D17)</f>
        <v>0</v>
      </c>
      <c r="E14" s="70">
        <f t="shared" si="4"/>
        <v>0</v>
      </c>
      <c r="F14" s="70">
        <f t="shared" si="4"/>
        <v>0</v>
      </c>
      <c r="G14" s="70">
        <f t="shared" si="4"/>
        <v>0</v>
      </c>
      <c r="H14" s="70">
        <f t="shared" si="4"/>
        <v>0</v>
      </c>
      <c r="I14" s="70">
        <f t="shared" si="4"/>
        <v>7208672</v>
      </c>
      <c r="J14" s="70">
        <f t="shared" si="4"/>
        <v>0</v>
      </c>
      <c r="K14" s="70">
        <f t="shared" si="4"/>
        <v>0</v>
      </c>
      <c r="L14" s="70">
        <f t="shared" si="4"/>
        <v>0</v>
      </c>
      <c r="M14" s="70">
        <f t="shared" si="4"/>
        <v>0</v>
      </c>
      <c r="N14" s="71">
        <f t="shared" si="1"/>
        <v>7208672</v>
      </c>
      <c r="O14" s="72">
        <f t="shared" si="2"/>
        <v>280.90842490842493</v>
      </c>
      <c r="P14" s="73"/>
    </row>
    <row r="15" spans="1:133">
      <c r="A15" s="61"/>
      <c r="B15" s="62">
        <v>534</v>
      </c>
      <c r="C15" s="63" t="s">
        <v>53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2438345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2438345</v>
      </c>
      <c r="O15" s="65">
        <f t="shared" si="2"/>
        <v>95.017730496453908</v>
      </c>
      <c r="P15" s="66"/>
    </row>
    <row r="16" spans="1:133">
      <c r="A16" s="61"/>
      <c r="B16" s="62">
        <v>535</v>
      </c>
      <c r="C16" s="63" t="s">
        <v>31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3991270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3991270</v>
      </c>
      <c r="O16" s="65">
        <f t="shared" si="2"/>
        <v>155.53230457485776</v>
      </c>
      <c r="P16" s="66"/>
    </row>
    <row r="17" spans="1:119">
      <c r="A17" s="61"/>
      <c r="B17" s="62">
        <v>538</v>
      </c>
      <c r="C17" s="63" t="s">
        <v>54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779057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779057</v>
      </c>
      <c r="O17" s="65">
        <f t="shared" si="2"/>
        <v>30.35838983711324</v>
      </c>
      <c r="P17" s="66"/>
    </row>
    <row r="18" spans="1:119" ht="15.75">
      <c r="A18" s="67" t="s">
        <v>33</v>
      </c>
      <c r="B18" s="68"/>
      <c r="C18" s="69"/>
      <c r="D18" s="70">
        <f t="shared" ref="D18:M18" si="5">SUM(D19:D19)</f>
        <v>3025028</v>
      </c>
      <c r="E18" s="70">
        <f t="shared" si="5"/>
        <v>0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0</v>
      </c>
      <c r="J18" s="70">
        <f t="shared" si="5"/>
        <v>0</v>
      </c>
      <c r="K18" s="70">
        <f t="shared" si="5"/>
        <v>0</v>
      </c>
      <c r="L18" s="70">
        <f t="shared" si="5"/>
        <v>190273</v>
      </c>
      <c r="M18" s="70">
        <f t="shared" si="5"/>
        <v>0</v>
      </c>
      <c r="N18" s="70">
        <f t="shared" si="1"/>
        <v>3215301</v>
      </c>
      <c r="O18" s="72">
        <f t="shared" si="2"/>
        <v>125.29424830488661</v>
      </c>
      <c r="P18" s="73"/>
    </row>
    <row r="19" spans="1:119">
      <c r="A19" s="61"/>
      <c r="B19" s="62">
        <v>541</v>
      </c>
      <c r="C19" s="63" t="s">
        <v>55</v>
      </c>
      <c r="D19" s="64">
        <v>3025028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190273</v>
      </c>
      <c r="M19" s="64">
        <v>0</v>
      </c>
      <c r="N19" s="64">
        <f t="shared" si="1"/>
        <v>3215301</v>
      </c>
      <c r="O19" s="65">
        <f t="shared" si="2"/>
        <v>125.29424830488661</v>
      </c>
      <c r="P19" s="66"/>
    </row>
    <row r="20" spans="1:119" ht="15.75">
      <c r="A20" s="67" t="s">
        <v>56</v>
      </c>
      <c r="B20" s="68"/>
      <c r="C20" s="69"/>
      <c r="D20" s="70">
        <f t="shared" ref="D20:M20" si="6">SUM(D21:D21)</f>
        <v>0</v>
      </c>
      <c r="E20" s="70">
        <f t="shared" si="6"/>
        <v>0</v>
      </c>
      <c r="F20" s="70">
        <f t="shared" si="6"/>
        <v>0</v>
      </c>
      <c r="G20" s="70">
        <f t="shared" si="6"/>
        <v>0</v>
      </c>
      <c r="H20" s="70">
        <f t="shared" si="6"/>
        <v>0</v>
      </c>
      <c r="I20" s="70">
        <f t="shared" si="6"/>
        <v>0</v>
      </c>
      <c r="J20" s="70">
        <f t="shared" si="6"/>
        <v>1277590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1"/>
        <v>1277590</v>
      </c>
      <c r="O20" s="72">
        <f t="shared" si="2"/>
        <v>49.785285636349464</v>
      </c>
      <c r="P20" s="73"/>
    </row>
    <row r="21" spans="1:119">
      <c r="A21" s="61"/>
      <c r="B21" s="62">
        <v>562</v>
      </c>
      <c r="C21" s="63" t="s">
        <v>57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1277590</v>
      </c>
      <c r="K21" s="64">
        <v>0</v>
      </c>
      <c r="L21" s="64">
        <v>0</v>
      </c>
      <c r="M21" s="64">
        <v>0</v>
      </c>
      <c r="N21" s="64">
        <f t="shared" si="1"/>
        <v>1277590</v>
      </c>
      <c r="O21" s="65">
        <f t="shared" si="2"/>
        <v>49.785285636349464</v>
      </c>
      <c r="P21" s="66"/>
    </row>
    <row r="22" spans="1:119" ht="15.75">
      <c r="A22" s="67" t="s">
        <v>58</v>
      </c>
      <c r="B22" s="68"/>
      <c r="C22" s="69"/>
      <c r="D22" s="70">
        <f t="shared" ref="D22:M22" si="7">SUM(D23:D23)</f>
        <v>533097</v>
      </c>
      <c r="E22" s="70">
        <f t="shared" si="7"/>
        <v>0</v>
      </c>
      <c r="F22" s="70">
        <f t="shared" si="7"/>
        <v>0</v>
      </c>
      <c r="G22" s="70">
        <f t="shared" si="7"/>
        <v>0</v>
      </c>
      <c r="H22" s="70">
        <f t="shared" si="7"/>
        <v>0</v>
      </c>
      <c r="I22" s="70">
        <f t="shared" si="7"/>
        <v>326000</v>
      </c>
      <c r="J22" s="70">
        <f t="shared" si="7"/>
        <v>0</v>
      </c>
      <c r="K22" s="70">
        <f t="shared" si="7"/>
        <v>0</v>
      </c>
      <c r="L22" s="70">
        <f t="shared" si="7"/>
        <v>0</v>
      </c>
      <c r="M22" s="70">
        <f t="shared" si="7"/>
        <v>40000</v>
      </c>
      <c r="N22" s="70">
        <f t="shared" si="1"/>
        <v>899097</v>
      </c>
      <c r="O22" s="72">
        <f t="shared" si="2"/>
        <v>35.036123451017069</v>
      </c>
      <c r="P22" s="66"/>
    </row>
    <row r="23" spans="1:119" ht="15.75" thickBot="1">
      <c r="A23" s="61"/>
      <c r="B23" s="62">
        <v>581</v>
      </c>
      <c r="C23" s="63" t="s">
        <v>59</v>
      </c>
      <c r="D23" s="64">
        <v>533097</v>
      </c>
      <c r="E23" s="64">
        <v>0</v>
      </c>
      <c r="F23" s="64">
        <v>0</v>
      </c>
      <c r="G23" s="64">
        <v>0</v>
      </c>
      <c r="H23" s="64">
        <v>0</v>
      </c>
      <c r="I23" s="64">
        <v>326000</v>
      </c>
      <c r="J23" s="64">
        <v>0</v>
      </c>
      <c r="K23" s="64">
        <v>0</v>
      </c>
      <c r="L23" s="64">
        <v>0</v>
      </c>
      <c r="M23" s="64">
        <v>40000</v>
      </c>
      <c r="N23" s="64">
        <f t="shared" si="1"/>
        <v>899097</v>
      </c>
      <c r="O23" s="65">
        <f t="shared" si="2"/>
        <v>35.036123451017069</v>
      </c>
      <c r="P23" s="66"/>
    </row>
    <row r="24" spans="1:119" ht="16.5" thickBot="1">
      <c r="A24" s="74" t="s">
        <v>10</v>
      </c>
      <c r="B24" s="75"/>
      <c r="C24" s="76"/>
      <c r="D24" s="77">
        <f>SUM(D5,D11,D14,D18,D20,D22)</f>
        <v>15789839</v>
      </c>
      <c r="E24" s="77">
        <f t="shared" ref="E24:M24" si="8">SUM(E5,E11,E14,E18,E20,E22)</f>
        <v>0</v>
      </c>
      <c r="F24" s="77">
        <f t="shared" si="8"/>
        <v>0</v>
      </c>
      <c r="G24" s="77">
        <f t="shared" si="8"/>
        <v>0</v>
      </c>
      <c r="H24" s="77">
        <f t="shared" si="8"/>
        <v>0</v>
      </c>
      <c r="I24" s="77">
        <f t="shared" si="8"/>
        <v>7534672</v>
      </c>
      <c r="J24" s="77">
        <f t="shared" si="8"/>
        <v>1277590</v>
      </c>
      <c r="K24" s="77">
        <f t="shared" si="8"/>
        <v>1963184</v>
      </c>
      <c r="L24" s="77">
        <f t="shared" si="8"/>
        <v>192454</v>
      </c>
      <c r="M24" s="77">
        <f t="shared" si="8"/>
        <v>1473305</v>
      </c>
      <c r="N24" s="77">
        <f t="shared" si="1"/>
        <v>28231044</v>
      </c>
      <c r="O24" s="78">
        <f t="shared" si="2"/>
        <v>1100.1108253448679</v>
      </c>
      <c r="P24" s="59"/>
      <c r="Q24" s="79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</row>
    <row r="25" spans="1:119">
      <c r="A25" s="81"/>
      <c r="B25" s="82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4"/>
    </row>
    <row r="26" spans="1:119">
      <c r="A26" s="85"/>
      <c r="B26" s="86"/>
      <c r="C26" s="86"/>
      <c r="D26" s="87"/>
      <c r="E26" s="87"/>
      <c r="F26" s="87"/>
      <c r="G26" s="87"/>
      <c r="H26" s="87"/>
      <c r="I26" s="87"/>
      <c r="J26" s="87"/>
      <c r="K26" s="87"/>
      <c r="L26" s="117" t="s">
        <v>60</v>
      </c>
      <c r="M26" s="117"/>
      <c r="N26" s="117"/>
      <c r="O26" s="88">
        <v>25662</v>
      </c>
    </row>
    <row r="27" spans="1:119">
      <c r="A27" s="11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20"/>
    </row>
    <row r="28" spans="1:119" ht="15.75" customHeight="1" thickBot="1">
      <c r="A28" s="121" t="s">
        <v>41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3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2990677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1303730</v>
      </c>
      <c r="L5" s="24">
        <f t="shared" si="0"/>
        <v>0</v>
      </c>
      <c r="M5" s="24">
        <f t="shared" si="0"/>
        <v>868387</v>
      </c>
      <c r="N5" s="25">
        <f t="shared" ref="N5:N22" si="1">SUM(D5:M5)</f>
        <v>5162794</v>
      </c>
      <c r="O5" s="30">
        <f t="shared" ref="O5:O22" si="2">(N5/O$24)</f>
        <v>203.99043818404519</v>
      </c>
      <c r="P5" s="6"/>
    </row>
    <row r="6" spans="1:133">
      <c r="A6" s="12"/>
      <c r="B6" s="42">
        <v>511</v>
      </c>
      <c r="C6" s="19" t="s">
        <v>19</v>
      </c>
      <c r="D6" s="43">
        <v>42737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42737</v>
      </c>
      <c r="O6" s="44">
        <f t="shared" si="2"/>
        <v>1.6886087952902129</v>
      </c>
      <c r="P6" s="9"/>
    </row>
    <row r="7" spans="1:133">
      <c r="A7" s="12"/>
      <c r="B7" s="42">
        <v>512</v>
      </c>
      <c r="C7" s="19" t="s">
        <v>20</v>
      </c>
      <c r="D7" s="43">
        <v>1428411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1428411</v>
      </c>
      <c r="O7" s="44">
        <f t="shared" si="2"/>
        <v>56.438855743016319</v>
      </c>
      <c r="P7" s="9"/>
    </row>
    <row r="8" spans="1:133">
      <c r="A8" s="12"/>
      <c r="B8" s="42">
        <v>514</v>
      </c>
      <c r="C8" s="19" t="s">
        <v>21</v>
      </c>
      <c r="D8" s="43">
        <v>80246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80246</v>
      </c>
      <c r="O8" s="44">
        <f t="shared" si="2"/>
        <v>3.1706507566478326</v>
      </c>
      <c r="P8" s="9"/>
    </row>
    <row r="9" spans="1:133">
      <c r="A9" s="12"/>
      <c r="B9" s="42">
        <v>518</v>
      </c>
      <c r="C9" s="19" t="s">
        <v>24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1303730</v>
      </c>
      <c r="L9" s="43">
        <v>0</v>
      </c>
      <c r="M9" s="43">
        <v>0</v>
      </c>
      <c r="N9" s="43">
        <f t="shared" si="1"/>
        <v>1303730</v>
      </c>
      <c r="O9" s="44">
        <f t="shared" si="2"/>
        <v>51.512505432849977</v>
      </c>
      <c r="P9" s="9"/>
    </row>
    <row r="10" spans="1:133">
      <c r="A10" s="12"/>
      <c r="B10" s="42">
        <v>519</v>
      </c>
      <c r="C10" s="19" t="s">
        <v>25</v>
      </c>
      <c r="D10" s="43">
        <v>1439283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868387</v>
      </c>
      <c r="N10" s="43">
        <f t="shared" si="1"/>
        <v>2307670</v>
      </c>
      <c r="O10" s="44">
        <f t="shared" si="2"/>
        <v>91.179817456240869</v>
      </c>
      <c r="P10" s="9"/>
    </row>
    <row r="11" spans="1:133" ht="15.75">
      <c r="A11" s="26" t="s">
        <v>26</v>
      </c>
      <c r="B11" s="27"/>
      <c r="C11" s="28"/>
      <c r="D11" s="29">
        <f t="shared" ref="D11:M11" si="3">SUM(D12:D13)</f>
        <v>8764009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1622</v>
      </c>
      <c r="M11" s="29">
        <f t="shared" si="3"/>
        <v>0</v>
      </c>
      <c r="N11" s="40">
        <f t="shared" si="1"/>
        <v>8765631</v>
      </c>
      <c r="O11" s="41">
        <f t="shared" si="2"/>
        <v>346.34442293255364</v>
      </c>
      <c r="P11" s="10"/>
    </row>
    <row r="12" spans="1:133">
      <c r="A12" s="12"/>
      <c r="B12" s="42">
        <v>521</v>
      </c>
      <c r="C12" s="19" t="s">
        <v>27</v>
      </c>
      <c r="D12" s="43">
        <v>5225982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1622</v>
      </c>
      <c r="M12" s="43">
        <v>0</v>
      </c>
      <c r="N12" s="43">
        <f t="shared" si="1"/>
        <v>5227604</v>
      </c>
      <c r="O12" s="44">
        <f t="shared" si="2"/>
        <v>206.55118732466713</v>
      </c>
      <c r="P12" s="9"/>
    </row>
    <row r="13" spans="1:133">
      <c r="A13" s="12"/>
      <c r="B13" s="42">
        <v>522</v>
      </c>
      <c r="C13" s="19" t="s">
        <v>28</v>
      </c>
      <c r="D13" s="43">
        <v>3538027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3538027</v>
      </c>
      <c r="O13" s="44">
        <f t="shared" si="2"/>
        <v>139.79323560788652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6920940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6920940</v>
      </c>
      <c r="O14" s="41">
        <f t="shared" si="2"/>
        <v>273.45766328183652</v>
      </c>
      <c r="P14" s="10"/>
    </row>
    <row r="15" spans="1:133">
      <c r="A15" s="12"/>
      <c r="B15" s="42">
        <v>534</v>
      </c>
      <c r="C15" s="19" t="s">
        <v>30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2252107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2252107</v>
      </c>
      <c r="O15" s="44">
        <f t="shared" si="2"/>
        <v>88.984432415346319</v>
      </c>
      <c r="P15" s="9"/>
    </row>
    <row r="16" spans="1:133">
      <c r="A16" s="12"/>
      <c r="B16" s="42">
        <v>535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3925552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3925552</v>
      </c>
      <c r="O16" s="44">
        <f t="shared" si="2"/>
        <v>155.10498241732191</v>
      </c>
      <c r="P16" s="9"/>
    </row>
    <row r="17" spans="1:119">
      <c r="A17" s="12"/>
      <c r="B17" s="42">
        <v>538</v>
      </c>
      <c r="C17" s="19" t="s">
        <v>32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743281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743281</v>
      </c>
      <c r="O17" s="44">
        <f t="shared" si="2"/>
        <v>29.368248449168281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2826631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463888</v>
      </c>
      <c r="M18" s="29">
        <f t="shared" si="5"/>
        <v>0</v>
      </c>
      <c r="N18" s="29">
        <f t="shared" si="1"/>
        <v>3290519</v>
      </c>
      <c r="O18" s="41">
        <f t="shared" si="2"/>
        <v>130.01378956102573</v>
      </c>
      <c r="P18" s="10"/>
    </row>
    <row r="19" spans="1:119">
      <c r="A19" s="12"/>
      <c r="B19" s="42">
        <v>541</v>
      </c>
      <c r="C19" s="19" t="s">
        <v>34</v>
      </c>
      <c r="D19" s="43">
        <v>2826631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463888</v>
      </c>
      <c r="M19" s="43">
        <v>0</v>
      </c>
      <c r="N19" s="43">
        <f t="shared" si="1"/>
        <v>3290519</v>
      </c>
      <c r="O19" s="44">
        <f t="shared" si="2"/>
        <v>130.01378956102573</v>
      </c>
      <c r="P19" s="9"/>
    </row>
    <row r="20" spans="1:119" ht="15.75">
      <c r="A20" s="26" t="s">
        <v>36</v>
      </c>
      <c r="B20" s="27"/>
      <c r="C20" s="28"/>
      <c r="D20" s="29">
        <f t="shared" ref="D20:M20" si="6">SUM(D21:D21)</f>
        <v>500815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326000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40000</v>
      </c>
      <c r="N20" s="29">
        <f t="shared" si="1"/>
        <v>866815</v>
      </c>
      <c r="O20" s="41">
        <f t="shared" si="2"/>
        <v>34.249278912639774</v>
      </c>
      <c r="P20" s="9"/>
    </row>
    <row r="21" spans="1:119" ht="15.75" thickBot="1">
      <c r="A21" s="12"/>
      <c r="B21" s="42">
        <v>581</v>
      </c>
      <c r="C21" s="19" t="s">
        <v>35</v>
      </c>
      <c r="D21" s="43">
        <v>500815</v>
      </c>
      <c r="E21" s="43">
        <v>0</v>
      </c>
      <c r="F21" s="43">
        <v>0</v>
      </c>
      <c r="G21" s="43">
        <v>0</v>
      </c>
      <c r="H21" s="43">
        <v>0</v>
      </c>
      <c r="I21" s="43">
        <v>326000</v>
      </c>
      <c r="J21" s="43">
        <v>0</v>
      </c>
      <c r="K21" s="43">
        <v>0</v>
      </c>
      <c r="L21" s="43">
        <v>0</v>
      </c>
      <c r="M21" s="43">
        <v>40000</v>
      </c>
      <c r="N21" s="43">
        <f t="shared" si="1"/>
        <v>866815</v>
      </c>
      <c r="O21" s="44">
        <f t="shared" si="2"/>
        <v>34.249278912639774</v>
      </c>
      <c r="P21" s="9"/>
    </row>
    <row r="22" spans="1:119" ht="16.5" thickBot="1">
      <c r="A22" s="13" t="s">
        <v>10</v>
      </c>
      <c r="B22" s="21"/>
      <c r="C22" s="20"/>
      <c r="D22" s="14">
        <f>SUM(D5,D11,D14,D18,D20)</f>
        <v>15082132</v>
      </c>
      <c r="E22" s="14">
        <f t="shared" ref="E22:M22" si="7">SUM(E5,E11,E14,E18,E20)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7246940</v>
      </c>
      <c r="J22" s="14">
        <f t="shared" si="7"/>
        <v>0</v>
      </c>
      <c r="K22" s="14">
        <f t="shared" si="7"/>
        <v>1303730</v>
      </c>
      <c r="L22" s="14">
        <f t="shared" si="7"/>
        <v>465510</v>
      </c>
      <c r="M22" s="14">
        <f t="shared" si="7"/>
        <v>908387</v>
      </c>
      <c r="N22" s="14">
        <f t="shared" si="1"/>
        <v>25006699</v>
      </c>
      <c r="O22" s="35">
        <f t="shared" si="2"/>
        <v>988.05559287210087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3" t="s">
        <v>50</v>
      </c>
      <c r="M24" s="93"/>
      <c r="N24" s="93"/>
      <c r="O24" s="39">
        <v>25309</v>
      </c>
    </row>
    <row r="25" spans="1:119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  <row r="26" spans="1:119" ht="15.75" customHeight="1" thickBot="1">
      <c r="A26" s="97" t="s">
        <v>41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2886579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1202377</v>
      </c>
      <c r="L5" s="24">
        <f t="shared" si="0"/>
        <v>0</v>
      </c>
      <c r="M5" s="24">
        <f t="shared" si="0"/>
        <v>914381</v>
      </c>
      <c r="N5" s="25">
        <f t="shared" ref="N5:N22" si="1">SUM(D5:M5)</f>
        <v>5003337</v>
      </c>
      <c r="O5" s="30">
        <f t="shared" ref="O5:O22" si="2">(N5/O$24)</f>
        <v>198.0343162477736</v>
      </c>
      <c r="P5" s="6"/>
    </row>
    <row r="6" spans="1:133">
      <c r="A6" s="12"/>
      <c r="B6" s="42">
        <v>511</v>
      </c>
      <c r="C6" s="19" t="s">
        <v>19</v>
      </c>
      <c r="D6" s="43">
        <v>36363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36363</v>
      </c>
      <c r="O6" s="44">
        <f t="shared" si="2"/>
        <v>1.4392638036809815</v>
      </c>
      <c r="P6" s="9"/>
    </row>
    <row r="7" spans="1:133">
      <c r="A7" s="12"/>
      <c r="B7" s="42">
        <v>512</v>
      </c>
      <c r="C7" s="19" t="s">
        <v>20</v>
      </c>
      <c r="D7" s="43">
        <v>1346386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1346386</v>
      </c>
      <c r="O7" s="44">
        <f t="shared" si="2"/>
        <v>53.290560063328712</v>
      </c>
      <c r="P7" s="9"/>
    </row>
    <row r="8" spans="1:133">
      <c r="A8" s="12"/>
      <c r="B8" s="42">
        <v>514</v>
      </c>
      <c r="C8" s="19" t="s">
        <v>21</v>
      </c>
      <c r="D8" s="43">
        <v>101898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101898</v>
      </c>
      <c r="O8" s="44">
        <f t="shared" si="2"/>
        <v>4.0331684148030869</v>
      </c>
      <c r="P8" s="9"/>
    </row>
    <row r="9" spans="1:133">
      <c r="A9" s="12"/>
      <c r="B9" s="42">
        <v>518</v>
      </c>
      <c r="C9" s="19" t="s">
        <v>24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1202377</v>
      </c>
      <c r="L9" s="43">
        <v>0</v>
      </c>
      <c r="M9" s="43">
        <v>0</v>
      </c>
      <c r="N9" s="43">
        <f t="shared" si="1"/>
        <v>1202377</v>
      </c>
      <c r="O9" s="44">
        <f t="shared" si="2"/>
        <v>47.590619433999606</v>
      </c>
      <c r="P9" s="9"/>
    </row>
    <row r="10" spans="1:133">
      <c r="A10" s="12"/>
      <c r="B10" s="42">
        <v>519</v>
      </c>
      <c r="C10" s="19" t="s">
        <v>25</v>
      </c>
      <c r="D10" s="43">
        <v>1401932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914381</v>
      </c>
      <c r="N10" s="43">
        <f t="shared" si="1"/>
        <v>2316313</v>
      </c>
      <c r="O10" s="44">
        <f t="shared" si="2"/>
        <v>91.680704531961212</v>
      </c>
      <c r="P10" s="9"/>
    </row>
    <row r="11" spans="1:133" ht="15.75">
      <c r="A11" s="26" t="s">
        <v>26</v>
      </c>
      <c r="B11" s="27"/>
      <c r="C11" s="28"/>
      <c r="D11" s="29">
        <f t="shared" ref="D11:M11" si="3">SUM(D12:D13)</f>
        <v>8744102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8744102</v>
      </c>
      <c r="O11" s="41">
        <f t="shared" si="2"/>
        <v>346.09546803878885</v>
      </c>
      <c r="P11" s="10"/>
    </row>
    <row r="12" spans="1:133">
      <c r="A12" s="12"/>
      <c r="B12" s="42">
        <v>521</v>
      </c>
      <c r="C12" s="19" t="s">
        <v>27</v>
      </c>
      <c r="D12" s="43">
        <v>5180776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5180776</v>
      </c>
      <c r="O12" s="44">
        <f t="shared" si="2"/>
        <v>205.05743122897289</v>
      </c>
      <c r="P12" s="9"/>
    </row>
    <row r="13" spans="1:133">
      <c r="A13" s="12"/>
      <c r="B13" s="42">
        <v>522</v>
      </c>
      <c r="C13" s="19" t="s">
        <v>28</v>
      </c>
      <c r="D13" s="43">
        <v>3563326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3563326</v>
      </c>
      <c r="O13" s="44">
        <f t="shared" si="2"/>
        <v>141.03803680981596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7065543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7065543</v>
      </c>
      <c r="O14" s="41">
        <f t="shared" si="2"/>
        <v>279.65735206807835</v>
      </c>
      <c r="P14" s="10"/>
    </row>
    <row r="15" spans="1:133">
      <c r="A15" s="12"/>
      <c r="B15" s="42">
        <v>534</v>
      </c>
      <c r="C15" s="19" t="s">
        <v>30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2240969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2240969</v>
      </c>
      <c r="O15" s="44">
        <f t="shared" si="2"/>
        <v>88.698555313675044</v>
      </c>
      <c r="P15" s="9"/>
    </row>
    <row r="16" spans="1:133">
      <c r="A16" s="12"/>
      <c r="B16" s="42">
        <v>535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3992258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3992258</v>
      </c>
      <c r="O16" s="44">
        <f t="shared" si="2"/>
        <v>158.0153572135365</v>
      </c>
      <c r="P16" s="9"/>
    </row>
    <row r="17" spans="1:119">
      <c r="A17" s="12"/>
      <c r="B17" s="42">
        <v>538</v>
      </c>
      <c r="C17" s="19" t="s">
        <v>32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832316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832316</v>
      </c>
      <c r="O17" s="44">
        <f t="shared" si="2"/>
        <v>32.943439540866812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2616306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98638</v>
      </c>
      <c r="M18" s="29">
        <f t="shared" si="5"/>
        <v>0</v>
      </c>
      <c r="N18" s="29">
        <f t="shared" si="1"/>
        <v>2714944</v>
      </c>
      <c r="O18" s="41">
        <f t="shared" si="2"/>
        <v>107.45869780328518</v>
      </c>
      <c r="P18" s="10"/>
    </row>
    <row r="19" spans="1:119">
      <c r="A19" s="12"/>
      <c r="B19" s="42">
        <v>541</v>
      </c>
      <c r="C19" s="19" t="s">
        <v>34</v>
      </c>
      <c r="D19" s="43">
        <v>2616306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98638</v>
      </c>
      <c r="M19" s="43">
        <v>0</v>
      </c>
      <c r="N19" s="43">
        <f t="shared" si="1"/>
        <v>2714944</v>
      </c>
      <c r="O19" s="44">
        <f t="shared" si="2"/>
        <v>107.45869780328518</v>
      </c>
      <c r="P19" s="9"/>
    </row>
    <row r="20" spans="1:119" ht="15.75">
      <c r="A20" s="26" t="s">
        <v>36</v>
      </c>
      <c r="B20" s="27"/>
      <c r="C20" s="28"/>
      <c r="D20" s="29">
        <f t="shared" ref="D20:M20" si="6">SUM(D21:D21)</f>
        <v>519122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210000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40000</v>
      </c>
      <c r="N20" s="29">
        <f t="shared" si="1"/>
        <v>769122</v>
      </c>
      <c r="O20" s="41">
        <f t="shared" si="2"/>
        <v>30.442192756778152</v>
      </c>
      <c r="P20" s="9"/>
    </row>
    <row r="21" spans="1:119" ht="15.75" thickBot="1">
      <c r="A21" s="12"/>
      <c r="B21" s="42">
        <v>581</v>
      </c>
      <c r="C21" s="19" t="s">
        <v>35</v>
      </c>
      <c r="D21" s="43">
        <v>519122</v>
      </c>
      <c r="E21" s="43">
        <v>0</v>
      </c>
      <c r="F21" s="43">
        <v>0</v>
      </c>
      <c r="G21" s="43">
        <v>0</v>
      </c>
      <c r="H21" s="43">
        <v>0</v>
      </c>
      <c r="I21" s="43">
        <v>210000</v>
      </c>
      <c r="J21" s="43">
        <v>0</v>
      </c>
      <c r="K21" s="43">
        <v>0</v>
      </c>
      <c r="L21" s="43">
        <v>0</v>
      </c>
      <c r="M21" s="43">
        <v>40000</v>
      </c>
      <c r="N21" s="43">
        <f t="shared" si="1"/>
        <v>769122</v>
      </c>
      <c r="O21" s="44">
        <f t="shared" si="2"/>
        <v>30.442192756778152</v>
      </c>
      <c r="P21" s="9"/>
    </row>
    <row r="22" spans="1:119" ht="16.5" thickBot="1">
      <c r="A22" s="13" t="s">
        <v>10</v>
      </c>
      <c r="B22" s="21"/>
      <c r="C22" s="20"/>
      <c r="D22" s="14">
        <f>SUM(D5,D11,D14,D18,D20)</f>
        <v>14766109</v>
      </c>
      <c r="E22" s="14">
        <f t="shared" ref="E22:M22" si="7">SUM(E5,E11,E14,E18,E20)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7275543</v>
      </c>
      <c r="J22" s="14">
        <f t="shared" si="7"/>
        <v>0</v>
      </c>
      <c r="K22" s="14">
        <f t="shared" si="7"/>
        <v>1202377</v>
      </c>
      <c r="L22" s="14">
        <f t="shared" si="7"/>
        <v>98638</v>
      </c>
      <c r="M22" s="14">
        <f t="shared" si="7"/>
        <v>954381</v>
      </c>
      <c r="N22" s="14">
        <f t="shared" si="1"/>
        <v>24297048</v>
      </c>
      <c r="O22" s="35">
        <f t="shared" si="2"/>
        <v>961.6880269147041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3" t="s">
        <v>45</v>
      </c>
      <c r="M24" s="93"/>
      <c r="N24" s="93"/>
      <c r="O24" s="39">
        <v>25265</v>
      </c>
    </row>
    <row r="25" spans="1:119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  <row r="26" spans="1:119" ht="15.75" customHeight="1" thickBot="1">
      <c r="A26" s="97" t="s">
        <v>41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2898779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1239632</v>
      </c>
      <c r="L5" s="24">
        <f t="shared" si="0"/>
        <v>200230</v>
      </c>
      <c r="M5" s="24">
        <f t="shared" si="0"/>
        <v>798944</v>
      </c>
      <c r="N5" s="25">
        <f t="shared" ref="N5:N23" si="1">SUM(D5:M5)</f>
        <v>5137585</v>
      </c>
      <c r="O5" s="30">
        <f t="shared" ref="O5:O23" si="2">(N5/O$25)</f>
        <v>205.28989850555422</v>
      </c>
      <c r="P5" s="6"/>
    </row>
    <row r="6" spans="1:133">
      <c r="A6" s="12"/>
      <c r="B6" s="42">
        <v>511</v>
      </c>
      <c r="C6" s="19" t="s">
        <v>19</v>
      </c>
      <c r="D6" s="43">
        <v>36168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36168</v>
      </c>
      <c r="O6" s="44">
        <f t="shared" si="2"/>
        <v>1.4452169743466794</v>
      </c>
      <c r="P6" s="9"/>
    </row>
    <row r="7" spans="1:133">
      <c r="A7" s="12"/>
      <c r="B7" s="42">
        <v>512</v>
      </c>
      <c r="C7" s="19" t="s">
        <v>20</v>
      </c>
      <c r="D7" s="43">
        <v>1380343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1380343</v>
      </c>
      <c r="O7" s="44">
        <f t="shared" si="2"/>
        <v>55.156357388316152</v>
      </c>
      <c r="P7" s="9"/>
    </row>
    <row r="8" spans="1:133">
      <c r="A8" s="12"/>
      <c r="B8" s="42">
        <v>514</v>
      </c>
      <c r="C8" s="19" t="s">
        <v>21</v>
      </c>
      <c r="D8" s="43">
        <v>85176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85176</v>
      </c>
      <c r="O8" s="44">
        <f t="shared" si="2"/>
        <v>3.4035003596259892</v>
      </c>
      <c r="P8" s="9"/>
    </row>
    <row r="9" spans="1:133">
      <c r="A9" s="12"/>
      <c r="B9" s="42">
        <v>515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200230</v>
      </c>
      <c r="M9" s="43">
        <v>0</v>
      </c>
      <c r="N9" s="43">
        <f t="shared" si="1"/>
        <v>200230</v>
      </c>
      <c r="O9" s="44">
        <f t="shared" si="2"/>
        <v>8.0008790857508192</v>
      </c>
      <c r="P9" s="9"/>
    </row>
    <row r="10" spans="1:133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1239632</v>
      </c>
      <c r="L10" s="43">
        <v>0</v>
      </c>
      <c r="M10" s="43">
        <v>0</v>
      </c>
      <c r="N10" s="43">
        <f t="shared" si="1"/>
        <v>1239632</v>
      </c>
      <c r="O10" s="44">
        <f t="shared" si="2"/>
        <v>49.533764884520096</v>
      </c>
      <c r="P10" s="9"/>
    </row>
    <row r="11" spans="1:133">
      <c r="A11" s="12"/>
      <c r="B11" s="42">
        <v>519</v>
      </c>
      <c r="C11" s="19" t="s">
        <v>25</v>
      </c>
      <c r="D11" s="43">
        <v>1397092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798944</v>
      </c>
      <c r="N11" s="43">
        <f t="shared" si="1"/>
        <v>2196036</v>
      </c>
      <c r="O11" s="44">
        <f t="shared" si="2"/>
        <v>87.750179812994489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SUM(D13:D14)</f>
        <v>12416909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843</v>
      </c>
      <c r="M12" s="29">
        <f t="shared" si="3"/>
        <v>0</v>
      </c>
      <c r="N12" s="40">
        <f t="shared" si="1"/>
        <v>12417752</v>
      </c>
      <c r="O12" s="41">
        <f t="shared" si="2"/>
        <v>496.19403820027173</v>
      </c>
      <c r="P12" s="10"/>
    </row>
    <row r="13" spans="1:133">
      <c r="A13" s="12"/>
      <c r="B13" s="42">
        <v>521</v>
      </c>
      <c r="C13" s="19" t="s">
        <v>27</v>
      </c>
      <c r="D13" s="43">
        <v>8932764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843</v>
      </c>
      <c r="M13" s="43">
        <v>0</v>
      </c>
      <c r="N13" s="43">
        <f t="shared" si="1"/>
        <v>8933607</v>
      </c>
      <c r="O13" s="44">
        <f t="shared" si="2"/>
        <v>356.97302805082717</v>
      </c>
      <c r="P13" s="9"/>
    </row>
    <row r="14" spans="1:133">
      <c r="A14" s="12"/>
      <c r="B14" s="42">
        <v>522</v>
      </c>
      <c r="C14" s="19" t="s">
        <v>28</v>
      </c>
      <c r="D14" s="43">
        <v>3484145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3484145</v>
      </c>
      <c r="O14" s="44">
        <f t="shared" si="2"/>
        <v>139.22101014944457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SUM(D16:D18)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7364622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7364622</v>
      </c>
      <c r="O15" s="41">
        <f t="shared" si="2"/>
        <v>294.27883001678254</v>
      </c>
      <c r="P15" s="10"/>
    </row>
    <row r="16" spans="1:133">
      <c r="A16" s="12"/>
      <c r="B16" s="42">
        <v>534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2092594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2092594</v>
      </c>
      <c r="O16" s="44">
        <f t="shared" si="2"/>
        <v>83.616798529529291</v>
      </c>
      <c r="P16" s="9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4463471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4463471</v>
      </c>
      <c r="O17" s="44">
        <f t="shared" si="2"/>
        <v>178.35335251338608</v>
      </c>
      <c r="P17" s="9"/>
    </row>
    <row r="18" spans="1:119">
      <c r="A18" s="12"/>
      <c r="B18" s="42">
        <v>538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808557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808557</v>
      </c>
      <c r="O18" s="44">
        <f t="shared" si="2"/>
        <v>32.308678973867181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4059114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4059114</v>
      </c>
      <c r="O19" s="41">
        <f t="shared" si="2"/>
        <v>162.1958762886598</v>
      </c>
      <c r="P19" s="10"/>
    </row>
    <row r="20" spans="1:119">
      <c r="A20" s="12"/>
      <c r="B20" s="42">
        <v>541</v>
      </c>
      <c r="C20" s="19" t="s">
        <v>34</v>
      </c>
      <c r="D20" s="43">
        <v>4059114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4059114</v>
      </c>
      <c r="O20" s="44">
        <f t="shared" si="2"/>
        <v>162.1958762886598</v>
      </c>
      <c r="P20" s="9"/>
    </row>
    <row r="21" spans="1:119" ht="15.75">
      <c r="A21" s="26" t="s">
        <v>36</v>
      </c>
      <c r="B21" s="27"/>
      <c r="C21" s="28"/>
      <c r="D21" s="29">
        <f t="shared" ref="D21:M21" si="6">SUM(D22:D22)</f>
        <v>705257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200000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20000</v>
      </c>
      <c r="N21" s="29">
        <f t="shared" si="1"/>
        <v>925257</v>
      </c>
      <c r="O21" s="41">
        <f t="shared" si="2"/>
        <v>36.971829297530569</v>
      </c>
      <c r="P21" s="9"/>
    </row>
    <row r="22" spans="1:119" ht="15.75" thickBot="1">
      <c r="A22" s="12"/>
      <c r="B22" s="42">
        <v>581</v>
      </c>
      <c r="C22" s="19" t="s">
        <v>35</v>
      </c>
      <c r="D22" s="43">
        <v>705257</v>
      </c>
      <c r="E22" s="43">
        <v>0</v>
      </c>
      <c r="F22" s="43">
        <v>0</v>
      </c>
      <c r="G22" s="43">
        <v>0</v>
      </c>
      <c r="H22" s="43">
        <v>0</v>
      </c>
      <c r="I22" s="43">
        <v>200000</v>
      </c>
      <c r="J22" s="43">
        <v>0</v>
      </c>
      <c r="K22" s="43">
        <v>0</v>
      </c>
      <c r="L22" s="43">
        <v>0</v>
      </c>
      <c r="M22" s="43">
        <v>20000</v>
      </c>
      <c r="N22" s="43">
        <f t="shared" si="1"/>
        <v>925257</v>
      </c>
      <c r="O22" s="44">
        <f t="shared" si="2"/>
        <v>36.971829297530569</v>
      </c>
      <c r="P22" s="9"/>
    </row>
    <row r="23" spans="1:119" ht="16.5" thickBot="1">
      <c r="A23" s="13" t="s">
        <v>10</v>
      </c>
      <c r="B23" s="21"/>
      <c r="C23" s="20"/>
      <c r="D23" s="14">
        <f>SUM(D5,D12,D15,D19,D21)</f>
        <v>20080059</v>
      </c>
      <c r="E23" s="14">
        <f t="shared" ref="E23:M23" si="7">SUM(E5,E12,E15,E19,E21)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7564622</v>
      </c>
      <c r="J23" s="14">
        <f t="shared" si="7"/>
        <v>0</v>
      </c>
      <c r="K23" s="14">
        <f t="shared" si="7"/>
        <v>1239632</v>
      </c>
      <c r="L23" s="14">
        <f t="shared" si="7"/>
        <v>201073</v>
      </c>
      <c r="M23" s="14">
        <f t="shared" si="7"/>
        <v>818944</v>
      </c>
      <c r="N23" s="14">
        <f t="shared" si="1"/>
        <v>29904330</v>
      </c>
      <c r="O23" s="35">
        <f t="shared" si="2"/>
        <v>1194.9304723087989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43</v>
      </c>
      <c r="M25" s="93"/>
      <c r="N25" s="93"/>
      <c r="O25" s="39">
        <v>25026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41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39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SUM(D6:D11)</f>
        <v>3041819</v>
      </c>
      <c r="E5" s="24">
        <f t="shared" ref="E5:M5" si="0">SUM(E6:E11)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509097</v>
      </c>
      <c r="J5" s="24">
        <f t="shared" si="0"/>
        <v>0</v>
      </c>
      <c r="K5" s="24">
        <f t="shared" si="0"/>
        <v>909367</v>
      </c>
      <c r="L5" s="24">
        <f t="shared" si="0"/>
        <v>204674</v>
      </c>
      <c r="M5" s="24">
        <f t="shared" si="0"/>
        <v>1042464</v>
      </c>
      <c r="N5" s="25">
        <f t="shared" ref="N5:N23" si="1">SUM(D5:M5)</f>
        <v>5707421</v>
      </c>
      <c r="O5" s="30">
        <f t="shared" ref="O5:O23" si="2">(N5/O$25)</f>
        <v>228.97460483029769</v>
      </c>
      <c r="P5" s="6"/>
    </row>
    <row r="6" spans="1:133">
      <c r="A6" s="12"/>
      <c r="B6" s="42">
        <v>511</v>
      </c>
      <c r="C6" s="19" t="s">
        <v>19</v>
      </c>
      <c r="D6" s="43">
        <v>35013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35013</v>
      </c>
      <c r="O6" s="44">
        <f t="shared" si="2"/>
        <v>1.4046778464254193</v>
      </c>
      <c r="P6" s="9"/>
    </row>
    <row r="7" spans="1:133">
      <c r="A7" s="12"/>
      <c r="B7" s="42">
        <v>512</v>
      </c>
      <c r="C7" s="19" t="s">
        <v>20</v>
      </c>
      <c r="D7" s="43">
        <v>1338642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1338642</v>
      </c>
      <c r="O7" s="44">
        <f t="shared" si="2"/>
        <v>53.704645751424216</v>
      </c>
      <c r="P7" s="9"/>
    </row>
    <row r="8" spans="1:133">
      <c r="A8" s="12"/>
      <c r="B8" s="42">
        <v>514</v>
      </c>
      <c r="C8" s="19" t="s">
        <v>21</v>
      </c>
      <c r="D8" s="43">
        <v>94785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94785</v>
      </c>
      <c r="O8" s="44">
        <f t="shared" si="2"/>
        <v>3.8026558613495949</v>
      </c>
      <c r="P8" s="9"/>
    </row>
    <row r="9" spans="1:133">
      <c r="A9" s="12"/>
      <c r="B9" s="42">
        <v>515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84058</v>
      </c>
      <c r="M9" s="43">
        <v>0</v>
      </c>
      <c r="N9" s="43">
        <f t="shared" si="1"/>
        <v>84058</v>
      </c>
      <c r="O9" s="44">
        <f t="shared" si="2"/>
        <v>3.3723020139613253</v>
      </c>
      <c r="P9" s="9"/>
    </row>
    <row r="10" spans="1:133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909367</v>
      </c>
      <c r="L10" s="43">
        <v>0</v>
      </c>
      <c r="M10" s="43">
        <v>0</v>
      </c>
      <c r="N10" s="43">
        <f t="shared" si="1"/>
        <v>909367</v>
      </c>
      <c r="O10" s="44">
        <f t="shared" si="2"/>
        <v>36.482668699350079</v>
      </c>
      <c r="P10" s="9"/>
    </row>
    <row r="11" spans="1:133">
      <c r="A11" s="12"/>
      <c r="B11" s="42">
        <v>519</v>
      </c>
      <c r="C11" s="19" t="s">
        <v>25</v>
      </c>
      <c r="D11" s="43">
        <v>1573379</v>
      </c>
      <c r="E11" s="43">
        <v>0</v>
      </c>
      <c r="F11" s="43">
        <v>0</v>
      </c>
      <c r="G11" s="43">
        <v>0</v>
      </c>
      <c r="H11" s="43">
        <v>0</v>
      </c>
      <c r="I11" s="43">
        <v>509097</v>
      </c>
      <c r="J11" s="43">
        <v>0</v>
      </c>
      <c r="K11" s="43">
        <v>0</v>
      </c>
      <c r="L11" s="43">
        <v>120616</v>
      </c>
      <c r="M11" s="43">
        <v>1042464</v>
      </c>
      <c r="N11" s="43">
        <f t="shared" si="1"/>
        <v>3245556</v>
      </c>
      <c r="O11" s="44">
        <f t="shared" si="2"/>
        <v>130.20765465778706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SUM(D13:D14)</f>
        <v>9252846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31782</v>
      </c>
      <c r="M12" s="29">
        <f t="shared" si="3"/>
        <v>0</v>
      </c>
      <c r="N12" s="40">
        <f t="shared" si="1"/>
        <v>9284628</v>
      </c>
      <c r="O12" s="41">
        <f t="shared" si="2"/>
        <v>372.48768354328814</v>
      </c>
      <c r="P12" s="10"/>
    </row>
    <row r="13" spans="1:133">
      <c r="A13" s="12"/>
      <c r="B13" s="42">
        <v>521</v>
      </c>
      <c r="C13" s="19" t="s">
        <v>27</v>
      </c>
      <c r="D13" s="43">
        <v>5929900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31782</v>
      </c>
      <c r="M13" s="43">
        <v>0</v>
      </c>
      <c r="N13" s="43">
        <f t="shared" si="1"/>
        <v>5961682</v>
      </c>
      <c r="O13" s="44">
        <f t="shared" si="2"/>
        <v>239.17523870657146</v>
      </c>
      <c r="P13" s="9"/>
    </row>
    <row r="14" spans="1:133">
      <c r="A14" s="12"/>
      <c r="B14" s="42">
        <v>522</v>
      </c>
      <c r="C14" s="19" t="s">
        <v>28</v>
      </c>
      <c r="D14" s="43">
        <v>3322946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3322946</v>
      </c>
      <c r="O14" s="44">
        <f t="shared" si="2"/>
        <v>133.31244483671668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SUM(D16:D18)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7057505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7057505</v>
      </c>
      <c r="O15" s="41">
        <f t="shared" si="2"/>
        <v>283.13828933643583</v>
      </c>
      <c r="P15" s="10"/>
    </row>
    <row r="16" spans="1:133">
      <c r="A16" s="12"/>
      <c r="B16" s="42">
        <v>534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2150824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2150824</v>
      </c>
      <c r="O16" s="44">
        <f t="shared" si="2"/>
        <v>86.288373585814014</v>
      </c>
      <c r="P16" s="9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3655048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3655048</v>
      </c>
      <c r="O17" s="44">
        <f t="shared" si="2"/>
        <v>146.6359624488486</v>
      </c>
      <c r="P17" s="9"/>
    </row>
    <row r="18" spans="1:119">
      <c r="A18" s="12"/>
      <c r="B18" s="42">
        <v>538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1251633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1251633</v>
      </c>
      <c r="O18" s="44">
        <f t="shared" si="2"/>
        <v>50.213953301773252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2658415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2658415</v>
      </c>
      <c r="O19" s="41">
        <f t="shared" si="2"/>
        <v>106.6522907807109</v>
      </c>
      <c r="P19" s="10"/>
    </row>
    <row r="20" spans="1:119">
      <c r="A20" s="12"/>
      <c r="B20" s="42">
        <v>541</v>
      </c>
      <c r="C20" s="19" t="s">
        <v>34</v>
      </c>
      <c r="D20" s="43">
        <v>2658415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2658415</v>
      </c>
      <c r="O20" s="44">
        <f t="shared" si="2"/>
        <v>106.6522907807109</v>
      </c>
      <c r="P20" s="9"/>
    </row>
    <row r="21" spans="1:119" ht="15.75">
      <c r="A21" s="26" t="s">
        <v>36</v>
      </c>
      <c r="B21" s="27"/>
      <c r="C21" s="28"/>
      <c r="D21" s="29">
        <f t="shared" ref="D21:M21" si="6">SUM(D22:D22)</f>
        <v>911314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175000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1086314</v>
      </c>
      <c r="O21" s="41">
        <f t="shared" si="2"/>
        <v>43.581561421808551</v>
      </c>
      <c r="P21" s="9"/>
    </row>
    <row r="22" spans="1:119" ht="15.75" thickBot="1">
      <c r="A22" s="12"/>
      <c r="B22" s="42">
        <v>581</v>
      </c>
      <c r="C22" s="19" t="s">
        <v>35</v>
      </c>
      <c r="D22" s="43">
        <v>911314</v>
      </c>
      <c r="E22" s="43">
        <v>0</v>
      </c>
      <c r="F22" s="43">
        <v>0</v>
      </c>
      <c r="G22" s="43">
        <v>0</v>
      </c>
      <c r="H22" s="43">
        <v>0</v>
      </c>
      <c r="I22" s="43">
        <v>175000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1086314</v>
      </c>
      <c r="O22" s="44">
        <f t="shared" si="2"/>
        <v>43.581561421808551</v>
      </c>
      <c r="P22" s="9"/>
    </row>
    <row r="23" spans="1:119" ht="16.5" thickBot="1">
      <c r="A23" s="13" t="s">
        <v>10</v>
      </c>
      <c r="B23" s="21"/>
      <c r="C23" s="20"/>
      <c r="D23" s="14">
        <f>SUM(D5,D12,D15,D19,D21)</f>
        <v>15864394</v>
      </c>
      <c r="E23" s="14">
        <f t="shared" ref="E23:M23" si="7">SUM(E5,E12,E15,E19,E21)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7741602</v>
      </c>
      <c r="J23" s="14">
        <f t="shared" si="7"/>
        <v>0</v>
      </c>
      <c r="K23" s="14">
        <f t="shared" si="7"/>
        <v>909367</v>
      </c>
      <c r="L23" s="14">
        <f t="shared" si="7"/>
        <v>236456</v>
      </c>
      <c r="M23" s="14">
        <f t="shared" si="7"/>
        <v>1042464</v>
      </c>
      <c r="N23" s="14">
        <f t="shared" si="1"/>
        <v>25794283</v>
      </c>
      <c r="O23" s="35">
        <f t="shared" si="2"/>
        <v>1034.8344299125411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40</v>
      </c>
      <c r="M25" s="93"/>
      <c r="N25" s="93"/>
      <c r="O25" s="39">
        <v>24926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thickBot="1">
      <c r="A27" s="97" t="s">
        <v>41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A27:O27"/>
    <mergeCell ref="L25:N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3042727</v>
      </c>
      <c r="E5" s="24">
        <f t="shared" ref="E5:M5" si="0">SUM(E6:E12)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508282</v>
      </c>
      <c r="J5" s="24">
        <f t="shared" si="0"/>
        <v>0</v>
      </c>
      <c r="K5" s="24">
        <f t="shared" si="0"/>
        <v>875932</v>
      </c>
      <c r="L5" s="24">
        <f t="shared" si="0"/>
        <v>290760</v>
      </c>
      <c r="M5" s="24">
        <f t="shared" si="0"/>
        <v>647171</v>
      </c>
      <c r="N5" s="25">
        <f>SUM(D5:M5)</f>
        <v>5364872</v>
      </c>
      <c r="O5" s="30">
        <f t="shared" ref="O5:O24" si="1">(N5/O$26)</f>
        <v>209.09973886268855</v>
      </c>
      <c r="P5" s="6"/>
    </row>
    <row r="6" spans="1:133">
      <c r="A6" s="12"/>
      <c r="B6" s="42">
        <v>511</v>
      </c>
      <c r="C6" s="19" t="s">
        <v>19</v>
      </c>
      <c r="D6" s="43">
        <v>115419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115419</v>
      </c>
      <c r="O6" s="44">
        <f t="shared" si="1"/>
        <v>4.4985384105702151</v>
      </c>
      <c r="P6" s="9"/>
    </row>
    <row r="7" spans="1:133">
      <c r="A7" s="12"/>
      <c r="B7" s="42">
        <v>512</v>
      </c>
      <c r="C7" s="19" t="s">
        <v>20</v>
      </c>
      <c r="D7" s="43">
        <v>1333104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1333104</v>
      </c>
      <c r="O7" s="44">
        <f t="shared" si="1"/>
        <v>51.958685738784737</v>
      </c>
      <c r="P7" s="9"/>
    </row>
    <row r="8" spans="1:133">
      <c r="A8" s="12"/>
      <c r="B8" s="42">
        <v>514</v>
      </c>
      <c r="C8" s="19" t="s">
        <v>21</v>
      </c>
      <c r="D8" s="43">
        <v>92998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92998</v>
      </c>
      <c r="O8" s="44">
        <f t="shared" si="1"/>
        <v>3.6246638344311495</v>
      </c>
      <c r="P8" s="9"/>
    </row>
    <row r="9" spans="1:133">
      <c r="A9" s="12"/>
      <c r="B9" s="42">
        <v>515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146764</v>
      </c>
      <c r="M9" s="43">
        <v>0</v>
      </c>
      <c r="N9" s="43">
        <f t="shared" si="2"/>
        <v>146764</v>
      </c>
      <c r="O9" s="44">
        <f t="shared" si="1"/>
        <v>5.7202322952800406</v>
      </c>
      <c r="P9" s="9"/>
    </row>
    <row r="10" spans="1:133">
      <c r="A10" s="12"/>
      <c r="B10" s="42">
        <v>517</v>
      </c>
      <c r="C10" s="19" t="s">
        <v>23</v>
      </c>
      <c r="D10" s="43">
        <v>218343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371738</v>
      </c>
      <c r="N10" s="43">
        <f t="shared" si="2"/>
        <v>590081</v>
      </c>
      <c r="O10" s="44">
        <f t="shared" si="1"/>
        <v>22.998830728456173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875932</v>
      </c>
      <c r="L11" s="43">
        <v>0</v>
      </c>
      <c r="M11" s="43">
        <v>0</v>
      </c>
      <c r="N11" s="43">
        <f t="shared" si="2"/>
        <v>875932</v>
      </c>
      <c r="O11" s="44">
        <f t="shared" si="1"/>
        <v>34.14007873095062</v>
      </c>
      <c r="P11" s="9"/>
    </row>
    <row r="12" spans="1:133">
      <c r="A12" s="12"/>
      <c r="B12" s="42">
        <v>519</v>
      </c>
      <c r="C12" s="19" t="s">
        <v>25</v>
      </c>
      <c r="D12" s="43">
        <v>1282863</v>
      </c>
      <c r="E12" s="43">
        <v>0</v>
      </c>
      <c r="F12" s="43">
        <v>0</v>
      </c>
      <c r="G12" s="43">
        <v>0</v>
      </c>
      <c r="H12" s="43">
        <v>0</v>
      </c>
      <c r="I12" s="43">
        <v>508282</v>
      </c>
      <c r="J12" s="43">
        <v>0</v>
      </c>
      <c r="K12" s="43">
        <v>0</v>
      </c>
      <c r="L12" s="43">
        <v>143996</v>
      </c>
      <c r="M12" s="43">
        <v>275433</v>
      </c>
      <c r="N12" s="43">
        <f t="shared" si="2"/>
        <v>2210574</v>
      </c>
      <c r="O12" s="44">
        <f t="shared" si="1"/>
        <v>86.158709124215619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8454765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49320</v>
      </c>
      <c r="M13" s="29">
        <f t="shared" si="3"/>
        <v>0</v>
      </c>
      <c r="N13" s="40">
        <f t="shared" ref="N13:N24" si="4">SUM(D13:M13)</f>
        <v>8504085</v>
      </c>
      <c r="O13" s="41">
        <f t="shared" si="1"/>
        <v>331.45281989320654</v>
      </c>
      <c r="P13" s="10"/>
    </row>
    <row r="14" spans="1:133">
      <c r="A14" s="12"/>
      <c r="B14" s="42">
        <v>521</v>
      </c>
      <c r="C14" s="19" t="s">
        <v>27</v>
      </c>
      <c r="D14" s="43">
        <v>4989294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49320</v>
      </c>
      <c r="M14" s="43">
        <v>0</v>
      </c>
      <c r="N14" s="43">
        <f t="shared" si="4"/>
        <v>5038614</v>
      </c>
      <c r="O14" s="44">
        <f t="shared" si="1"/>
        <v>196.38359901781189</v>
      </c>
      <c r="P14" s="9"/>
    </row>
    <row r="15" spans="1:133">
      <c r="A15" s="12"/>
      <c r="B15" s="42">
        <v>522</v>
      </c>
      <c r="C15" s="19" t="s">
        <v>28</v>
      </c>
      <c r="D15" s="43">
        <v>3465471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3465471</v>
      </c>
      <c r="O15" s="44">
        <f t="shared" si="1"/>
        <v>135.06922087539462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7488985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7488985</v>
      </c>
      <c r="O16" s="41">
        <f t="shared" si="1"/>
        <v>291.88856842187317</v>
      </c>
      <c r="P16" s="10"/>
    </row>
    <row r="17" spans="1:119">
      <c r="A17" s="12"/>
      <c r="B17" s="42">
        <v>534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2324019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2324019</v>
      </c>
      <c r="O17" s="44">
        <f t="shared" si="1"/>
        <v>90.580309467201928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4276642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4276642</v>
      </c>
      <c r="O18" s="44">
        <f t="shared" si="1"/>
        <v>166.68519312468331</v>
      </c>
      <c r="P18" s="9"/>
    </row>
    <row r="19" spans="1:119">
      <c r="A19" s="12"/>
      <c r="B19" s="42">
        <v>538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888324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888324</v>
      </c>
      <c r="O19" s="44">
        <f t="shared" si="1"/>
        <v>34.623065829987915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3385259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3385259</v>
      </c>
      <c r="O20" s="41">
        <f t="shared" si="1"/>
        <v>131.94290057294305</v>
      </c>
      <c r="P20" s="10"/>
    </row>
    <row r="21" spans="1:119">
      <c r="A21" s="12"/>
      <c r="B21" s="42">
        <v>541</v>
      </c>
      <c r="C21" s="19" t="s">
        <v>34</v>
      </c>
      <c r="D21" s="43">
        <v>3385259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3385259</v>
      </c>
      <c r="O21" s="44">
        <f t="shared" si="1"/>
        <v>131.94290057294305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1314694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175000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400000</v>
      </c>
      <c r="N22" s="29">
        <f t="shared" si="4"/>
        <v>1889694</v>
      </c>
      <c r="O22" s="41">
        <f t="shared" si="1"/>
        <v>73.652180691429237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1314694</v>
      </c>
      <c r="E23" s="43">
        <v>0</v>
      </c>
      <c r="F23" s="43">
        <v>0</v>
      </c>
      <c r="G23" s="43">
        <v>0</v>
      </c>
      <c r="H23" s="43">
        <v>0</v>
      </c>
      <c r="I23" s="43">
        <v>175000</v>
      </c>
      <c r="J23" s="43">
        <v>0</v>
      </c>
      <c r="K23" s="43">
        <v>0</v>
      </c>
      <c r="L23" s="43">
        <v>0</v>
      </c>
      <c r="M23" s="43">
        <v>400000</v>
      </c>
      <c r="N23" s="43">
        <f t="shared" si="4"/>
        <v>1889694</v>
      </c>
      <c r="O23" s="44">
        <f t="shared" si="1"/>
        <v>73.652180691429237</v>
      </c>
      <c r="P23" s="9"/>
    </row>
    <row r="24" spans="1:119" ht="16.5" thickBot="1">
      <c r="A24" s="13" t="s">
        <v>10</v>
      </c>
      <c r="B24" s="21"/>
      <c r="C24" s="20"/>
      <c r="D24" s="14">
        <f>SUM(D5,D13,D16,D20,D22)</f>
        <v>16197445</v>
      </c>
      <c r="E24" s="14">
        <f t="shared" ref="E24:M24" si="8">SUM(E5,E13,E16,E20,E22)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8172267</v>
      </c>
      <c r="J24" s="14">
        <f t="shared" si="8"/>
        <v>0</v>
      </c>
      <c r="K24" s="14">
        <f t="shared" si="8"/>
        <v>875932</v>
      </c>
      <c r="L24" s="14">
        <f t="shared" si="8"/>
        <v>340080</v>
      </c>
      <c r="M24" s="14">
        <f t="shared" si="8"/>
        <v>1047171</v>
      </c>
      <c r="N24" s="14">
        <f t="shared" si="4"/>
        <v>26632895</v>
      </c>
      <c r="O24" s="35">
        <f t="shared" si="1"/>
        <v>1038.0362084421406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3" t="s">
        <v>37</v>
      </c>
      <c r="M26" s="93"/>
      <c r="N26" s="93"/>
      <c r="O26" s="39">
        <v>25657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thickBot="1">
      <c r="A28" s="97" t="s">
        <v>41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A28:O28"/>
    <mergeCell ref="A27:O27"/>
    <mergeCell ref="L26:N2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2847409</v>
      </c>
      <c r="E5" s="24">
        <f t="shared" si="0"/>
        <v>5525587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526052</v>
      </c>
      <c r="J5" s="24">
        <f t="shared" si="0"/>
        <v>0</v>
      </c>
      <c r="K5" s="24">
        <f t="shared" si="0"/>
        <v>933260</v>
      </c>
      <c r="L5" s="24">
        <f t="shared" si="0"/>
        <v>410281</v>
      </c>
      <c r="M5" s="24">
        <f t="shared" si="0"/>
        <v>0</v>
      </c>
      <c r="N5" s="25">
        <f t="shared" ref="N5:N24" si="1">SUM(D5:M5)</f>
        <v>10242589</v>
      </c>
      <c r="O5" s="30">
        <f t="shared" ref="O5:O24" si="2">(N5/O$26)</f>
        <v>398.57533660207019</v>
      </c>
      <c r="P5" s="6"/>
    </row>
    <row r="6" spans="1:133">
      <c r="A6" s="12"/>
      <c r="B6" s="42">
        <v>511</v>
      </c>
      <c r="C6" s="19" t="s">
        <v>19</v>
      </c>
      <c r="D6" s="43">
        <v>41219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41219</v>
      </c>
      <c r="O6" s="44">
        <f t="shared" si="2"/>
        <v>1.6039769631877967</v>
      </c>
      <c r="P6" s="9"/>
    </row>
    <row r="7" spans="1:133">
      <c r="A7" s="12"/>
      <c r="B7" s="42">
        <v>512</v>
      </c>
      <c r="C7" s="19" t="s">
        <v>20</v>
      </c>
      <c r="D7" s="43">
        <v>1345643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1345643</v>
      </c>
      <c r="O7" s="44">
        <f t="shared" si="2"/>
        <v>52.363724803486654</v>
      </c>
      <c r="P7" s="9"/>
    </row>
    <row r="8" spans="1:133">
      <c r="A8" s="12"/>
      <c r="B8" s="42">
        <v>514</v>
      </c>
      <c r="C8" s="19" t="s">
        <v>21</v>
      </c>
      <c r="D8" s="43">
        <v>96859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96859</v>
      </c>
      <c r="O8" s="44">
        <f t="shared" si="2"/>
        <v>3.7691260020235036</v>
      </c>
      <c r="P8" s="9"/>
    </row>
    <row r="9" spans="1:133">
      <c r="A9" s="12"/>
      <c r="B9" s="42">
        <v>515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365096</v>
      </c>
      <c r="M9" s="43">
        <v>0</v>
      </c>
      <c r="N9" s="43">
        <f t="shared" si="1"/>
        <v>365096</v>
      </c>
      <c r="O9" s="44">
        <f t="shared" si="2"/>
        <v>14.20717565569305</v>
      </c>
      <c r="P9" s="9"/>
    </row>
    <row r="10" spans="1:133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933260</v>
      </c>
      <c r="L10" s="43">
        <v>0</v>
      </c>
      <c r="M10" s="43">
        <v>0</v>
      </c>
      <c r="N10" s="43">
        <f t="shared" si="1"/>
        <v>933260</v>
      </c>
      <c r="O10" s="44">
        <f t="shared" si="2"/>
        <v>36.316444859522143</v>
      </c>
      <c r="P10" s="9"/>
    </row>
    <row r="11" spans="1:133">
      <c r="A11" s="12"/>
      <c r="B11" s="42">
        <v>519</v>
      </c>
      <c r="C11" s="19" t="s">
        <v>25</v>
      </c>
      <c r="D11" s="43">
        <v>1363688</v>
      </c>
      <c r="E11" s="43">
        <v>5525587</v>
      </c>
      <c r="F11" s="43">
        <v>0</v>
      </c>
      <c r="G11" s="43">
        <v>0</v>
      </c>
      <c r="H11" s="43">
        <v>0</v>
      </c>
      <c r="I11" s="43">
        <v>526052</v>
      </c>
      <c r="J11" s="43">
        <v>0</v>
      </c>
      <c r="K11" s="43">
        <v>0</v>
      </c>
      <c r="L11" s="43">
        <v>45185</v>
      </c>
      <c r="M11" s="43">
        <v>0</v>
      </c>
      <c r="N11" s="43">
        <f t="shared" si="1"/>
        <v>7460512</v>
      </c>
      <c r="O11" s="44">
        <f t="shared" si="2"/>
        <v>290.31488831815705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SUM(D13:D14)</f>
        <v>8320040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23320</v>
      </c>
      <c r="M12" s="29">
        <f t="shared" si="3"/>
        <v>0</v>
      </c>
      <c r="N12" s="40">
        <f t="shared" si="1"/>
        <v>8343360</v>
      </c>
      <c r="O12" s="41">
        <f t="shared" si="2"/>
        <v>324.6696240952603</v>
      </c>
      <c r="P12" s="10"/>
    </row>
    <row r="13" spans="1:133">
      <c r="A13" s="12"/>
      <c r="B13" s="42">
        <v>521</v>
      </c>
      <c r="C13" s="19" t="s">
        <v>27</v>
      </c>
      <c r="D13" s="43">
        <v>4794465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16753</v>
      </c>
      <c r="M13" s="43">
        <v>0</v>
      </c>
      <c r="N13" s="43">
        <f t="shared" si="1"/>
        <v>4811218</v>
      </c>
      <c r="O13" s="44">
        <f t="shared" si="2"/>
        <v>187.22149583625185</v>
      </c>
      <c r="P13" s="9"/>
    </row>
    <row r="14" spans="1:133">
      <c r="A14" s="12"/>
      <c r="B14" s="42">
        <v>522</v>
      </c>
      <c r="C14" s="19" t="s">
        <v>28</v>
      </c>
      <c r="D14" s="43">
        <v>3525575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6567</v>
      </c>
      <c r="M14" s="43">
        <v>0</v>
      </c>
      <c r="N14" s="43">
        <f t="shared" si="1"/>
        <v>3532142</v>
      </c>
      <c r="O14" s="44">
        <f t="shared" si="2"/>
        <v>137.44812825900848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SUM(D16:D19)</f>
        <v>46997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7241244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7288241</v>
      </c>
      <c r="O15" s="41">
        <f t="shared" si="2"/>
        <v>283.61121488053544</v>
      </c>
      <c r="P15" s="10"/>
    </row>
    <row r="16" spans="1:133">
      <c r="A16" s="12"/>
      <c r="B16" s="42">
        <v>534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2292002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2292002</v>
      </c>
      <c r="O16" s="44">
        <f t="shared" si="2"/>
        <v>89.189898046540591</v>
      </c>
      <c r="P16" s="9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4266762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4266762</v>
      </c>
      <c r="O17" s="44">
        <f t="shared" si="2"/>
        <v>166.03478869950968</v>
      </c>
      <c r="P17" s="9"/>
    </row>
    <row r="18" spans="1:119">
      <c r="A18" s="12"/>
      <c r="B18" s="42">
        <v>538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682480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682480</v>
      </c>
      <c r="O18" s="44">
        <f t="shared" si="2"/>
        <v>26.557708771110594</v>
      </c>
      <c r="P18" s="9"/>
    </row>
    <row r="19" spans="1:119">
      <c r="A19" s="12"/>
      <c r="B19" s="42">
        <v>539</v>
      </c>
      <c r="C19" s="19" t="s">
        <v>47</v>
      </c>
      <c r="D19" s="43">
        <v>46997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46997</v>
      </c>
      <c r="O19" s="44">
        <f t="shared" si="2"/>
        <v>1.8288193633745817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3176261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3176261</v>
      </c>
      <c r="O20" s="41">
        <f t="shared" si="2"/>
        <v>123.59954082029729</v>
      </c>
      <c r="P20" s="10"/>
    </row>
    <row r="21" spans="1:119">
      <c r="A21" s="12"/>
      <c r="B21" s="42">
        <v>541</v>
      </c>
      <c r="C21" s="19" t="s">
        <v>34</v>
      </c>
      <c r="D21" s="43">
        <v>3176261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3176261</v>
      </c>
      <c r="O21" s="44">
        <f t="shared" si="2"/>
        <v>123.59954082029729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SUM(D23:D23)</f>
        <v>1024421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144000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1168421</v>
      </c>
      <c r="O22" s="41">
        <f t="shared" si="2"/>
        <v>45.467390458401432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1024421</v>
      </c>
      <c r="E23" s="43">
        <v>0</v>
      </c>
      <c r="F23" s="43">
        <v>0</v>
      </c>
      <c r="G23" s="43">
        <v>0</v>
      </c>
      <c r="H23" s="43">
        <v>0</v>
      </c>
      <c r="I23" s="43">
        <v>144000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1168421</v>
      </c>
      <c r="O23" s="44">
        <f t="shared" si="2"/>
        <v>45.467390458401432</v>
      </c>
      <c r="P23" s="9"/>
    </row>
    <row r="24" spans="1:119" ht="16.5" thickBot="1">
      <c r="A24" s="13" t="s">
        <v>10</v>
      </c>
      <c r="B24" s="21"/>
      <c r="C24" s="20"/>
      <c r="D24" s="14">
        <f>SUM(D5,D12,D15,D20,D22)</f>
        <v>15415128</v>
      </c>
      <c r="E24" s="14">
        <f t="shared" ref="E24:M24" si="7">SUM(E5,E12,E15,E20,E22)</f>
        <v>5525587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7911296</v>
      </c>
      <c r="J24" s="14">
        <f t="shared" si="7"/>
        <v>0</v>
      </c>
      <c r="K24" s="14">
        <f t="shared" si="7"/>
        <v>933260</v>
      </c>
      <c r="L24" s="14">
        <f t="shared" si="7"/>
        <v>433601</v>
      </c>
      <c r="M24" s="14">
        <f t="shared" si="7"/>
        <v>0</v>
      </c>
      <c r="N24" s="14">
        <f t="shared" si="1"/>
        <v>30218872</v>
      </c>
      <c r="O24" s="35">
        <f t="shared" si="2"/>
        <v>1175.9231068565648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3" t="s">
        <v>48</v>
      </c>
      <c r="M26" s="93"/>
      <c r="N26" s="93"/>
      <c r="O26" s="39">
        <v>25698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customHeight="1" thickBot="1">
      <c r="A28" s="97" t="s">
        <v>41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3237886</v>
      </c>
      <c r="E5" s="24">
        <f t="shared" si="0"/>
        <v>992925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546254</v>
      </c>
      <c r="J5" s="24">
        <f t="shared" si="0"/>
        <v>0</v>
      </c>
      <c r="K5" s="24">
        <f t="shared" si="0"/>
        <v>976577</v>
      </c>
      <c r="L5" s="24">
        <f t="shared" si="0"/>
        <v>0</v>
      </c>
      <c r="M5" s="24">
        <f t="shared" si="0"/>
        <v>2769351</v>
      </c>
      <c r="N5" s="25">
        <f t="shared" ref="N5:N23" si="1">SUM(D5:M5)</f>
        <v>8522993</v>
      </c>
      <c r="O5" s="30">
        <f t="shared" ref="O5:O23" si="2">(N5/O$25)</f>
        <v>328.9333873644398</v>
      </c>
      <c r="P5" s="6"/>
    </row>
    <row r="6" spans="1:133">
      <c r="A6" s="12"/>
      <c r="B6" s="42">
        <v>511</v>
      </c>
      <c r="C6" s="19" t="s">
        <v>19</v>
      </c>
      <c r="D6" s="43">
        <v>43143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43143</v>
      </c>
      <c r="O6" s="44">
        <f t="shared" si="2"/>
        <v>1.6650457334722704</v>
      </c>
      <c r="P6" s="9"/>
    </row>
    <row r="7" spans="1:133">
      <c r="A7" s="12"/>
      <c r="B7" s="42">
        <v>512</v>
      </c>
      <c r="C7" s="19" t="s">
        <v>20</v>
      </c>
      <c r="D7" s="43">
        <v>1420024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1420024</v>
      </c>
      <c r="O7" s="44">
        <f t="shared" si="2"/>
        <v>54.803905677125542</v>
      </c>
      <c r="P7" s="9"/>
    </row>
    <row r="8" spans="1:133">
      <c r="A8" s="12"/>
      <c r="B8" s="42">
        <v>514</v>
      </c>
      <c r="C8" s="19" t="s">
        <v>21</v>
      </c>
      <c r="D8" s="43">
        <v>84288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84288</v>
      </c>
      <c r="O8" s="44">
        <f t="shared" si="2"/>
        <v>3.2529813592682646</v>
      </c>
      <c r="P8" s="9"/>
    </row>
    <row r="9" spans="1:133">
      <c r="A9" s="12"/>
      <c r="B9" s="42">
        <v>515</v>
      </c>
      <c r="C9" s="19" t="s">
        <v>22</v>
      </c>
      <c r="D9" s="43">
        <v>0</v>
      </c>
      <c r="E9" s="43">
        <v>946379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946379</v>
      </c>
      <c r="O9" s="44">
        <f t="shared" si="2"/>
        <v>36.524217513797232</v>
      </c>
      <c r="P9" s="9"/>
    </row>
    <row r="10" spans="1:133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976577</v>
      </c>
      <c r="L10" s="43">
        <v>0</v>
      </c>
      <c r="M10" s="43">
        <v>0</v>
      </c>
      <c r="N10" s="43">
        <f t="shared" si="1"/>
        <v>976577</v>
      </c>
      <c r="O10" s="44">
        <f t="shared" si="2"/>
        <v>37.689668480568102</v>
      </c>
      <c r="P10" s="9"/>
    </row>
    <row r="11" spans="1:133">
      <c r="A11" s="12"/>
      <c r="B11" s="42">
        <v>519</v>
      </c>
      <c r="C11" s="19" t="s">
        <v>25</v>
      </c>
      <c r="D11" s="43">
        <v>1690431</v>
      </c>
      <c r="E11" s="43">
        <v>46546</v>
      </c>
      <c r="F11" s="43">
        <v>0</v>
      </c>
      <c r="G11" s="43">
        <v>0</v>
      </c>
      <c r="H11" s="43">
        <v>0</v>
      </c>
      <c r="I11" s="43">
        <v>546254</v>
      </c>
      <c r="J11" s="43">
        <v>0</v>
      </c>
      <c r="K11" s="43">
        <v>0</v>
      </c>
      <c r="L11" s="43">
        <v>0</v>
      </c>
      <c r="M11" s="43">
        <v>2769351</v>
      </c>
      <c r="N11" s="43">
        <f t="shared" si="1"/>
        <v>5052582</v>
      </c>
      <c r="O11" s="44">
        <f t="shared" si="2"/>
        <v>194.99756860020841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SUM(D13:D14)</f>
        <v>7738690</v>
      </c>
      <c r="E12" s="29">
        <f t="shared" si="3"/>
        <v>111975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7850665</v>
      </c>
      <c r="O12" s="41">
        <f t="shared" si="2"/>
        <v>302.98579753772532</v>
      </c>
      <c r="P12" s="10"/>
    </row>
    <row r="13" spans="1:133">
      <c r="A13" s="12"/>
      <c r="B13" s="42">
        <v>521</v>
      </c>
      <c r="C13" s="19" t="s">
        <v>27</v>
      </c>
      <c r="D13" s="43">
        <v>4536933</v>
      </c>
      <c r="E13" s="43">
        <v>111376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4648309</v>
      </c>
      <c r="O13" s="44">
        <f t="shared" si="2"/>
        <v>179.39519895025279</v>
      </c>
      <c r="P13" s="9"/>
    </row>
    <row r="14" spans="1:133">
      <c r="A14" s="12"/>
      <c r="B14" s="42">
        <v>522</v>
      </c>
      <c r="C14" s="19" t="s">
        <v>28</v>
      </c>
      <c r="D14" s="43">
        <v>3201757</v>
      </c>
      <c r="E14" s="43">
        <v>599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3202356</v>
      </c>
      <c r="O14" s="44">
        <f t="shared" si="2"/>
        <v>123.5905985874725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SUM(D16:D18)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6422476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6422476</v>
      </c>
      <c r="O15" s="41">
        <f t="shared" si="2"/>
        <v>247.86677472887962</v>
      </c>
      <c r="P15" s="10"/>
    </row>
    <row r="16" spans="1:133">
      <c r="A16" s="12"/>
      <c r="B16" s="42">
        <v>534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2125309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2125309</v>
      </c>
      <c r="O16" s="44">
        <f t="shared" si="2"/>
        <v>82.023426344023775</v>
      </c>
      <c r="P16" s="9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3586218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3586218</v>
      </c>
      <c r="O17" s="44">
        <f t="shared" si="2"/>
        <v>138.40523329859906</v>
      </c>
      <c r="P17" s="9"/>
    </row>
    <row r="18" spans="1:119">
      <c r="A18" s="12"/>
      <c r="B18" s="42">
        <v>538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710949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710949</v>
      </c>
      <c r="O18" s="44">
        <f t="shared" si="2"/>
        <v>27.438115086256801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3305672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3305672</v>
      </c>
      <c r="O19" s="41">
        <f t="shared" si="2"/>
        <v>127.57793987109721</v>
      </c>
      <c r="P19" s="10"/>
    </row>
    <row r="20" spans="1:119">
      <c r="A20" s="12"/>
      <c r="B20" s="42">
        <v>541</v>
      </c>
      <c r="C20" s="19" t="s">
        <v>34</v>
      </c>
      <c r="D20" s="43">
        <v>3305672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3305672</v>
      </c>
      <c r="O20" s="44">
        <f t="shared" si="2"/>
        <v>127.57793987109721</v>
      </c>
      <c r="P20" s="9"/>
    </row>
    <row r="21" spans="1:119" ht="15.75">
      <c r="A21" s="26" t="s">
        <v>36</v>
      </c>
      <c r="B21" s="27"/>
      <c r="C21" s="28"/>
      <c r="D21" s="29">
        <f t="shared" ref="D21:M21" si="6">SUM(D22:D22)</f>
        <v>688134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144000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832134</v>
      </c>
      <c r="O21" s="41">
        <f t="shared" si="2"/>
        <v>32.11508625680213</v>
      </c>
      <c r="P21" s="9"/>
    </row>
    <row r="22" spans="1:119" ht="15.75" thickBot="1">
      <c r="A22" s="12"/>
      <c r="B22" s="42">
        <v>581</v>
      </c>
      <c r="C22" s="19" t="s">
        <v>35</v>
      </c>
      <c r="D22" s="43">
        <v>688134</v>
      </c>
      <c r="E22" s="43">
        <v>0</v>
      </c>
      <c r="F22" s="43">
        <v>0</v>
      </c>
      <c r="G22" s="43">
        <v>0</v>
      </c>
      <c r="H22" s="43">
        <v>0</v>
      </c>
      <c r="I22" s="43">
        <v>144000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832134</v>
      </c>
      <c r="O22" s="44">
        <f t="shared" si="2"/>
        <v>32.11508625680213</v>
      </c>
      <c r="P22" s="9"/>
    </row>
    <row r="23" spans="1:119" ht="16.5" thickBot="1">
      <c r="A23" s="13" t="s">
        <v>10</v>
      </c>
      <c r="B23" s="21"/>
      <c r="C23" s="20"/>
      <c r="D23" s="14">
        <f>SUM(D5,D12,D15,D19,D21)</f>
        <v>14970382</v>
      </c>
      <c r="E23" s="14">
        <f t="shared" ref="E23:M23" si="7">SUM(E5,E12,E15,E19,E21)</f>
        <v>1104900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7112730</v>
      </c>
      <c r="J23" s="14">
        <f t="shared" si="7"/>
        <v>0</v>
      </c>
      <c r="K23" s="14">
        <f t="shared" si="7"/>
        <v>976577</v>
      </c>
      <c r="L23" s="14">
        <f t="shared" si="7"/>
        <v>0</v>
      </c>
      <c r="M23" s="14">
        <f t="shared" si="7"/>
        <v>2769351</v>
      </c>
      <c r="N23" s="14">
        <f t="shared" si="1"/>
        <v>26933940</v>
      </c>
      <c r="O23" s="35">
        <f t="shared" si="2"/>
        <v>1039.4789857589442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3" t="s">
        <v>62</v>
      </c>
      <c r="M25" s="93"/>
      <c r="N25" s="93"/>
      <c r="O25" s="39">
        <v>25911</v>
      </c>
    </row>
    <row r="26" spans="1:119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19" ht="15.75" customHeight="1" thickBot="1">
      <c r="A27" s="97" t="s">
        <v>41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3674360</v>
      </c>
      <c r="E5" s="24">
        <f t="shared" si="0"/>
        <v>16862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2180769</v>
      </c>
      <c r="K5" s="24">
        <f t="shared" si="0"/>
        <v>4270765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30" si="1">SUM(D5:N5)</f>
        <v>10142756</v>
      </c>
      <c r="P5" s="30">
        <f t="shared" ref="P5:P30" si="2">(O5/P$32)</f>
        <v>355.88617543859647</v>
      </c>
      <c r="Q5" s="6"/>
    </row>
    <row r="6" spans="1:134">
      <c r="A6" s="12"/>
      <c r="B6" s="42">
        <v>511</v>
      </c>
      <c r="C6" s="19" t="s">
        <v>19</v>
      </c>
      <c r="D6" s="43">
        <v>67140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67140</v>
      </c>
      <c r="P6" s="44">
        <f t="shared" si="2"/>
        <v>2.3557894736842107</v>
      </c>
      <c r="Q6" s="9"/>
    </row>
    <row r="7" spans="1:134">
      <c r="A7" s="12"/>
      <c r="B7" s="42">
        <v>512</v>
      </c>
      <c r="C7" s="19" t="s">
        <v>20</v>
      </c>
      <c r="D7" s="43">
        <v>1649362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1395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1650757</v>
      </c>
      <c r="P7" s="44">
        <f t="shared" si="2"/>
        <v>57.921298245614032</v>
      </c>
      <c r="Q7" s="9"/>
    </row>
    <row r="8" spans="1:134">
      <c r="A8" s="12"/>
      <c r="B8" s="42">
        <v>514</v>
      </c>
      <c r="C8" s="19" t="s">
        <v>21</v>
      </c>
      <c r="D8" s="43">
        <v>166946</v>
      </c>
      <c r="E8" s="43">
        <v>16800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183746</v>
      </c>
      <c r="P8" s="44">
        <f t="shared" si="2"/>
        <v>6.4472280701754388</v>
      </c>
      <c r="Q8" s="9"/>
    </row>
    <row r="9" spans="1:134">
      <c r="A9" s="12"/>
      <c r="B9" s="42">
        <v>517</v>
      </c>
      <c r="C9" s="19" t="s">
        <v>23</v>
      </c>
      <c r="D9" s="43">
        <v>282810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282810</v>
      </c>
      <c r="P9" s="44">
        <f t="shared" si="2"/>
        <v>9.9231578947368426</v>
      </c>
      <c r="Q9" s="9"/>
    </row>
    <row r="10" spans="1:134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4270765</v>
      </c>
      <c r="L10" s="43">
        <v>0</v>
      </c>
      <c r="M10" s="43">
        <v>0</v>
      </c>
      <c r="N10" s="43">
        <v>0</v>
      </c>
      <c r="O10" s="43">
        <f t="shared" si="1"/>
        <v>4270765</v>
      </c>
      <c r="P10" s="44">
        <f t="shared" si="2"/>
        <v>149.85140350877194</v>
      </c>
      <c r="Q10" s="9"/>
    </row>
    <row r="11" spans="1:134">
      <c r="A11" s="12"/>
      <c r="B11" s="42">
        <v>519</v>
      </c>
      <c r="C11" s="19" t="s">
        <v>25</v>
      </c>
      <c r="D11" s="43">
        <v>1508102</v>
      </c>
      <c r="E11" s="43">
        <v>62</v>
      </c>
      <c r="F11" s="43">
        <v>0</v>
      </c>
      <c r="G11" s="43">
        <v>0</v>
      </c>
      <c r="H11" s="43">
        <v>0</v>
      </c>
      <c r="I11" s="43">
        <v>0</v>
      </c>
      <c r="J11" s="43">
        <v>2179374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3687538</v>
      </c>
      <c r="P11" s="44">
        <f t="shared" si="2"/>
        <v>129.38729824561403</v>
      </c>
      <c r="Q11" s="9"/>
    </row>
    <row r="12" spans="1:134" ht="15.75">
      <c r="A12" s="26" t="s">
        <v>26</v>
      </c>
      <c r="B12" s="27"/>
      <c r="C12" s="28"/>
      <c r="D12" s="29">
        <f t="shared" ref="D12:N12" si="3">SUM(D13:D15)</f>
        <v>11259662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484702</v>
      </c>
      <c r="J12" s="29">
        <f t="shared" si="3"/>
        <v>6686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11751050</v>
      </c>
      <c r="P12" s="41">
        <f t="shared" si="2"/>
        <v>412.31754385964911</v>
      </c>
      <c r="Q12" s="10"/>
    </row>
    <row r="13" spans="1:134">
      <c r="A13" s="12"/>
      <c r="B13" s="42">
        <v>521</v>
      </c>
      <c r="C13" s="19" t="s">
        <v>27</v>
      </c>
      <c r="D13" s="43">
        <v>6897952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3911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6901863</v>
      </c>
      <c r="P13" s="44">
        <f t="shared" si="2"/>
        <v>242.17063157894736</v>
      </c>
      <c r="Q13" s="9"/>
    </row>
    <row r="14" spans="1:134">
      <c r="A14" s="12"/>
      <c r="B14" s="42">
        <v>522</v>
      </c>
      <c r="C14" s="19" t="s">
        <v>28</v>
      </c>
      <c r="D14" s="43">
        <v>4361710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2511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4364221</v>
      </c>
      <c r="P14" s="44">
        <f t="shared" si="2"/>
        <v>153.13056140350878</v>
      </c>
      <c r="Q14" s="9"/>
    </row>
    <row r="15" spans="1:134">
      <c r="A15" s="12"/>
      <c r="B15" s="42">
        <v>524</v>
      </c>
      <c r="C15" s="19" t="s">
        <v>82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484702</v>
      </c>
      <c r="J15" s="43">
        <v>264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484966</v>
      </c>
      <c r="P15" s="44">
        <f t="shared" si="2"/>
        <v>17.016350877192984</v>
      </c>
      <c r="Q15" s="9"/>
    </row>
    <row r="16" spans="1:134" ht="15.75">
      <c r="A16" s="26" t="s">
        <v>29</v>
      </c>
      <c r="B16" s="27"/>
      <c r="C16" s="28"/>
      <c r="D16" s="29">
        <f t="shared" ref="D16:N16" si="4">SUM(D17:D20)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9134575</v>
      </c>
      <c r="J16" s="29">
        <f t="shared" si="4"/>
        <v>2492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9137067</v>
      </c>
      <c r="P16" s="41">
        <f t="shared" si="2"/>
        <v>320.59884210526315</v>
      </c>
      <c r="Q16" s="10"/>
    </row>
    <row r="17" spans="1:120">
      <c r="A17" s="12"/>
      <c r="B17" s="42">
        <v>534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3304772</v>
      </c>
      <c r="J17" s="43">
        <v>791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3305563</v>
      </c>
      <c r="P17" s="44">
        <f t="shared" si="2"/>
        <v>115.98466666666667</v>
      </c>
      <c r="Q17" s="9"/>
    </row>
    <row r="18" spans="1:120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4951049</v>
      </c>
      <c r="J18" s="43">
        <v>1701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4952750</v>
      </c>
      <c r="P18" s="44">
        <f t="shared" si="2"/>
        <v>173.78070175438597</v>
      </c>
      <c r="Q18" s="9"/>
    </row>
    <row r="19" spans="1:120">
      <c r="A19" s="12"/>
      <c r="B19" s="42">
        <v>537</v>
      </c>
      <c r="C19" s="19" t="s">
        <v>87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4698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4698</v>
      </c>
      <c r="P19" s="44">
        <f t="shared" si="2"/>
        <v>0.1648421052631579</v>
      </c>
      <c r="Q19" s="9"/>
    </row>
    <row r="20" spans="1:120">
      <c r="A20" s="12"/>
      <c r="B20" s="42">
        <v>538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874056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874056</v>
      </c>
      <c r="P20" s="44">
        <f t="shared" si="2"/>
        <v>30.66863157894737</v>
      </c>
      <c r="Q20" s="9"/>
    </row>
    <row r="21" spans="1:120" ht="15.75">
      <c r="A21" s="26" t="s">
        <v>33</v>
      </c>
      <c r="B21" s="27"/>
      <c r="C21" s="28"/>
      <c r="D21" s="29">
        <f t="shared" ref="D21:N21" si="5">SUM(D22:D22)</f>
        <v>3750689</v>
      </c>
      <c r="E21" s="29">
        <f t="shared" si="5"/>
        <v>56566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56820</v>
      </c>
      <c r="J21" s="29">
        <f t="shared" si="5"/>
        <v>1846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5"/>
        <v>0</v>
      </c>
      <c r="O21" s="29">
        <f t="shared" si="1"/>
        <v>3865921</v>
      </c>
      <c r="P21" s="41">
        <f t="shared" si="2"/>
        <v>135.64635087719299</v>
      </c>
      <c r="Q21" s="10"/>
    </row>
    <row r="22" spans="1:120">
      <c r="A22" s="12"/>
      <c r="B22" s="42">
        <v>541</v>
      </c>
      <c r="C22" s="19" t="s">
        <v>34</v>
      </c>
      <c r="D22" s="43">
        <v>3750689</v>
      </c>
      <c r="E22" s="43">
        <v>56566</v>
      </c>
      <c r="F22" s="43">
        <v>0</v>
      </c>
      <c r="G22" s="43">
        <v>0</v>
      </c>
      <c r="H22" s="43">
        <v>0</v>
      </c>
      <c r="I22" s="43">
        <v>56820</v>
      </c>
      <c r="J22" s="43">
        <v>1846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3865921</v>
      </c>
      <c r="P22" s="44">
        <f t="shared" si="2"/>
        <v>135.64635087719299</v>
      </c>
      <c r="Q22" s="9"/>
    </row>
    <row r="23" spans="1:120" ht="15.75">
      <c r="A23" s="26" t="s">
        <v>73</v>
      </c>
      <c r="B23" s="27"/>
      <c r="C23" s="28"/>
      <c r="D23" s="29">
        <f t="shared" ref="D23:N23" si="6">SUM(D24:D24)</f>
        <v>0</v>
      </c>
      <c r="E23" s="29">
        <f t="shared" si="6"/>
        <v>1149620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127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1"/>
        <v>1149747</v>
      </c>
      <c r="P23" s="41">
        <f t="shared" si="2"/>
        <v>40.341999999999999</v>
      </c>
      <c r="Q23" s="10"/>
    </row>
    <row r="24" spans="1:120">
      <c r="A24" s="90"/>
      <c r="B24" s="91">
        <v>552</v>
      </c>
      <c r="C24" s="92" t="s">
        <v>74</v>
      </c>
      <c r="D24" s="43">
        <v>0</v>
      </c>
      <c r="E24" s="43">
        <v>1149620</v>
      </c>
      <c r="F24" s="43">
        <v>0</v>
      </c>
      <c r="G24" s="43">
        <v>0</v>
      </c>
      <c r="H24" s="43">
        <v>0</v>
      </c>
      <c r="I24" s="43">
        <v>0</v>
      </c>
      <c r="J24" s="43">
        <v>127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1149747</v>
      </c>
      <c r="P24" s="44">
        <f t="shared" si="2"/>
        <v>40.341999999999999</v>
      </c>
      <c r="Q24" s="9"/>
    </row>
    <row r="25" spans="1:120" ht="15.75">
      <c r="A25" s="26" t="s">
        <v>75</v>
      </c>
      <c r="B25" s="27"/>
      <c r="C25" s="28"/>
      <c r="D25" s="29">
        <f t="shared" ref="D25:N25" si="7">SUM(D26:D27)</f>
        <v>120551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1"/>
        <v>120551</v>
      </c>
      <c r="P25" s="41">
        <f t="shared" si="2"/>
        <v>4.2298596491228073</v>
      </c>
      <c r="Q25" s="9"/>
    </row>
    <row r="26" spans="1:120">
      <c r="A26" s="12"/>
      <c r="B26" s="42">
        <v>572</v>
      </c>
      <c r="C26" s="19" t="s">
        <v>88</v>
      </c>
      <c r="D26" s="43">
        <v>39447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39447</v>
      </c>
      <c r="P26" s="44">
        <f t="shared" si="2"/>
        <v>1.3841052631578947</v>
      </c>
      <c r="Q26" s="9"/>
    </row>
    <row r="27" spans="1:120">
      <c r="A27" s="12"/>
      <c r="B27" s="42">
        <v>579</v>
      </c>
      <c r="C27" s="19" t="s">
        <v>77</v>
      </c>
      <c r="D27" s="43">
        <v>81104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81104</v>
      </c>
      <c r="P27" s="44">
        <f t="shared" si="2"/>
        <v>2.8457543859649124</v>
      </c>
      <c r="Q27" s="9"/>
    </row>
    <row r="28" spans="1:120" ht="15.75">
      <c r="A28" s="26" t="s">
        <v>36</v>
      </c>
      <c r="B28" s="27"/>
      <c r="C28" s="28"/>
      <c r="D28" s="29">
        <f t="shared" ref="D28:N28" si="8">SUM(D29:D29)</f>
        <v>1508564</v>
      </c>
      <c r="E28" s="29">
        <f t="shared" si="8"/>
        <v>2155261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479000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8"/>
        <v>0</v>
      </c>
      <c r="O28" s="29">
        <f t="shared" si="1"/>
        <v>4142825</v>
      </c>
      <c r="P28" s="41">
        <f t="shared" si="2"/>
        <v>145.36228070175437</v>
      </c>
      <c r="Q28" s="9"/>
    </row>
    <row r="29" spans="1:120" ht="15.75" thickBot="1">
      <c r="A29" s="12"/>
      <c r="B29" s="42">
        <v>581</v>
      </c>
      <c r="C29" s="19" t="s">
        <v>90</v>
      </c>
      <c r="D29" s="43">
        <v>1508564</v>
      </c>
      <c r="E29" s="43">
        <v>2155261</v>
      </c>
      <c r="F29" s="43">
        <v>0</v>
      </c>
      <c r="G29" s="43">
        <v>0</v>
      </c>
      <c r="H29" s="43">
        <v>0</v>
      </c>
      <c r="I29" s="43">
        <v>479000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1"/>
        <v>4142825</v>
      </c>
      <c r="P29" s="44">
        <f t="shared" si="2"/>
        <v>145.36228070175437</v>
      </c>
      <c r="Q29" s="9"/>
    </row>
    <row r="30" spans="1:120" ht="16.5" thickBot="1">
      <c r="A30" s="13" t="s">
        <v>10</v>
      </c>
      <c r="B30" s="21"/>
      <c r="C30" s="20"/>
      <c r="D30" s="14">
        <f>SUM(D5,D12,D16,D21,D23,D25,D28)</f>
        <v>20313826</v>
      </c>
      <c r="E30" s="14">
        <f t="shared" ref="E30:N30" si="9">SUM(E5,E12,E16,E21,E23,E25,E28)</f>
        <v>3378309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10155097</v>
      </c>
      <c r="J30" s="14">
        <f t="shared" si="9"/>
        <v>2191920</v>
      </c>
      <c r="K30" s="14">
        <f t="shared" si="9"/>
        <v>4270765</v>
      </c>
      <c r="L30" s="14">
        <f t="shared" si="9"/>
        <v>0</v>
      </c>
      <c r="M30" s="14">
        <f t="shared" si="9"/>
        <v>0</v>
      </c>
      <c r="N30" s="14">
        <f t="shared" si="9"/>
        <v>0</v>
      </c>
      <c r="O30" s="14">
        <f t="shared" si="1"/>
        <v>40309917</v>
      </c>
      <c r="P30" s="35">
        <f t="shared" si="2"/>
        <v>1414.3830526315789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93" t="s">
        <v>92</v>
      </c>
      <c r="N32" s="93"/>
      <c r="O32" s="93"/>
      <c r="P32" s="39">
        <v>28500</v>
      </c>
    </row>
    <row r="33" spans="1:16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6"/>
    </row>
    <row r="34" spans="1:16" ht="15.75" customHeight="1" thickBot="1">
      <c r="A34" s="97" t="s">
        <v>41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9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3310754</v>
      </c>
      <c r="E5" s="24">
        <f t="shared" si="0"/>
        <v>16800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2603366</v>
      </c>
      <c r="K5" s="24">
        <f t="shared" si="0"/>
        <v>3637259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30" si="1">SUM(D5:N5)</f>
        <v>9568179</v>
      </c>
      <c r="P5" s="30">
        <f t="shared" ref="P5:P30" si="2">(O5/P$32)</f>
        <v>343.88222397929843</v>
      </c>
      <c r="Q5" s="6"/>
    </row>
    <row r="6" spans="1:134">
      <c r="A6" s="12"/>
      <c r="B6" s="42">
        <v>511</v>
      </c>
      <c r="C6" s="19" t="s">
        <v>19</v>
      </c>
      <c r="D6" s="43">
        <v>54663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54663</v>
      </c>
      <c r="P6" s="44">
        <f t="shared" si="2"/>
        <v>1.9645989074180563</v>
      </c>
      <c r="Q6" s="9"/>
    </row>
    <row r="7" spans="1:134">
      <c r="A7" s="12"/>
      <c r="B7" s="42">
        <v>512</v>
      </c>
      <c r="C7" s="19" t="s">
        <v>20</v>
      </c>
      <c r="D7" s="43">
        <v>1408269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1142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1409411</v>
      </c>
      <c r="P7" s="44">
        <f t="shared" si="2"/>
        <v>50.654506900517539</v>
      </c>
      <c r="Q7" s="9"/>
    </row>
    <row r="8" spans="1:134">
      <c r="A8" s="12"/>
      <c r="B8" s="42">
        <v>514</v>
      </c>
      <c r="C8" s="19" t="s">
        <v>21</v>
      </c>
      <c r="D8" s="43">
        <v>157743</v>
      </c>
      <c r="E8" s="43">
        <v>16800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174543</v>
      </c>
      <c r="P8" s="44">
        <f t="shared" si="2"/>
        <v>6.2731095457159283</v>
      </c>
      <c r="Q8" s="9"/>
    </row>
    <row r="9" spans="1:134">
      <c r="A9" s="12"/>
      <c r="B9" s="42">
        <v>517</v>
      </c>
      <c r="C9" s="19" t="s">
        <v>23</v>
      </c>
      <c r="D9" s="43">
        <v>282810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282810</v>
      </c>
      <c r="P9" s="44">
        <f t="shared" si="2"/>
        <v>10.164246693502013</v>
      </c>
      <c r="Q9" s="9"/>
    </row>
    <row r="10" spans="1:134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3637259</v>
      </c>
      <c r="L10" s="43">
        <v>0</v>
      </c>
      <c r="M10" s="43">
        <v>0</v>
      </c>
      <c r="N10" s="43">
        <v>0</v>
      </c>
      <c r="O10" s="43">
        <f t="shared" si="1"/>
        <v>3637259</v>
      </c>
      <c r="P10" s="44">
        <f t="shared" si="2"/>
        <v>130.72379959746982</v>
      </c>
      <c r="Q10" s="9"/>
    </row>
    <row r="11" spans="1:134">
      <c r="A11" s="12"/>
      <c r="B11" s="42">
        <v>519</v>
      </c>
      <c r="C11" s="19" t="s">
        <v>25</v>
      </c>
      <c r="D11" s="43">
        <v>1407269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2602224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4009493</v>
      </c>
      <c r="P11" s="44">
        <f t="shared" si="2"/>
        <v>144.10196233467511</v>
      </c>
      <c r="Q11" s="9"/>
    </row>
    <row r="12" spans="1:134" ht="15.75">
      <c r="A12" s="26" t="s">
        <v>26</v>
      </c>
      <c r="B12" s="27"/>
      <c r="C12" s="28"/>
      <c r="D12" s="29">
        <f t="shared" ref="D12:N12" si="3">SUM(D13:D15)</f>
        <v>10194605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266627</v>
      </c>
      <c r="J12" s="29">
        <f t="shared" si="3"/>
        <v>6407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10467639</v>
      </c>
      <c r="P12" s="41">
        <f t="shared" si="2"/>
        <v>376.20899223691777</v>
      </c>
      <c r="Q12" s="10"/>
    </row>
    <row r="13" spans="1:134">
      <c r="A13" s="12"/>
      <c r="B13" s="42">
        <v>521</v>
      </c>
      <c r="C13" s="19" t="s">
        <v>27</v>
      </c>
      <c r="D13" s="43">
        <v>6127442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3956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6131398</v>
      </c>
      <c r="P13" s="44">
        <f t="shared" si="2"/>
        <v>220.36364289821736</v>
      </c>
      <c r="Q13" s="9"/>
    </row>
    <row r="14" spans="1:134">
      <c r="A14" s="12"/>
      <c r="B14" s="42">
        <v>522</v>
      </c>
      <c r="C14" s="19" t="s">
        <v>28</v>
      </c>
      <c r="D14" s="43">
        <v>4067163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2327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4069490</v>
      </c>
      <c r="P14" s="44">
        <f t="shared" si="2"/>
        <v>146.25826624496838</v>
      </c>
      <c r="Q14" s="9"/>
    </row>
    <row r="15" spans="1:134">
      <c r="A15" s="12"/>
      <c r="B15" s="42">
        <v>524</v>
      </c>
      <c r="C15" s="19" t="s">
        <v>82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266627</v>
      </c>
      <c r="J15" s="43">
        <v>124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266751</v>
      </c>
      <c r="P15" s="44">
        <f t="shared" si="2"/>
        <v>9.5870830937320299</v>
      </c>
      <c r="Q15" s="9"/>
    </row>
    <row r="16" spans="1:134" ht="15.75">
      <c r="A16" s="26" t="s">
        <v>29</v>
      </c>
      <c r="B16" s="27"/>
      <c r="C16" s="28"/>
      <c r="D16" s="29">
        <f t="shared" ref="D16:N16" si="4">SUM(D17:D20)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8096737</v>
      </c>
      <c r="J16" s="29">
        <f t="shared" si="4"/>
        <v>2689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8099426</v>
      </c>
      <c r="P16" s="41">
        <f t="shared" si="2"/>
        <v>291.09495399654975</v>
      </c>
      <c r="Q16" s="10"/>
    </row>
    <row r="17" spans="1:120">
      <c r="A17" s="12"/>
      <c r="B17" s="42">
        <v>534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2819006</v>
      </c>
      <c r="J17" s="43">
        <v>1231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2820237</v>
      </c>
      <c r="P17" s="44">
        <f t="shared" si="2"/>
        <v>101.35986917768832</v>
      </c>
      <c r="Q17" s="9"/>
    </row>
    <row r="18" spans="1:120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4412577</v>
      </c>
      <c r="J18" s="43">
        <v>1458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4414035</v>
      </c>
      <c r="P18" s="44">
        <f t="shared" si="2"/>
        <v>158.64128090856815</v>
      </c>
      <c r="Q18" s="9"/>
    </row>
    <row r="19" spans="1:120">
      <c r="A19" s="12"/>
      <c r="B19" s="42">
        <v>537</v>
      </c>
      <c r="C19" s="19" t="s">
        <v>87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5748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5748</v>
      </c>
      <c r="P19" s="44">
        <f t="shared" si="2"/>
        <v>0.20658424381828638</v>
      </c>
      <c r="Q19" s="9"/>
    </row>
    <row r="20" spans="1:120">
      <c r="A20" s="12"/>
      <c r="B20" s="42">
        <v>538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859406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859406</v>
      </c>
      <c r="P20" s="44">
        <f t="shared" si="2"/>
        <v>30.887219666474987</v>
      </c>
      <c r="Q20" s="9"/>
    </row>
    <row r="21" spans="1:120" ht="15.75">
      <c r="A21" s="26" t="s">
        <v>33</v>
      </c>
      <c r="B21" s="27"/>
      <c r="C21" s="28"/>
      <c r="D21" s="29">
        <f t="shared" ref="D21:N21" si="5">SUM(D22:D22)</f>
        <v>3358977</v>
      </c>
      <c r="E21" s="29">
        <f t="shared" si="5"/>
        <v>24265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53820</v>
      </c>
      <c r="J21" s="29">
        <f t="shared" si="5"/>
        <v>1744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5"/>
        <v>0</v>
      </c>
      <c r="O21" s="29">
        <f t="shared" si="1"/>
        <v>3438806</v>
      </c>
      <c r="P21" s="41">
        <f t="shared" si="2"/>
        <v>123.59135997699828</v>
      </c>
      <c r="Q21" s="10"/>
    </row>
    <row r="22" spans="1:120">
      <c r="A22" s="12"/>
      <c r="B22" s="42">
        <v>541</v>
      </c>
      <c r="C22" s="19" t="s">
        <v>34</v>
      </c>
      <c r="D22" s="43">
        <v>3358977</v>
      </c>
      <c r="E22" s="43">
        <v>24265</v>
      </c>
      <c r="F22" s="43">
        <v>0</v>
      </c>
      <c r="G22" s="43">
        <v>0</v>
      </c>
      <c r="H22" s="43">
        <v>0</v>
      </c>
      <c r="I22" s="43">
        <v>53820</v>
      </c>
      <c r="J22" s="43">
        <v>1744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3438806</v>
      </c>
      <c r="P22" s="44">
        <f t="shared" si="2"/>
        <v>123.59135997699828</v>
      </c>
      <c r="Q22" s="9"/>
    </row>
    <row r="23" spans="1:120" ht="15.75">
      <c r="A23" s="26" t="s">
        <v>73</v>
      </c>
      <c r="B23" s="27"/>
      <c r="C23" s="28"/>
      <c r="D23" s="29">
        <f t="shared" ref="D23:N23" si="6">SUM(D24:D24)</f>
        <v>0</v>
      </c>
      <c r="E23" s="29">
        <f t="shared" si="6"/>
        <v>1340959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1"/>
        <v>1340959</v>
      </c>
      <c r="P23" s="41">
        <f t="shared" si="2"/>
        <v>48.194328637147784</v>
      </c>
      <c r="Q23" s="10"/>
    </row>
    <row r="24" spans="1:120">
      <c r="A24" s="90"/>
      <c r="B24" s="91">
        <v>552</v>
      </c>
      <c r="C24" s="92" t="s">
        <v>74</v>
      </c>
      <c r="D24" s="43">
        <v>0</v>
      </c>
      <c r="E24" s="43">
        <v>1340959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1340959</v>
      </c>
      <c r="P24" s="44">
        <f t="shared" si="2"/>
        <v>48.194328637147784</v>
      </c>
      <c r="Q24" s="9"/>
    </row>
    <row r="25" spans="1:120" ht="15.75">
      <c r="A25" s="26" t="s">
        <v>75</v>
      </c>
      <c r="B25" s="27"/>
      <c r="C25" s="28"/>
      <c r="D25" s="29">
        <f t="shared" ref="D25:N25" si="7">SUM(D26:D27)</f>
        <v>39906</v>
      </c>
      <c r="E25" s="29">
        <f t="shared" si="7"/>
        <v>61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1"/>
        <v>39967</v>
      </c>
      <c r="P25" s="41">
        <f t="shared" si="2"/>
        <v>1.4364217941345601</v>
      </c>
      <c r="Q25" s="9"/>
    </row>
    <row r="26" spans="1:120">
      <c r="A26" s="12"/>
      <c r="B26" s="42">
        <v>572</v>
      </c>
      <c r="C26" s="19" t="s">
        <v>88</v>
      </c>
      <c r="D26" s="43">
        <v>39906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39906</v>
      </c>
      <c r="P26" s="44">
        <f t="shared" si="2"/>
        <v>1.4342294422081656</v>
      </c>
      <c r="Q26" s="9"/>
    </row>
    <row r="27" spans="1:120">
      <c r="A27" s="12"/>
      <c r="B27" s="42">
        <v>575</v>
      </c>
      <c r="C27" s="19" t="s">
        <v>89</v>
      </c>
      <c r="D27" s="43">
        <v>0</v>
      </c>
      <c r="E27" s="43">
        <v>61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61</v>
      </c>
      <c r="P27" s="44">
        <f t="shared" si="2"/>
        <v>2.1923519263944797E-3</v>
      </c>
      <c r="Q27" s="9"/>
    </row>
    <row r="28" spans="1:120" ht="15.75">
      <c r="A28" s="26" t="s">
        <v>36</v>
      </c>
      <c r="B28" s="27"/>
      <c r="C28" s="28"/>
      <c r="D28" s="29">
        <f t="shared" ref="D28:N28" si="8">SUM(D29:D29)</f>
        <v>1448568</v>
      </c>
      <c r="E28" s="29">
        <f t="shared" si="8"/>
        <v>286147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479000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8"/>
        <v>0</v>
      </c>
      <c r="O28" s="29">
        <f t="shared" si="1"/>
        <v>2213715</v>
      </c>
      <c r="P28" s="41">
        <f t="shared" si="2"/>
        <v>79.561349913743527</v>
      </c>
      <c r="Q28" s="9"/>
    </row>
    <row r="29" spans="1:120" ht="15.75" thickBot="1">
      <c r="A29" s="12"/>
      <c r="B29" s="42">
        <v>581</v>
      </c>
      <c r="C29" s="19" t="s">
        <v>90</v>
      </c>
      <c r="D29" s="43">
        <v>1448568</v>
      </c>
      <c r="E29" s="43">
        <v>286147</v>
      </c>
      <c r="F29" s="43">
        <v>0</v>
      </c>
      <c r="G29" s="43">
        <v>0</v>
      </c>
      <c r="H29" s="43">
        <v>0</v>
      </c>
      <c r="I29" s="43">
        <v>479000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1"/>
        <v>2213715</v>
      </c>
      <c r="P29" s="44">
        <f t="shared" si="2"/>
        <v>79.561349913743527</v>
      </c>
      <c r="Q29" s="9"/>
    </row>
    <row r="30" spans="1:120" ht="16.5" thickBot="1">
      <c r="A30" s="13" t="s">
        <v>10</v>
      </c>
      <c r="B30" s="21"/>
      <c r="C30" s="20"/>
      <c r="D30" s="14">
        <f>SUM(D5,D12,D16,D21,D23,D25,D28)</f>
        <v>18352810</v>
      </c>
      <c r="E30" s="14">
        <f t="shared" ref="E30:N30" si="9">SUM(E5,E12,E16,E21,E23,E25,E28)</f>
        <v>1668232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8896184</v>
      </c>
      <c r="J30" s="14">
        <f t="shared" si="9"/>
        <v>2614206</v>
      </c>
      <c r="K30" s="14">
        <f t="shared" si="9"/>
        <v>3637259</v>
      </c>
      <c r="L30" s="14">
        <f t="shared" si="9"/>
        <v>0</v>
      </c>
      <c r="M30" s="14">
        <f t="shared" si="9"/>
        <v>0</v>
      </c>
      <c r="N30" s="14">
        <f t="shared" si="9"/>
        <v>0</v>
      </c>
      <c r="O30" s="14">
        <f t="shared" si="1"/>
        <v>35168691</v>
      </c>
      <c r="P30" s="35">
        <f t="shared" si="2"/>
        <v>1263.9696305347902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93" t="s">
        <v>83</v>
      </c>
      <c r="N32" s="93"/>
      <c r="O32" s="93"/>
      <c r="P32" s="39">
        <v>27824</v>
      </c>
    </row>
    <row r="33" spans="1:16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6"/>
    </row>
    <row r="34" spans="1:16" ht="15.75" customHeight="1" thickBot="1">
      <c r="A34" s="97" t="s">
        <v>41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9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3553077</v>
      </c>
      <c r="E5" s="24">
        <f t="shared" si="0"/>
        <v>61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2560591</v>
      </c>
      <c r="K5" s="24">
        <f t="shared" si="0"/>
        <v>2934757</v>
      </c>
      <c r="L5" s="24">
        <f t="shared" si="0"/>
        <v>0</v>
      </c>
      <c r="M5" s="24">
        <f t="shared" si="0"/>
        <v>0</v>
      </c>
      <c r="N5" s="25">
        <f t="shared" ref="N5:N27" si="1">SUM(D5:M5)</f>
        <v>9048486</v>
      </c>
      <c r="O5" s="30">
        <f t="shared" ref="O5:O27" si="2">(N5/O$29)</f>
        <v>323.78465612252199</v>
      </c>
      <c r="P5" s="6"/>
    </row>
    <row r="6" spans="1:133">
      <c r="A6" s="12"/>
      <c r="B6" s="42">
        <v>511</v>
      </c>
      <c r="C6" s="19" t="s">
        <v>19</v>
      </c>
      <c r="D6" s="43">
        <v>52452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52452</v>
      </c>
      <c r="O6" s="44">
        <f t="shared" si="2"/>
        <v>1.876905460531024</v>
      </c>
      <c r="P6" s="9"/>
    </row>
    <row r="7" spans="1:133">
      <c r="A7" s="12"/>
      <c r="B7" s="42">
        <v>512</v>
      </c>
      <c r="C7" s="19" t="s">
        <v>20</v>
      </c>
      <c r="D7" s="43">
        <v>1643162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1288</v>
      </c>
      <c r="K7" s="43">
        <v>0</v>
      </c>
      <c r="L7" s="43">
        <v>0</v>
      </c>
      <c r="M7" s="43">
        <v>0</v>
      </c>
      <c r="N7" s="43">
        <f t="shared" si="1"/>
        <v>1644450</v>
      </c>
      <c r="O7" s="44">
        <f t="shared" si="2"/>
        <v>58.843841694696913</v>
      </c>
      <c r="P7" s="9"/>
    </row>
    <row r="8" spans="1:133">
      <c r="A8" s="12"/>
      <c r="B8" s="42">
        <v>514</v>
      </c>
      <c r="C8" s="19" t="s">
        <v>21</v>
      </c>
      <c r="D8" s="43">
        <v>109935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109935</v>
      </c>
      <c r="O8" s="44">
        <f t="shared" si="2"/>
        <v>3.9338366850354256</v>
      </c>
      <c r="P8" s="9"/>
    </row>
    <row r="9" spans="1:133">
      <c r="A9" s="12"/>
      <c r="B9" s="42">
        <v>518</v>
      </c>
      <c r="C9" s="19" t="s">
        <v>24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2934757</v>
      </c>
      <c r="L9" s="43">
        <v>0</v>
      </c>
      <c r="M9" s="43">
        <v>0</v>
      </c>
      <c r="N9" s="43">
        <f t="shared" si="1"/>
        <v>2934757</v>
      </c>
      <c r="O9" s="44">
        <f t="shared" si="2"/>
        <v>105.01527946754454</v>
      </c>
      <c r="P9" s="9"/>
    </row>
    <row r="10" spans="1:133">
      <c r="A10" s="12"/>
      <c r="B10" s="42">
        <v>519</v>
      </c>
      <c r="C10" s="19" t="s">
        <v>52</v>
      </c>
      <c r="D10" s="43">
        <v>1747528</v>
      </c>
      <c r="E10" s="43">
        <v>61</v>
      </c>
      <c r="F10" s="43">
        <v>0</v>
      </c>
      <c r="G10" s="43">
        <v>0</v>
      </c>
      <c r="H10" s="43">
        <v>0</v>
      </c>
      <c r="I10" s="43">
        <v>0</v>
      </c>
      <c r="J10" s="43">
        <v>2559303</v>
      </c>
      <c r="K10" s="43">
        <v>0</v>
      </c>
      <c r="L10" s="43">
        <v>0</v>
      </c>
      <c r="M10" s="43">
        <v>0</v>
      </c>
      <c r="N10" s="43">
        <f t="shared" si="1"/>
        <v>4306892</v>
      </c>
      <c r="O10" s="44">
        <f t="shared" si="2"/>
        <v>154.11479281471409</v>
      </c>
      <c r="P10" s="9"/>
    </row>
    <row r="11" spans="1:133" ht="15.75">
      <c r="A11" s="26" t="s">
        <v>26</v>
      </c>
      <c r="B11" s="27"/>
      <c r="C11" s="28"/>
      <c r="D11" s="29">
        <f t="shared" ref="D11:M11" si="3">SUM(D12:D13)</f>
        <v>10169495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6363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10175858</v>
      </c>
      <c r="O11" s="41">
        <f t="shared" si="2"/>
        <v>364.12574250339941</v>
      </c>
      <c r="P11" s="10"/>
    </row>
    <row r="12" spans="1:133">
      <c r="A12" s="12"/>
      <c r="B12" s="42">
        <v>521</v>
      </c>
      <c r="C12" s="19" t="s">
        <v>27</v>
      </c>
      <c r="D12" s="43">
        <v>6229318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3643</v>
      </c>
      <c r="K12" s="43">
        <v>0</v>
      </c>
      <c r="L12" s="43">
        <v>0</v>
      </c>
      <c r="M12" s="43">
        <v>0</v>
      </c>
      <c r="N12" s="43">
        <f t="shared" si="1"/>
        <v>6232961</v>
      </c>
      <c r="O12" s="44">
        <f t="shared" si="2"/>
        <v>223.03589064624634</v>
      </c>
      <c r="P12" s="9"/>
    </row>
    <row r="13" spans="1:133">
      <c r="A13" s="12"/>
      <c r="B13" s="42">
        <v>522</v>
      </c>
      <c r="C13" s="19" t="s">
        <v>28</v>
      </c>
      <c r="D13" s="43">
        <v>3940177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2720</v>
      </c>
      <c r="K13" s="43">
        <v>0</v>
      </c>
      <c r="L13" s="43">
        <v>0</v>
      </c>
      <c r="M13" s="43">
        <v>0</v>
      </c>
      <c r="N13" s="43">
        <f t="shared" si="1"/>
        <v>3942897</v>
      </c>
      <c r="O13" s="44">
        <f t="shared" si="2"/>
        <v>141.08985185715309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8041476</v>
      </c>
      <c r="J14" s="29">
        <f t="shared" si="4"/>
        <v>2796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8044272</v>
      </c>
      <c r="O14" s="41">
        <f t="shared" si="2"/>
        <v>287.8505689544121</v>
      </c>
      <c r="P14" s="10"/>
    </row>
    <row r="15" spans="1:133">
      <c r="A15" s="12"/>
      <c r="B15" s="42">
        <v>534</v>
      </c>
      <c r="C15" s="19" t="s">
        <v>53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2884179</v>
      </c>
      <c r="J15" s="43">
        <v>1088</v>
      </c>
      <c r="K15" s="43">
        <v>0</v>
      </c>
      <c r="L15" s="43">
        <v>0</v>
      </c>
      <c r="M15" s="43">
        <v>0</v>
      </c>
      <c r="N15" s="43">
        <f t="shared" si="1"/>
        <v>2885267</v>
      </c>
      <c r="O15" s="44">
        <f t="shared" si="2"/>
        <v>103.24436413082373</v>
      </c>
      <c r="P15" s="9"/>
    </row>
    <row r="16" spans="1:133">
      <c r="A16" s="12"/>
      <c r="B16" s="42">
        <v>535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4472015</v>
      </c>
      <c r="J16" s="43">
        <v>1708</v>
      </c>
      <c r="K16" s="43">
        <v>0</v>
      </c>
      <c r="L16" s="43">
        <v>0</v>
      </c>
      <c r="M16" s="43">
        <v>0</v>
      </c>
      <c r="N16" s="43">
        <f t="shared" si="1"/>
        <v>4473723</v>
      </c>
      <c r="O16" s="44">
        <f t="shared" si="2"/>
        <v>160.08455592929221</v>
      </c>
      <c r="P16" s="9"/>
    </row>
    <row r="17" spans="1:119">
      <c r="A17" s="12"/>
      <c r="B17" s="42">
        <v>538</v>
      </c>
      <c r="C17" s="19" t="s">
        <v>54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685282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685282</v>
      </c>
      <c r="O17" s="44">
        <f t="shared" si="2"/>
        <v>24.521648894296142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3494378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68800</v>
      </c>
      <c r="J18" s="29">
        <f t="shared" si="5"/>
        <v>2452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3565630</v>
      </c>
      <c r="O18" s="41">
        <f t="shared" si="2"/>
        <v>127.58999499033851</v>
      </c>
      <c r="P18" s="10"/>
    </row>
    <row r="19" spans="1:119">
      <c r="A19" s="12"/>
      <c r="B19" s="42">
        <v>541</v>
      </c>
      <c r="C19" s="19" t="s">
        <v>55</v>
      </c>
      <c r="D19" s="43">
        <v>3494378</v>
      </c>
      <c r="E19" s="43">
        <v>0</v>
      </c>
      <c r="F19" s="43">
        <v>0</v>
      </c>
      <c r="G19" s="43">
        <v>0</v>
      </c>
      <c r="H19" s="43">
        <v>0</v>
      </c>
      <c r="I19" s="43">
        <v>68800</v>
      </c>
      <c r="J19" s="43">
        <v>2452</v>
      </c>
      <c r="K19" s="43">
        <v>0</v>
      </c>
      <c r="L19" s="43">
        <v>0</v>
      </c>
      <c r="M19" s="43">
        <v>0</v>
      </c>
      <c r="N19" s="43">
        <f t="shared" si="1"/>
        <v>3565630</v>
      </c>
      <c r="O19" s="44">
        <f t="shared" si="2"/>
        <v>127.58999499033851</v>
      </c>
      <c r="P19" s="9"/>
    </row>
    <row r="20" spans="1:119" ht="15.75">
      <c r="A20" s="26" t="s">
        <v>73</v>
      </c>
      <c r="B20" s="27"/>
      <c r="C20" s="28"/>
      <c r="D20" s="29">
        <f t="shared" ref="D20:M20" si="6">SUM(D21:D21)</f>
        <v>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446343</v>
      </c>
      <c r="N20" s="29">
        <f t="shared" si="1"/>
        <v>446343</v>
      </c>
      <c r="O20" s="41">
        <f t="shared" si="2"/>
        <v>15.971623845988692</v>
      </c>
      <c r="P20" s="10"/>
    </row>
    <row r="21" spans="1:119">
      <c r="A21" s="90"/>
      <c r="B21" s="91">
        <v>552</v>
      </c>
      <c r="C21" s="92" t="s">
        <v>74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446343</v>
      </c>
      <c r="N21" s="43">
        <f t="shared" si="1"/>
        <v>446343</v>
      </c>
      <c r="O21" s="44">
        <f t="shared" si="2"/>
        <v>15.971623845988692</v>
      </c>
      <c r="P21" s="9"/>
    </row>
    <row r="22" spans="1:119" ht="15.75">
      <c r="A22" s="26" t="s">
        <v>75</v>
      </c>
      <c r="B22" s="27"/>
      <c r="C22" s="28"/>
      <c r="D22" s="29">
        <f t="shared" ref="D22:M22" si="7">SUM(D23:D24)</f>
        <v>92904</v>
      </c>
      <c r="E22" s="29">
        <f t="shared" si="7"/>
        <v>36707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129611</v>
      </c>
      <c r="O22" s="41">
        <f t="shared" si="2"/>
        <v>4.6379088241608821</v>
      </c>
      <c r="P22" s="9"/>
    </row>
    <row r="23" spans="1:119">
      <c r="A23" s="12"/>
      <c r="B23" s="42">
        <v>572</v>
      </c>
      <c r="C23" s="19" t="s">
        <v>76</v>
      </c>
      <c r="D23" s="43">
        <v>37024</v>
      </c>
      <c r="E23" s="43">
        <v>36707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73731</v>
      </c>
      <c r="O23" s="44">
        <f t="shared" si="2"/>
        <v>2.6383382237171689</v>
      </c>
      <c r="P23" s="9"/>
    </row>
    <row r="24" spans="1:119">
      <c r="A24" s="12"/>
      <c r="B24" s="42">
        <v>579</v>
      </c>
      <c r="C24" s="19" t="s">
        <v>77</v>
      </c>
      <c r="D24" s="43">
        <v>55880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55880</v>
      </c>
      <c r="O24" s="44">
        <f t="shared" si="2"/>
        <v>1.9995706004437128</v>
      </c>
      <c r="P24" s="9"/>
    </row>
    <row r="25" spans="1:119" ht="15.75">
      <c r="A25" s="26" t="s">
        <v>58</v>
      </c>
      <c r="B25" s="27"/>
      <c r="C25" s="28"/>
      <c r="D25" s="29">
        <f t="shared" ref="D25:M25" si="8">SUM(D26:D26)</f>
        <v>1218215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396000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1614215</v>
      </c>
      <c r="O25" s="41">
        <f t="shared" si="2"/>
        <v>57.761933729335148</v>
      </c>
      <c r="P25" s="9"/>
    </row>
    <row r="26" spans="1:119" ht="15.75" thickBot="1">
      <c r="A26" s="12"/>
      <c r="B26" s="42">
        <v>581</v>
      </c>
      <c r="C26" s="19" t="s">
        <v>59</v>
      </c>
      <c r="D26" s="43">
        <v>1218215</v>
      </c>
      <c r="E26" s="43">
        <v>0</v>
      </c>
      <c r="F26" s="43">
        <v>0</v>
      </c>
      <c r="G26" s="43">
        <v>0</v>
      </c>
      <c r="H26" s="43">
        <v>0</v>
      </c>
      <c r="I26" s="43">
        <v>396000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1614215</v>
      </c>
      <c r="O26" s="44">
        <f t="shared" si="2"/>
        <v>57.761933729335148</v>
      </c>
      <c r="P26" s="9"/>
    </row>
    <row r="27" spans="1:119" ht="16.5" thickBot="1">
      <c r="A27" s="13" t="s">
        <v>10</v>
      </c>
      <c r="B27" s="21"/>
      <c r="C27" s="20"/>
      <c r="D27" s="14">
        <f>SUM(D5,D11,D14,D18,D20,D22,D25)</f>
        <v>18528069</v>
      </c>
      <c r="E27" s="14">
        <f t="shared" ref="E27:M27" si="9">SUM(E5,E11,E14,E18,E20,E22,E25)</f>
        <v>36768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8506276</v>
      </c>
      <c r="J27" s="14">
        <f t="shared" si="9"/>
        <v>2572202</v>
      </c>
      <c r="K27" s="14">
        <f t="shared" si="9"/>
        <v>2934757</v>
      </c>
      <c r="L27" s="14">
        <f t="shared" si="9"/>
        <v>0</v>
      </c>
      <c r="M27" s="14">
        <f t="shared" si="9"/>
        <v>446343</v>
      </c>
      <c r="N27" s="14">
        <f t="shared" si="1"/>
        <v>33024415</v>
      </c>
      <c r="O27" s="35">
        <f t="shared" si="2"/>
        <v>1181.7224289701567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80</v>
      </c>
      <c r="M29" s="93"/>
      <c r="N29" s="93"/>
      <c r="O29" s="39">
        <v>27946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41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3755519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2720693</v>
      </c>
      <c r="K5" s="24">
        <f t="shared" si="0"/>
        <v>2985375</v>
      </c>
      <c r="L5" s="24">
        <f t="shared" si="0"/>
        <v>0</v>
      </c>
      <c r="M5" s="24">
        <f t="shared" si="0"/>
        <v>14816</v>
      </c>
      <c r="N5" s="25">
        <f t="shared" ref="N5:N29" si="1">SUM(D5:M5)</f>
        <v>9476403</v>
      </c>
      <c r="O5" s="30">
        <f t="shared" ref="O5:O29" si="2">(N5/O$31)</f>
        <v>346.85417810475457</v>
      </c>
      <c r="P5" s="6"/>
    </row>
    <row r="6" spans="1:133">
      <c r="A6" s="12"/>
      <c r="B6" s="42">
        <v>511</v>
      </c>
      <c r="C6" s="19" t="s">
        <v>19</v>
      </c>
      <c r="D6" s="43">
        <v>56340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56340</v>
      </c>
      <c r="O6" s="44">
        <f t="shared" si="2"/>
        <v>2.0621499945097179</v>
      </c>
      <c r="P6" s="9"/>
    </row>
    <row r="7" spans="1:133">
      <c r="A7" s="12"/>
      <c r="B7" s="42">
        <v>512</v>
      </c>
      <c r="C7" s="19" t="s">
        <v>20</v>
      </c>
      <c r="D7" s="43">
        <v>1589895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1420</v>
      </c>
      <c r="K7" s="43">
        <v>0</v>
      </c>
      <c r="L7" s="43">
        <v>0</v>
      </c>
      <c r="M7" s="43">
        <v>0</v>
      </c>
      <c r="N7" s="43">
        <f t="shared" si="1"/>
        <v>1591315</v>
      </c>
      <c r="O7" s="44">
        <f t="shared" si="2"/>
        <v>58.245122799311886</v>
      </c>
      <c r="P7" s="9"/>
    </row>
    <row r="8" spans="1:133">
      <c r="A8" s="12"/>
      <c r="B8" s="42">
        <v>514</v>
      </c>
      <c r="C8" s="19" t="s">
        <v>21</v>
      </c>
      <c r="D8" s="43">
        <v>100544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14700</v>
      </c>
      <c r="N8" s="43">
        <f t="shared" si="1"/>
        <v>115244</v>
      </c>
      <c r="O8" s="44">
        <f t="shared" si="2"/>
        <v>4.2181472127667359</v>
      </c>
      <c r="P8" s="9"/>
    </row>
    <row r="9" spans="1:133">
      <c r="A9" s="12"/>
      <c r="B9" s="42">
        <v>517</v>
      </c>
      <c r="C9" s="19" t="s">
        <v>23</v>
      </c>
      <c r="D9" s="43">
        <v>320310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320310</v>
      </c>
      <c r="O9" s="44">
        <f t="shared" si="2"/>
        <v>11.723948610958603</v>
      </c>
      <c r="P9" s="9"/>
    </row>
    <row r="10" spans="1:133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2985375</v>
      </c>
      <c r="L10" s="43">
        <v>0</v>
      </c>
      <c r="M10" s="43">
        <v>0</v>
      </c>
      <c r="N10" s="43">
        <f t="shared" si="1"/>
        <v>2985375</v>
      </c>
      <c r="O10" s="44">
        <f t="shared" si="2"/>
        <v>109.27034149555287</v>
      </c>
      <c r="P10" s="9"/>
    </row>
    <row r="11" spans="1:133">
      <c r="A11" s="12"/>
      <c r="B11" s="42">
        <v>519</v>
      </c>
      <c r="C11" s="19" t="s">
        <v>52</v>
      </c>
      <c r="D11" s="43">
        <v>1688430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2719273</v>
      </c>
      <c r="K11" s="43">
        <v>0</v>
      </c>
      <c r="L11" s="43">
        <v>0</v>
      </c>
      <c r="M11" s="43">
        <v>116</v>
      </c>
      <c r="N11" s="43">
        <f t="shared" si="1"/>
        <v>4407819</v>
      </c>
      <c r="O11" s="44">
        <f t="shared" si="2"/>
        <v>161.33446799165478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SUM(D13:D14)</f>
        <v>11645888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6311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11652199</v>
      </c>
      <c r="O12" s="41">
        <f t="shared" si="2"/>
        <v>426.49240510962261</v>
      </c>
      <c r="P12" s="10"/>
    </row>
    <row r="13" spans="1:133">
      <c r="A13" s="12"/>
      <c r="B13" s="42">
        <v>521</v>
      </c>
      <c r="C13" s="19" t="s">
        <v>27</v>
      </c>
      <c r="D13" s="43">
        <v>6036279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2864</v>
      </c>
      <c r="K13" s="43">
        <v>0</v>
      </c>
      <c r="L13" s="43">
        <v>0</v>
      </c>
      <c r="M13" s="43">
        <v>0</v>
      </c>
      <c r="N13" s="43">
        <f t="shared" si="1"/>
        <v>6039143</v>
      </c>
      <c r="O13" s="44">
        <f t="shared" si="2"/>
        <v>221.04399546136671</v>
      </c>
      <c r="P13" s="9"/>
    </row>
    <row r="14" spans="1:133">
      <c r="A14" s="12"/>
      <c r="B14" s="42">
        <v>522</v>
      </c>
      <c r="C14" s="19" t="s">
        <v>28</v>
      </c>
      <c r="D14" s="43">
        <v>5609609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3447</v>
      </c>
      <c r="K14" s="43">
        <v>0</v>
      </c>
      <c r="L14" s="43">
        <v>0</v>
      </c>
      <c r="M14" s="43">
        <v>0</v>
      </c>
      <c r="N14" s="43">
        <f t="shared" si="1"/>
        <v>5613056</v>
      </c>
      <c r="O14" s="44">
        <f t="shared" si="2"/>
        <v>205.44840964825593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SUM(D16:D19)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9044247</v>
      </c>
      <c r="J15" s="29">
        <f t="shared" si="4"/>
        <v>2762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9047009</v>
      </c>
      <c r="O15" s="41">
        <f t="shared" si="2"/>
        <v>331.13754987006331</v>
      </c>
      <c r="P15" s="10"/>
    </row>
    <row r="16" spans="1:133">
      <c r="A16" s="12"/>
      <c r="B16" s="42">
        <v>534</v>
      </c>
      <c r="C16" s="19" t="s">
        <v>53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2807127</v>
      </c>
      <c r="J16" s="43">
        <v>1334</v>
      </c>
      <c r="K16" s="43">
        <v>0</v>
      </c>
      <c r="L16" s="43">
        <v>0</v>
      </c>
      <c r="M16" s="43">
        <v>0</v>
      </c>
      <c r="N16" s="43">
        <f t="shared" si="1"/>
        <v>2808461</v>
      </c>
      <c r="O16" s="44">
        <f t="shared" si="2"/>
        <v>102.7949562607518</v>
      </c>
      <c r="P16" s="9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5023753</v>
      </c>
      <c r="J17" s="43">
        <v>1428</v>
      </c>
      <c r="K17" s="43">
        <v>0</v>
      </c>
      <c r="L17" s="43">
        <v>0</v>
      </c>
      <c r="M17" s="43">
        <v>0</v>
      </c>
      <c r="N17" s="43">
        <f t="shared" si="1"/>
        <v>5025181</v>
      </c>
      <c r="O17" s="44">
        <f t="shared" si="2"/>
        <v>183.93107865744298</v>
      </c>
      <c r="P17" s="9"/>
    </row>
    <row r="18" spans="1:119">
      <c r="A18" s="12"/>
      <c r="B18" s="42">
        <v>537</v>
      </c>
      <c r="C18" s="19" t="s">
        <v>72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14263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14263</v>
      </c>
      <c r="O18" s="44">
        <f t="shared" si="2"/>
        <v>0.52205263350536213</v>
      </c>
      <c r="P18" s="9"/>
    </row>
    <row r="19" spans="1:119">
      <c r="A19" s="12"/>
      <c r="B19" s="42">
        <v>538</v>
      </c>
      <c r="C19" s="19" t="s">
        <v>54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1199104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1199104</v>
      </c>
      <c r="O19" s="44">
        <f t="shared" si="2"/>
        <v>43.889462318363165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3287984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64766</v>
      </c>
      <c r="J20" s="29">
        <f t="shared" si="5"/>
        <v>2176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3354926</v>
      </c>
      <c r="O20" s="41">
        <f t="shared" si="2"/>
        <v>122.79660334541195</v>
      </c>
      <c r="P20" s="10"/>
    </row>
    <row r="21" spans="1:119">
      <c r="A21" s="12"/>
      <c r="B21" s="42">
        <v>541</v>
      </c>
      <c r="C21" s="19" t="s">
        <v>55</v>
      </c>
      <c r="D21" s="43">
        <v>3287984</v>
      </c>
      <c r="E21" s="43">
        <v>0</v>
      </c>
      <c r="F21" s="43">
        <v>0</v>
      </c>
      <c r="G21" s="43">
        <v>0</v>
      </c>
      <c r="H21" s="43">
        <v>0</v>
      </c>
      <c r="I21" s="43">
        <v>64766</v>
      </c>
      <c r="J21" s="43">
        <v>2176</v>
      </c>
      <c r="K21" s="43">
        <v>0</v>
      </c>
      <c r="L21" s="43">
        <v>0</v>
      </c>
      <c r="M21" s="43">
        <v>0</v>
      </c>
      <c r="N21" s="43">
        <f t="shared" si="1"/>
        <v>3354926</v>
      </c>
      <c r="O21" s="44">
        <f t="shared" si="2"/>
        <v>122.79660334541195</v>
      </c>
      <c r="P21" s="9"/>
    </row>
    <row r="22" spans="1:119" ht="15.75">
      <c r="A22" s="26" t="s">
        <v>73</v>
      </c>
      <c r="B22" s="27"/>
      <c r="C22" s="28"/>
      <c r="D22" s="29">
        <f t="shared" ref="D22:M22" si="6">SUM(D23:D23)</f>
        <v>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2403179</v>
      </c>
      <c r="N22" s="29">
        <f t="shared" si="1"/>
        <v>2403179</v>
      </c>
      <c r="O22" s="41">
        <f t="shared" si="2"/>
        <v>87.960872588851061</v>
      </c>
      <c r="P22" s="10"/>
    </row>
    <row r="23" spans="1:119">
      <c r="A23" s="90"/>
      <c r="B23" s="91">
        <v>552</v>
      </c>
      <c r="C23" s="92" t="s">
        <v>74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2403179</v>
      </c>
      <c r="N23" s="43">
        <f t="shared" si="1"/>
        <v>2403179</v>
      </c>
      <c r="O23" s="44">
        <f t="shared" si="2"/>
        <v>87.960872588851061</v>
      </c>
      <c r="P23" s="9"/>
    </row>
    <row r="24" spans="1:119" ht="15.75">
      <c r="A24" s="26" t="s">
        <v>75</v>
      </c>
      <c r="B24" s="27"/>
      <c r="C24" s="28"/>
      <c r="D24" s="29">
        <f t="shared" ref="D24:M24" si="7">SUM(D25:D26)</f>
        <v>212345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1941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214286</v>
      </c>
      <c r="O24" s="41">
        <f t="shared" si="2"/>
        <v>7.8432707441162473</v>
      </c>
      <c r="P24" s="9"/>
    </row>
    <row r="25" spans="1:119">
      <c r="A25" s="12"/>
      <c r="B25" s="42">
        <v>572</v>
      </c>
      <c r="C25" s="19" t="s">
        <v>76</v>
      </c>
      <c r="D25" s="43">
        <v>43893</v>
      </c>
      <c r="E25" s="43">
        <v>0</v>
      </c>
      <c r="F25" s="43">
        <v>0</v>
      </c>
      <c r="G25" s="43">
        <v>0</v>
      </c>
      <c r="H25" s="43">
        <v>1941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45834</v>
      </c>
      <c r="O25" s="44">
        <f t="shared" si="2"/>
        <v>1.6776106291863402</v>
      </c>
      <c r="P25" s="9"/>
    </row>
    <row r="26" spans="1:119">
      <c r="A26" s="12"/>
      <c r="B26" s="42">
        <v>579</v>
      </c>
      <c r="C26" s="19" t="s">
        <v>77</v>
      </c>
      <c r="D26" s="43">
        <v>168452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168452</v>
      </c>
      <c r="O26" s="44">
        <f t="shared" si="2"/>
        <v>6.1656601149299073</v>
      </c>
      <c r="P26" s="9"/>
    </row>
    <row r="27" spans="1:119" ht="15.75">
      <c r="A27" s="26" t="s">
        <v>58</v>
      </c>
      <c r="B27" s="27"/>
      <c r="C27" s="28"/>
      <c r="D27" s="29">
        <f t="shared" ref="D27:M27" si="8">SUM(D28:D28)</f>
        <v>1062308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396000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1458308</v>
      </c>
      <c r="O27" s="41">
        <f t="shared" si="2"/>
        <v>53.376816368361332</v>
      </c>
      <c r="P27" s="9"/>
    </row>
    <row r="28" spans="1:119" ht="15.75" thickBot="1">
      <c r="A28" s="12"/>
      <c r="B28" s="42">
        <v>581</v>
      </c>
      <c r="C28" s="19" t="s">
        <v>59</v>
      </c>
      <c r="D28" s="43">
        <v>1062308</v>
      </c>
      <c r="E28" s="43">
        <v>0</v>
      </c>
      <c r="F28" s="43">
        <v>0</v>
      </c>
      <c r="G28" s="43">
        <v>0</v>
      </c>
      <c r="H28" s="43">
        <v>0</v>
      </c>
      <c r="I28" s="43">
        <v>396000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1458308</v>
      </c>
      <c r="O28" s="44">
        <f t="shared" si="2"/>
        <v>53.376816368361332</v>
      </c>
      <c r="P28" s="9"/>
    </row>
    <row r="29" spans="1:119" ht="16.5" thickBot="1">
      <c r="A29" s="13" t="s">
        <v>10</v>
      </c>
      <c r="B29" s="21"/>
      <c r="C29" s="20"/>
      <c r="D29" s="14">
        <f>SUM(D5,D12,D15,D20,D22,D24,D27)</f>
        <v>19964044</v>
      </c>
      <c r="E29" s="14">
        <f t="shared" ref="E29:M29" si="9">SUM(E5,E12,E15,E20,E22,E24,E27)</f>
        <v>0</v>
      </c>
      <c r="F29" s="14">
        <f t="shared" si="9"/>
        <v>0</v>
      </c>
      <c r="G29" s="14">
        <f t="shared" si="9"/>
        <v>0</v>
      </c>
      <c r="H29" s="14">
        <f t="shared" si="9"/>
        <v>1941</v>
      </c>
      <c r="I29" s="14">
        <f t="shared" si="9"/>
        <v>9505013</v>
      </c>
      <c r="J29" s="14">
        <f t="shared" si="9"/>
        <v>2731942</v>
      </c>
      <c r="K29" s="14">
        <f t="shared" si="9"/>
        <v>2985375</v>
      </c>
      <c r="L29" s="14">
        <f t="shared" si="9"/>
        <v>0</v>
      </c>
      <c r="M29" s="14">
        <f t="shared" si="9"/>
        <v>2417995</v>
      </c>
      <c r="N29" s="14">
        <f t="shared" si="1"/>
        <v>37606310</v>
      </c>
      <c r="O29" s="35">
        <f t="shared" si="2"/>
        <v>1376.461696131181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78</v>
      </c>
      <c r="M31" s="93"/>
      <c r="N31" s="93"/>
      <c r="O31" s="39">
        <v>27321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41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3893828</v>
      </c>
      <c r="E5" s="24">
        <f t="shared" si="0"/>
        <v>1045043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16494</v>
      </c>
      <c r="K5" s="24">
        <f t="shared" si="0"/>
        <v>3032065</v>
      </c>
      <c r="L5" s="24">
        <f t="shared" si="0"/>
        <v>0</v>
      </c>
      <c r="M5" s="24">
        <f t="shared" si="0"/>
        <v>0</v>
      </c>
      <c r="N5" s="25">
        <f t="shared" ref="N5:N24" si="1">SUM(D5:M5)</f>
        <v>7987430</v>
      </c>
      <c r="O5" s="30">
        <f t="shared" ref="O5:O24" si="2">(N5/O$26)</f>
        <v>297.12930585521912</v>
      </c>
      <c r="P5" s="6"/>
    </row>
    <row r="6" spans="1:133">
      <c r="A6" s="12"/>
      <c r="B6" s="42">
        <v>511</v>
      </c>
      <c r="C6" s="19" t="s">
        <v>19</v>
      </c>
      <c r="D6" s="43">
        <v>54390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54390</v>
      </c>
      <c r="O6" s="44">
        <f t="shared" si="2"/>
        <v>2.0232869578156385</v>
      </c>
      <c r="P6" s="9"/>
    </row>
    <row r="7" spans="1:133">
      <c r="A7" s="12"/>
      <c r="B7" s="42">
        <v>512</v>
      </c>
      <c r="C7" s="19" t="s">
        <v>20</v>
      </c>
      <c r="D7" s="43">
        <v>1909110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6262</v>
      </c>
      <c r="K7" s="43">
        <v>0</v>
      </c>
      <c r="L7" s="43">
        <v>0</v>
      </c>
      <c r="M7" s="43">
        <v>0</v>
      </c>
      <c r="N7" s="43">
        <f t="shared" si="1"/>
        <v>1915372</v>
      </c>
      <c r="O7" s="44">
        <f t="shared" si="2"/>
        <v>71.251097388587155</v>
      </c>
      <c r="P7" s="9"/>
    </row>
    <row r="8" spans="1:133">
      <c r="A8" s="12"/>
      <c r="B8" s="42">
        <v>514</v>
      </c>
      <c r="C8" s="19" t="s">
        <v>21</v>
      </c>
      <c r="D8" s="43">
        <v>98685</v>
      </c>
      <c r="E8" s="43">
        <v>13500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112185</v>
      </c>
      <c r="O8" s="44">
        <f t="shared" si="2"/>
        <v>4.1732385983185774</v>
      </c>
      <c r="P8" s="9"/>
    </row>
    <row r="9" spans="1:133">
      <c r="A9" s="12"/>
      <c r="B9" s="42">
        <v>518</v>
      </c>
      <c r="C9" s="19" t="s">
        <v>24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3032065</v>
      </c>
      <c r="L9" s="43">
        <v>0</v>
      </c>
      <c r="M9" s="43">
        <v>0</v>
      </c>
      <c r="N9" s="43">
        <f t="shared" si="1"/>
        <v>3032065</v>
      </c>
      <c r="O9" s="44">
        <f t="shared" si="2"/>
        <v>112.79164496689235</v>
      </c>
      <c r="P9" s="9"/>
    </row>
    <row r="10" spans="1:133">
      <c r="A10" s="12"/>
      <c r="B10" s="42">
        <v>519</v>
      </c>
      <c r="C10" s="19" t="s">
        <v>52</v>
      </c>
      <c r="D10" s="43">
        <v>1831643</v>
      </c>
      <c r="E10" s="43">
        <v>1031543</v>
      </c>
      <c r="F10" s="43">
        <v>0</v>
      </c>
      <c r="G10" s="43">
        <v>0</v>
      </c>
      <c r="H10" s="43">
        <v>0</v>
      </c>
      <c r="I10" s="43">
        <v>0</v>
      </c>
      <c r="J10" s="43">
        <v>10232</v>
      </c>
      <c r="K10" s="43">
        <v>0</v>
      </c>
      <c r="L10" s="43">
        <v>0</v>
      </c>
      <c r="M10" s="43">
        <v>0</v>
      </c>
      <c r="N10" s="43">
        <f t="shared" si="1"/>
        <v>2873418</v>
      </c>
      <c r="O10" s="44">
        <f t="shared" si="2"/>
        <v>106.89003794360539</v>
      </c>
      <c r="P10" s="9"/>
    </row>
    <row r="11" spans="1:133" ht="15.75">
      <c r="A11" s="26" t="s">
        <v>26</v>
      </c>
      <c r="B11" s="27"/>
      <c r="C11" s="28"/>
      <c r="D11" s="29">
        <f t="shared" ref="D11:M11" si="3">SUM(D12:D13)</f>
        <v>10687641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3887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10691528</v>
      </c>
      <c r="O11" s="41">
        <f t="shared" si="2"/>
        <v>397.72070530466482</v>
      </c>
      <c r="P11" s="10"/>
    </row>
    <row r="12" spans="1:133">
      <c r="A12" s="12"/>
      <c r="B12" s="42">
        <v>521</v>
      </c>
      <c r="C12" s="19" t="s">
        <v>27</v>
      </c>
      <c r="D12" s="43">
        <v>6126819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2489</v>
      </c>
      <c r="K12" s="43">
        <v>0</v>
      </c>
      <c r="L12" s="43">
        <v>0</v>
      </c>
      <c r="M12" s="43">
        <v>0</v>
      </c>
      <c r="N12" s="43">
        <f t="shared" si="1"/>
        <v>6129308</v>
      </c>
      <c r="O12" s="44">
        <f t="shared" si="2"/>
        <v>228.0078863179823</v>
      </c>
      <c r="P12" s="9"/>
    </row>
    <row r="13" spans="1:133">
      <c r="A13" s="12"/>
      <c r="B13" s="42">
        <v>522</v>
      </c>
      <c r="C13" s="19" t="s">
        <v>28</v>
      </c>
      <c r="D13" s="43">
        <v>4560822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1398</v>
      </c>
      <c r="K13" s="43">
        <v>0</v>
      </c>
      <c r="L13" s="43">
        <v>0</v>
      </c>
      <c r="M13" s="43">
        <v>0</v>
      </c>
      <c r="N13" s="43">
        <f t="shared" si="1"/>
        <v>4562220</v>
      </c>
      <c r="O13" s="44">
        <f t="shared" si="2"/>
        <v>169.71281898668255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7404710</v>
      </c>
      <c r="J14" s="29">
        <f t="shared" si="4"/>
        <v>1775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7406485</v>
      </c>
      <c r="O14" s="41">
        <f t="shared" si="2"/>
        <v>275.51837660888327</v>
      </c>
      <c r="P14" s="10"/>
    </row>
    <row r="15" spans="1:133">
      <c r="A15" s="12"/>
      <c r="B15" s="42">
        <v>534</v>
      </c>
      <c r="C15" s="19" t="s">
        <v>53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2925296</v>
      </c>
      <c r="J15" s="43">
        <v>1122</v>
      </c>
      <c r="K15" s="43">
        <v>0</v>
      </c>
      <c r="L15" s="43">
        <v>0</v>
      </c>
      <c r="M15" s="43">
        <v>0</v>
      </c>
      <c r="N15" s="43">
        <f t="shared" si="1"/>
        <v>2926418</v>
      </c>
      <c r="O15" s="44">
        <f t="shared" si="2"/>
        <v>108.86161743917863</v>
      </c>
      <c r="P15" s="9"/>
    </row>
    <row r="16" spans="1:133">
      <c r="A16" s="12"/>
      <c r="B16" s="42">
        <v>535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3866288</v>
      </c>
      <c r="J16" s="43">
        <v>653</v>
      </c>
      <c r="K16" s="43">
        <v>0</v>
      </c>
      <c r="L16" s="43">
        <v>0</v>
      </c>
      <c r="M16" s="43">
        <v>0</v>
      </c>
      <c r="N16" s="43">
        <f t="shared" si="1"/>
        <v>3866941</v>
      </c>
      <c r="O16" s="44">
        <f t="shared" si="2"/>
        <v>143.8487091734246</v>
      </c>
      <c r="P16" s="9"/>
    </row>
    <row r="17" spans="1:119">
      <c r="A17" s="12"/>
      <c r="B17" s="42">
        <v>538</v>
      </c>
      <c r="C17" s="19" t="s">
        <v>54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613126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613126</v>
      </c>
      <c r="O17" s="44">
        <f t="shared" si="2"/>
        <v>22.80804999628004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3262926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54516</v>
      </c>
      <c r="J18" s="29">
        <f t="shared" si="5"/>
        <v>1064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3318506</v>
      </c>
      <c r="O18" s="41">
        <f t="shared" si="2"/>
        <v>123.44713934975076</v>
      </c>
      <c r="P18" s="10"/>
    </row>
    <row r="19" spans="1:119">
      <c r="A19" s="12"/>
      <c r="B19" s="42">
        <v>541</v>
      </c>
      <c r="C19" s="19" t="s">
        <v>55</v>
      </c>
      <c r="D19" s="43">
        <v>3262926</v>
      </c>
      <c r="E19" s="43">
        <v>0</v>
      </c>
      <c r="F19" s="43">
        <v>0</v>
      </c>
      <c r="G19" s="43">
        <v>0</v>
      </c>
      <c r="H19" s="43">
        <v>0</v>
      </c>
      <c r="I19" s="43">
        <v>54516</v>
      </c>
      <c r="J19" s="43">
        <v>1064</v>
      </c>
      <c r="K19" s="43">
        <v>0</v>
      </c>
      <c r="L19" s="43">
        <v>0</v>
      </c>
      <c r="M19" s="43">
        <v>0</v>
      </c>
      <c r="N19" s="43">
        <f t="shared" si="1"/>
        <v>3318506</v>
      </c>
      <c r="O19" s="44">
        <f t="shared" si="2"/>
        <v>123.44713934975076</v>
      </c>
      <c r="P19" s="9"/>
    </row>
    <row r="20" spans="1:119" ht="15.75">
      <c r="A20" s="26" t="s">
        <v>56</v>
      </c>
      <c r="B20" s="27"/>
      <c r="C20" s="28"/>
      <c r="D20" s="29">
        <f t="shared" ref="D20:M20" si="6">SUM(D21:D21)</f>
        <v>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2589547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2589547</v>
      </c>
      <c r="O20" s="41">
        <f t="shared" si="2"/>
        <v>96.330146566475705</v>
      </c>
      <c r="P20" s="10"/>
    </row>
    <row r="21" spans="1:119">
      <c r="A21" s="12"/>
      <c r="B21" s="42">
        <v>562</v>
      </c>
      <c r="C21" s="19" t="s">
        <v>57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2589547</v>
      </c>
      <c r="K21" s="43">
        <v>0</v>
      </c>
      <c r="L21" s="43">
        <v>0</v>
      </c>
      <c r="M21" s="43">
        <v>0</v>
      </c>
      <c r="N21" s="43">
        <f t="shared" si="1"/>
        <v>2589547</v>
      </c>
      <c r="O21" s="44">
        <f t="shared" si="2"/>
        <v>96.330146566475705</v>
      </c>
      <c r="P21" s="9"/>
    </row>
    <row r="22" spans="1:119" ht="15.75">
      <c r="A22" s="26" t="s">
        <v>58</v>
      </c>
      <c r="B22" s="27"/>
      <c r="C22" s="28"/>
      <c r="D22" s="29">
        <f t="shared" ref="D22:M22" si="7">SUM(D23:D23)</f>
        <v>900396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396000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1296396</v>
      </c>
      <c r="O22" s="41">
        <f t="shared" si="2"/>
        <v>48.225429655531585</v>
      </c>
      <c r="P22" s="9"/>
    </row>
    <row r="23" spans="1:119" ht="15.75" thickBot="1">
      <c r="A23" s="12"/>
      <c r="B23" s="42">
        <v>581</v>
      </c>
      <c r="C23" s="19" t="s">
        <v>59</v>
      </c>
      <c r="D23" s="43">
        <v>900396</v>
      </c>
      <c r="E23" s="43">
        <v>0</v>
      </c>
      <c r="F23" s="43">
        <v>0</v>
      </c>
      <c r="G23" s="43">
        <v>0</v>
      </c>
      <c r="H23" s="43">
        <v>0</v>
      </c>
      <c r="I23" s="43">
        <v>396000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1296396</v>
      </c>
      <c r="O23" s="44">
        <f t="shared" si="2"/>
        <v>48.225429655531585</v>
      </c>
      <c r="P23" s="9"/>
    </row>
    <row r="24" spans="1:119" ht="16.5" thickBot="1">
      <c r="A24" s="13" t="s">
        <v>10</v>
      </c>
      <c r="B24" s="21"/>
      <c r="C24" s="20"/>
      <c r="D24" s="14">
        <f>SUM(D5,D11,D14,D18,D20,D22)</f>
        <v>18744791</v>
      </c>
      <c r="E24" s="14">
        <f t="shared" ref="E24:M24" si="8">SUM(E5,E11,E14,E18,E20,E22)</f>
        <v>1045043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7855226</v>
      </c>
      <c r="J24" s="14">
        <f t="shared" si="8"/>
        <v>2612767</v>
      </c>
      <c r="K24" s="14">
        <f t="shared" si="8"/>
        <v>3032065</v>
      </c>
      <c r="L24" s="14">
        <f t="shared" si="8"/>
        <v>0</v>
      </c>
      <c r="M24" s="14">
        <f t="shared" si="8"/>
        <v>0</v>
      </c>
      <c r="N24" s="14">
        <f t="shared" si="1"/>
        <v>33289892</v>
      </c>
      <c r="O24" s="35">
        <f t="shared" si="2"/>
        <v>1238.3711033405252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3" t="s">
        <v>70</v>
      </c>
      <c r="M26" s="93"/>
      <c r="N26" s="93"/>
      <c r="O26" s="39">
        <v>26882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customHeight="1" thickBot="1">
      <c r="A28" s="97" t="s">
        <v>41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4007158</v>
      </c>
      <c r="E5" s="24">
        <f t="shared" si="0"/>
        <v>1345295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3099577</v>
      </c>
      <c r="L5" s="24">
        <f t="shared" si="0"/>
        <v>0</v>
      </c>
      <c r="M5" s="24">
        <f t="shared" si="0"/>
        <v>0</v>
      </c>
      <c r="N5" s="25">
        <f t="shared" ref="N5:N25" si="1">SUM(D5:M5)</f>
        <v>8452030</v>
      </c>
      <c r="O5" s="30">
        <f t="shared" ref="O5:O25" si="2">(N5/O$27)</f>
        <v>318.52383644243451</v>
      </c>
      <c r="P5" s="6"/>
    </row>
    <row r="6" spans="1:133">
      <c r="A6" s="12"/>
      <c r="B6" s="42">
        <v>511</v>
      </c>
      <c r="C6" s="19" t="s">
        <v>19</v>
      </c>
      <c r="D6" s="43">
        <v>52352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52352</v>
      </c>
      <c r="O6" s="44">
        <f t="shared" si="2"/>
        <v>1.9729413981533823</v>
      </c>
      <c r="P6" s="9"/>
    </row>
    <row r="7" spans="1:133">
      <c r="A7" s="12"/>
      <c r="B7" s="42">
        <v>512</v>
      </c>
      <c r="C7" s="19" t="s">
        <v>20</v>
      </c>
      <c r="D7" s="43">
        <v>1553337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1553337</v>
      </c>
      <c r="O7" s="44">
        <f t="shared" si="2"/>
        <v>58.5391746749576</v>
      </c>
      <c r="P7" s="9"/>
    </row>
    <row r="8" spans="1:133">
      <c r="A8" s="12"/>
      <c r="B8" s="42">
        <v>514</v>
      </c>
      <c r="C8" s="19" t="s">
        <v>21</v>
      </c>
      <c r="D8" s="43">
        <v>91552</v>
      </c>
      <c r="E8" s="43">
        <v>15261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106813</v>
      </c>
      <c r="O8" s="44">
        <f t="shared" si="2"/>
        <v>4.0253627284718299</v>
      </c>
      <c r="P8" s="9"/>
    </row>
    <row r="9" spans="1:133">
      <c r="A9" s="12"/>
      <c r="B9" s="42">
        <v>518</v>
      </c>
      <c r="C9" s="19" t="s">
        <v>24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3099577</v>
      </c>
      <c r="L9" s="43">
        <v>0</v>
      </c>
      <c r="M9" s="43">
        <v>0</v>
      </c>
      <c r="N9" s="43">
        <f t="shared" si="1"/>
        <v>3099577</v>
      </c>
      <c r="O9" s="44">
        <f t="shared" si="2"/>
        <v>116.81089127567364</v>
      </c>
      <c r="P9" s="9"/>
    </row>
    <row r="10" spans="1:133">
      <c r="A10" s="12"/>
      <c r="B10" s="42">
        <v>519</v>
      </c>
      <c r="C10" s="19" t="s">
        <v>52</v>
      </c>
      <c r="D10" s="43">
        <v>2309917</v>
      </c>
      <c r="E10" s="43">
        <v>1330034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3639951</v>
      </c>
      <c r="O10" s="44">
        <f t="shared" si="2"/>
        <v>137.17546636517807</v>
      </c>
      <c r="P10" s="9"/>
    </row>
    <row r="11" spans="1:133" ht="15.75">
      <c r="A11" s="26" t="s">
        <v>26</v>
      </c>
      <c r="B11" s="27"/>
      <c r="C11" s="28"/>
      <c r="D11" s="29">
        <f t="shared" ref="D11:M11" si="3">SUM(D12:D13)</f>
        <v>9239232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9239232</v>
      </c>
      <c r="O11" s="41">
        <f t="shared" si="2"/>
        <v>348.1903900508762</v>
      </c>
      <c r="P11" s="10"/>
    </row>
    <row r="12" spans="1:133">
      <c r="A12" s="12"/>
      <c r="B12" s="42">
        <v>521</v>
      </c>
      <c r="C12" s="19" t="s">
        <v>27</v>
      </c>
      <c r="D12" s="43">
        <v>5638667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5638667</v>
      </c>
      <c r="O12" s="44">
        <f t="shared" si="2"/>
        <v>212.49922743546259</v>
      </c>
      <c r="P12" s="9"/>
    </row>
    <row r="13" spans="1:133">
      <c r="A13" s="12"/>
      <c r="B13" s="42">
        <v>522</v>
      </c>
      <c r="C13" s="19" t="s">
        <v>28</v>
      </c>
      <c r="D13" s="43">
        <v>3600565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3600565</v>
      </c>
      <c r="O13" s="44">
        <f t="shared" si="2"/>
        <v>135.69116261541362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SUM(D15:D18)</f>
        <v>6681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7695926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7702607</v>
      </c>
      <c r="O14" s="41">
        <f t="shared" si="2"/>
        <v>290.28102506123986</v>
      </c>
      <c r="P14" s="10"/>
    </row>
    <row r="15" spans="1:133">
      <c r="A15" s="12"/>
      <c r="B15" s="42">
        <v>534</v>
      </c>
      <c r="C15" s="19" t="s">
        <v>53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3160302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3160302</v>
      </c>
      <c r="O15" s="44">
        <f t="shared" si="2"/>
        <v>119.09937817976258</v>
      </c>
      <c r="P15" s="9"/>
    </row>
    <row r="16" spans="1:133">
      <c r="A16" s="12"/>
      <c r="B16" s="42">
        <v>535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3855319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3855319</v>
      </c>
      <c r="O16" s="44">
        <f t="shared" si="2"/>
        <v>145.29184096476351</v>
      </c>
      <c r="P16" s="9"/>
    </row>
    <row r="17" spans="1:119">
      <c r="A17" s="12"/>
      <c r="B17" s="42">
        <v>538</v>
      </c>
      <c r="C17" s="19" t="s">
        <v>54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680305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680305</v>
      </c>
      <c r="O17" s="44">
        <f t="shared" si="2"/>
        <v>25.638025249670246</v>
      </c>
      <c r="P17" s="9"/>
    </row>
    <row r="18" spans="1:119">
      <c r="A18" s="12"/>
      <c r="B18" s="42">
        <v>539</v>
      </c>
      <c r="C18" s="19" t="s">
        <v>47</v>
      </c>
      <c r="D18" s="43">
        <v>6681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6681</v>
      </c>
      <c r="O18" s="44">
        <f t="shared" si="2"/>
        <v>0.25178066704352742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2633099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2633099</v>
      </c>
      <c r="O19" s="41">
        <f t="shared" si="2"/>
        <v>99.231166384021108</v>
      </c>
      <c r="P19" s="10"/>
    </row>
    <row r="20" spans="1:119">
      <c r="A20" s="12"/>
      <c r="B20" s="42">
        <v>541</v>
      </c>
      <c r="C20" s="19" t="s">
        <v>55</v>
      </c>
      <c r="D20" s="43">
        <v>2633099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2633099</v>
      </c>
      <c r="O20" s="44">
        <f t="shared" si="2"/>
        <v>99.231166384021108</v>
      </c>
      <c r="P20" s="9"/>
    </row>
    <row r="21" spans="1:119" ht="15.75">
      <c r="A21" s="26" t="s">
        <v>56</v>
      </c>
      <c r="B21" s="27"/>
      <c r="C21" s="28"/>
      <c r="D21" s="29">
        <f t="shared" ref="D21:M21" si="6">SUM(D22:D22)</f>
        <v>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2277366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2277366</v>
      </c>
      <c r="O21" s="41">
        <f t="shared" si="2"/>
        <v>85.824985867721878</v>
      </c>
      <c r="P21" s="10"/>
    </row>
    <row r="22" spans="1:119">
      <c r="A22" s="12"/>
      <c r="B22" s="42">
        <v>562</v>
      </c>
      <c r="C22" s="19" t="s">
        <v>57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2277366</v>
      </c>
      <c r="K22" s="43">
        <v>0</v>
      </c>
      <c r="L22" s="43">
        <v>0</v>
      </c>
      <c r="M22" s="43">
        <v>0</v>
      </c>
      <c r="N22" s="43">
        <f t="shared" si="1"/>
        <v>2277366</v>
      </c>
      <c r="O22" s="44">
        <f t="shared" si="2"/>
        <v>85.824985867721878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SUM(D24:D24)</f>
        <v>744375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396000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1140375</v>
      </c>
      <c r="O23" s="41">
        <f t="shared" si="2"/>
        <v>42.976257772752966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744375</v>
      </c>
      <c r="E24" s="43">
        <v>0</v>
      </c>
      <c r="F24" s="43">
        <v>0</v>
      </c>
      <c r="G24" s="43">
        <v>0</v>
      </c>
      <c r="H24" s="43">
        <v>0</v>
      </c>
      <c r="I24" s="43">
        <v>396000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1140375</v>
      </c>
      <c r="O24" s="44">
        <f t="shared" si="2"/>
        <v>42.976257772752966</v>
      </c>
      <c r="P24" s="9"/>
    </row>
    <row r="25" spans="1:119" ht="16.5" thickBot="1">
      <c r="A25" s="13" t="s">
        <v>10</v>
      </c>
      <c r="B25" s="21"/>
      <c r="C25" s="20"/>
      <c r="D25" s="14">
        <f>SUM(D5,D11,D14,D19,D21,D23)</f>
        <v>16630545</v>
      </c>
      <c r="E25" s="14">
        <f t="shared" ref="E25:M25" si="8">SUM(E5,E11,E14,E19,E21,E23)</f>
        <v>1345295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8091926</v>
      </c>
      <c r="J25" s="14">
        <f t="shared" si="8"/>
        <v>2277366</v>
      </c>
      <c r="K25" s="14">
        <f t="shared" si="8"/>
        <v>3099577</v>
      </c>
      <c r="L25" s="14">
        <f t="shared" si="8"/>
        <v>0</v>
      </c>
      <c r="M25" s="14">
        <f t="shared" si="8"/>
        <v>0</v>
      </c>
      <c r="N25" s="14">
        <f t="shared" si="1"/>
        <v>31444709</v>
      </c>
      <c r="O25" s="35">
        <f t="shared" si="2"/>
        <v>1185.0276615790465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68</v>
      </c>
      <c r="M27" s="93"/>
      <c r="N27" s="93"/>
      <c r="O27" s="39">
        <v>26535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3593004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2283886</v>
      </c>
      <c r="L5" s="24">
        <f t="shared" si="0"/>
        <v>0</v>
      </c>
      <c r="M5" s="24">
        <f t="shared" si="0"/>
        <v>1439815</v>
      </c>
      <c r="N5" s="25">
        <f t="shared" ref="N5:N24" si="1">SUM(D5:M5)</f>
        <v>7316705</v>
      </c>
      <c r="O5" s="30">
        <f t="shared" ref="O5:O24" si="2">(N5/O$26)</f>
        <v>278.16998061057672</v>
      </c>
      <c r="P5" s="6"/>
    </row>
    <row r="6" spans="1:133">
      <c r="A6" s="12"/>
      <c r="B6" s="42">
        <v>511</v>
      </c>
      <c r="C6" s="19" t="s">
        <v>19</v>
      </c>
      <c r="D6" s="43">
        <v>46318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46318</v>
      </c>
      <c r="O6" s="44">
        <f t="shared" si="2"/>
        <v>1.7609398167509409</v>
      </c>
      <c r="P6" s="9"/>
    </row>
    <row r="7" spans="1:133">
      <c r="A7" s="12"/>
      <c r="B7" s="42">
        <v>512</v>
      </c>
      <c r="C7" s="19" t="s">
        <v>20</v>
      </c>
      <c r="D7" s="43">
        <v>1716038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1716038</v>
      </c>
      <c r="O7" s="44">
        <f t="shared" si="2"/>
        <v>65.241151199482943</v>
      </c>
      <c r="P7" s="9"/>
    </row>
    <row r="8" spans="1:133">
      <c r="A8" s="12"/>
      <c r="B8" s="42">
        <v>514</v>
      </c>
      <c r="C8" s="19" t="s">
        <v>21</v>
      </c>
      <c r="D8" s="43">
        <v>99409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99409</v>
      </c>
      <c r="O8" s="44">
        <f t="shared" si="2"/>
        <v>3.7793787780861501</v>
      </c>
      <c r="P8" s="9"/>
    </row>
    <row r="9" spans="1:133">
      <c r="A9" s="12"/>
      <c r="B9" s="42">
        <v>518</v>
      </c>
      <c r="C9" s="19" t="s">
        <v>24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2283886</v>
      </c>
      <c r="L9" s="43">
        <v>0</v>
      </c>
      <c r="M9" s="43">
        <v>0</v>
      </c>
      <c r="N9" s="43">
        <f t="shared" si="1"/>
        <v>2283886</v>
      </c>
      <c r="O9" s="44">
        <f t="shared" si="2"/>
        <v>86.829867315515344</v>
      </c>
      <c r="P9" s="9"/>
    </row>
    <row r="10" spans="1:133">
      <c r="A10" s="12"/>
      <c r="B10" s="42">
        <v>519</v>
      </c>
      <c r="C10" s="19" t="s">
        <v>52</v>
      </c>
      <c r="D10" s="43">
        <v>1731239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1439815</v>
      </c>
      <c r="N10" s="43">
        <f t="shared" si="1"/>
        <v>3171054</v>
      </c>
      <c r="O10" s="44">
        <f t="shared" si="2"/>
        <v>120.55864350074135</v>
      </c>
      <c r="P10" s="9"/>
    </row>
    <row r="11" spans="1:133" ht="15.75">
      <c r="A11" s="26" t="s">
        <v>26</v>
      </c>
      <c r="B11" s="27"/>
      <c r="C11" s="28"/>
      <c r="D11" s="29">
        <f t="shared" ref="D11:M11" si="3">SUM(D12:D13)</f>
        <v>9428543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9428543</v>
      </c>
      <c r="O11" s="41">
        <f t="shared" si="2"/>
        <v>358.45884499866935</v>
      </c>
      <c r="P11" s="10"/>
    </row>
    <row r="12" spans="1:133">
      <c r="A12" s="12"/>
      <c r="B12" s="42">
        <v>521</v>
      </c>
      <c r="C12" s="19" t="s">
        <v>27</v>
      </c>
      <c r="D12" s="43">
        <v>5718226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5718226</v>
      </c>
      <c r="O12" s="44">
        <f t="shared" si="2"/>
        <v>217.39824354636355</v>
      </c>
      <c r="P12" s="9"/>
    </row>
    <row r="13" spans="1:133">
      <c r="A13" s="12"/>
      <c r="B13" s="42">
        <v>522</v>
      </c>
      <c r="C13" s="19" t="s">
        <v>28</v>
      </c>
      <c r="D13" s="43">
        <v>3710317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3710317</v>
      </c>
      <c r="O13" s="44">
        <f t="shared" si="2"/>
        <v>141.06060145230583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7181216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7181216</v>
      </c>
      <c r="O14" s="41">
        <f t="shared" si="2"/>
        <v>273.01889518305899</v>
      </c>
      <c r="P14" s="10"/>
    </row>
    <row r="15" spans="1:133">
      <c r="A15" s="12"/>
      <c r="B15" s="42">
        <v>534</v>
      </c>
      <c r="C15" s="19" t="s">
        <v>53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2399783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2399783</v>
      </c>
      <c r="O15" s="44">
        <f t="shared" si="2"/>
        <v>91.236094742044628</v>
      </c>
      <c r="P15" s="9"/>
    </row>
    <row r="16" spans="1:133">
      <c r="A16" s="12"/>
      <c r="B16" s="42">
        <v>535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4062809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4062809</v>
      </c>
      <c r="O16" s="44">
        <f t="shared" si="2"/>
        <v>154.46181043987377</v>
      </c>
      <c r="P16" s="9"/>
    </row>
    <row r="17" spans="1:119">
      <c r="A17" s="12"/>
      <c r="B17" s="42">
        <v>538</v>
      </c>
      <c r="C17" s="19" t="s">
        <v>54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718624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718624</v>
      </c>
      <c r="O17" s="44">
        <f t="shared" si="2"/>
        <v>27.320990001140554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3189482</v>
      </c>
      <c r="E18" s="29">
        <f t="shared" si="5"/>
        <v>6693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3196175</v>
      </c>
      <c r="O18" s="41">
        <f t="shared" si="2"/>
        <v>121.51370566095122</v>
      </c>
      <c r="P18" s="10"/>
    </row>
    <row r="19" spans="1:119">
      <c r="A19" s="12"/>
      <c r="B19" s="42">
        <v>541</v>
      </c>
      <c r="C19" s="19" t="s">
        <v>55</v>
      </c>
      <c r="D19" s="43">
        <v>3189482</v>
      </c>
      <c r="E19" s="43">
        <v>6693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3196175</v>
      </c>
      <c r="O19" s="44">
        <f t="shared" si="2"/>
        <v>121.51370566095122</v>
      </c>
      <c r="P19" s="9"/>
    </row>
    <row r="20" spans="1:119" ht="15.75">
      <c r="A20" s="26" t="s">
        <v>56</v>
      </c>
      <c r="B20" s="27"/>
      <c r="C20" s="28"/>
      <c r="D20" s="29">
        <f t="shared" ref="D20:M20" si="6">SUM(D21:D21)</f>
        <v>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2233146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2233146</v>
      </c>
      <c r="O20" s="41">
        <f t="shared" si="2"/>
        <v>84.900809793559674</v>
      </c>
      <c r="P20" s="10"/>
    </row>
    <row r="21" spans="1:119">
      <c r="A21" s="12"/>
      <c r="B21" s="42">
        <v>562</v>
      </c>
      <c r="C21" s="19" t="s">
        <v>57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2233146</v>
      </c>
      <c r="K21" s="43">
        <v>0</v>
      </c>
      <c r="L21" s="43">
        <v>0</v>
      </c>
      <c r="M21" s="43">
        <v>0</v>
      </c>
      <c r="N21" s="43">
        <f t="shared" si="1"/>
        <v>2233146</v>
      </c>
      <c r="O21" s="44">
        <f t="shared" si="2"/>
        <v>84.900809793559674</v>
      </c>
      <c r="P21" s="9"/>
    </row>
    <row r="22" spans="1:119" ht="15.75">
      <c r="A22" s="26" t="s">
        <v>58</v>
      </c>
      <c r="B22" s="27"/>
      <c r="C22" s="28"/>
      <c r="D22" s="29">
        <f t="shared" ref="D22:M22" si="7">SUM(D23:D23)</f>
        <v>616138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392083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44750</v>
      </c>
      <c r="N22" s="29">
        <f t="shared" si="1"/>
        <v>1052971</v>
      </c>
      <c r="O22" s="41">
        <f t="shared" si="2"/>
        <v>40.032353723909821</v>
      </c>
      <c r="P22" s="9"/>
    </row>
    <row r="23" spans="1:119" ht="15.75" thickBot="1">
      <c r="A23" s="12"/>
      <c r="B23" s="42">
        <v>581</v>
      </c>
      <c r="C23" s="19" t="s">
        <v>59</v>
      </c>
      <c r="D23" s="43">
        <v>616138</v>
      </c>
      <c r="E23" s="43">
        <v>0</v>
      </c>
      <c r="F23" s="43">
        <v>0</v>
      </c>
      <c r="G23" s="43">
        <v>0</v>
      </c>
      <c r="H23" s="43">
        <v>0</v>
      </c>
      <c r="I23" s="43">
        <v>392083</v>
      </c>
      <c r="J23" s="43">
        <v>0</v>
      </c>
      <c r="K23" s="43">
        <v>0</v>
      </c>
      <c r="L23" s="43">
        <v>0</v>
      </c>
      <c r="M23" s="43">
        <v>44750</v>
      </c>
      <c r="N23" s="43">
        <f t="shared" si="1"/>
        <v>1052971</v>
      </c>
      <c r="O23" s="44">
        <f t="shared" si="2"/>
        <v>40.032353723909821</v>
      </c>
      <c r="P23" s="9"/>
    </row>
    <row r="24" spans="1:119" ht="16.5" thickBot="1">
      <c r="A24" s="13" t="s">
        <v>10</v>
      </c>
      <c r="B24" s="21"/>
      <c r="C24" s="20"/>
      <c r="D24" s="14">
        <f>SUM(D5,D11,D14,D18,D20,D22)</f>
        <v>16827167</v>
      </c>
      <c r="E24" s="14">
        <f t="shared" ref="E24:M24" si="8">SUM(E5,E11,E14,E18,E20,E22)</f>
        <v>6693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7573299</v>
      </c>
      <c r="J24" s="14">
        <f t="shared" si="8"/>
        <v>2233146</v>
      </c>
      <c r="K24" s="14">
        <f t="shared" si="8"/>
        <v>2283886</v>
      </c>
      <c r="L24" s="14">
        <f t="shared" si="8"/>
        <v>0</v>
      </c>
      <c r="M24" s="14">
        <f t="shared" si="8"/>
        <v>1484565</v>
      </c>
      <c r="N24" s="14">
        <f t="shared" si="1"/>
        <v>30408756</v>
      </c>
      <c r="O24" s="35">
        <f t="shared" si="2"/>
        <v>1156.0945899707258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3" t="s">
        <v>66</v>
      </c>
      <c r="M26" s="93"/>
      <c r="N26" s="93"/>
      <c r="O26" s="39">
        <v>26303</v>
      </c>
    </row>
    <row r="27" spans="1:119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19" ht="15.75" customHeight="1" thickBot="1">
      <c r="A28" s="97" t="s">
        <v>41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3527486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1989875</v>
      </c>
      <c r="L5" s="24">
        <f t="shared" si="0"/>
        <v>0</v>
      </c>
      <c r="M5" s="24">
        <f t="shared" si="0"/>
        <v>1384767</v>
      </c>
      <c r="N5" s="25">
        <f t="shared" ref="N5:N25" si="1">SUM(D5:M5)</f>
        <v>6902128</v>
      </c>
      <c r="O5" s="30">
        <f t="shared" ref="O5:O25" si="2">(N5/O$27)</f>
        <v>263.79239442002677</v>
      </c>
      <c r="P5" s="6"/>
    </row>
    <row r="6" spans="1:133">
      <c r="A6" s="12"/>
      <c r="B6" s="42">
        <v>511</v>
      </c>
      <c r="C6" s="19" t="s">
        <v>19</v>
      </c>
      <c r="D6" s="43">
        <v>42879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42879</v>
      </c>
      <c r="O6" s="44">
        <f t="shared" si="2"/>
        <v>1.6387922797630423</v>
      </c>
      <c r="P6" s="9"/>
    </row>
    <row r="7" spans="1:133">
      <c r="A7" s="12"/>
      <c r="B7" s="42">
        <v>512</v>
      </c>
      <c r="C7" s="19" t="s">
        <v>20</v>
      </c>
      <c r="D7" s="43">
        <v>1421179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1421179</v>
      </c>
      <c r="O7" s="44">
        <f t="shared" si="2"/>
        <v>54.316032868335562</v>
      </c>
      <c r="P7" s="9"/>
    </row>
    <row r="8" spans="1:133">
      <c r="A8" s="12"/>
      <c r="B8" s="42">
        <v>514</v>
      </c>
      <c r="C8" s="19" t="s">
        <v>21</v>
      </c>
      <c r="D8" s="43">
        <v>102366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102366</v>
      </c>
      <c r="O8" s="44">
        <f t="shared" si="2"/>
        <v>3.9123256258360404</v>
      </c>
      <c r="P8" s="9"/>
    </row>
    <row r="9" spans="1:133">
      <c r="A9" s="12"/>
      <c r="B9" s="42">
        <v>518</v>
      </c>
      <c r="C9" s="19" t="s">
        <v>24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1989875</v>
      </c>
      <c r="L9" s="43">
        <v>0</v>
      </c>
      <c r="M9" s="43">
        <v>0</v>
      </c>
      <c r="N9" s="43">
        <f t="shared" si="1"/>
        <v>1989875</v>
      </c>
      <c r="O9" s="44">
        <f t="shared" si="2"/>
        <v>76.051022358111979</v>
      </c>
      <c r="P9" s="9"/>
    </row>
    <row r="10" spans="1:133">
      <c r="A10" s="12"/>
      <c r="B10" s="42">
        <v>519</v>
      </c>
      <c r="C10" s="19" t="s">
        <v>52</v>
      </c>
      <c r="D10" s="43">
        <v>1961062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1384767</v>
      </c>
      <c r="N10" s="43">
        <f t="shared" si="1"/>
        <v>3345829</v>
      </c>
      <c r="O10" s="44">
        <f t="shared" si="2"/>
        <v>127.87422128798012</v>
      </c>
      <c r="P10" s="9"/>
    </row>
    <row r="11" spans="1:133" ht="15.75">
      <c r="A11" s="26" t="s">
        <v>26</v>
      </c>
      <c r="B11" s="27"/>
      <c r="C11" s="28"/>
      <c r="D11" s="29">
        <f t="shared" ref="D11:M11" si="3">SUM(D12:D13)</f>
        <v>9535369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9535369</v>
      </c>
      <c r="O11" s="41">
        <f t="shared" si="2"/>
        <v>364.4322186126505</v>
      </c>
      <c r="P11" s="10"/>
    </row>
    <row r="12" spans="1:133">
      <c r="A12" s="12"/>
      <c r="B12" s="42">
        <v>521</v>
      </c>
      <c r="C12" s="19" t="s">
        <v>27</v>
      </c>
      <c r="D12" s="43">
        <v>5280705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5280705</v>
      </c>
      <c r="O12" s="44">
        <f t="shared" si="2"/>
        <v>201.82323714886297</v>
      </c>
      <c r="P12" s="9"/>
    </row>
    <row r="13" spans="1:133">
      <c r="A13" s="12"/>
      <c r="B13" s="42">
        <v>522</v>
      </c>
      <c r="C13" s="19" t="s">
        <v>28</v>
      </c>
      <c r="D13" s="43">
        <v>4254664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4254664</v>
      </c>
      <c r="O13" s="44">
        <f t="shared" si="2"/>
        <v>162.6089814637875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SUM(D15:D18)</f>
        <v>0</v>
      </c>
      <c r="E14" s="29">
        <f t="shared" si="4"/>
        <v>852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7803185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7804037</v>
      </c>
      <c r="O14" s="41">
        <f t="shared" si="2"/>
        <v>298.26244983756925</v>
      </c>
      <c r="P14" s="10"/>
    </row>
    <row r="15" spans="1:133">
      <c r="A15" s="12"/>
      <c r="B15" s="42">
        <v>534</v>
      </c>
      <c r="C15" s="19" t="s">
        <v>53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2497133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2497133</v>
      </c>
      <c r="O15" s="44">
        <f t="shared" si="2"/>
        <v>95.437913242881706</v>
      </c>
      <c r="P15" s="9"/>
    </row>
    <row r="16" spans="1:133">
      <c r="A16" s="12"/>
      <c r="B16" s="42">
        <v>535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4159694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4159694</v>
      </c>
      <c r="O16" s="44">
        <f t="shared" si="2"/>
        <v>158.97932352379132</v>
      </c>
      <c r="P16" s="9"/>
    </row>
    <row r="17" spans="1:119">
      <c r="A17" s="12"/>
      <c r="B17" s="42">
        <v>538</v>
      </c>
      <c r="C17" s="19" t="s">
        <v>54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1146358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1146358</v>
      </c>
      <c r="O17" s="44">
        <f t="shared" si="2"/>
        <v>43.812650487292181</v>
      </c>
      <c r="P17" s="9"/>
    </row>
    <row r="18" spans="1:119">
      <c r="A18" s="12"/>
      <c r="B18" s="42">
        <v>539</v>
      </c>
      <c r="C18" s="19" t="s">
        <v>47</v>
      </c>
      <c r="D18" s="43">
        <v>0</v>
      </c>
      <c r="E18" s="43">
        <v>852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852</v>
      </c>
      <c r="O18" s="44">
        <f t="shared" si="2"/>
        <v>3.2562583604051211E-2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3079923</v>
      </c>
      <c r="E19" s="29">
        <f t="shared" si="5"/>
        <v>227211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3307134</v>
      </c>
      <c r="O19" s="41">
        <f t="shared" si="2"/>
        <v>126.39533728262947</v>
      </c>
      <c r="P19" s="10"/>
    </row>
    <row r="20" spans="1:119">
      <c r="A20" s="12"/>
      <c r="B20" s="42">
        <v>541</v>
      </c>
      <c r="C20" s="19" t="s">
        <v>55</v>
      </c>
      <c r="D20" s="43">
        <v>3079923</v>
      </c>
      <c r="E20" s="43">
        <v>227211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3307134</v>
      </c>
      <c r="O20" s="44">
        <f t="shared" si="2"/>
        <v>126.39533728262947</v>
      </c>
      <c r="P20" s="9"/>
    </row>
    <row r="21" spans="1:119" ht="15.75">
      <c r="A21" s="26" t="s">
        <v>56</v>
      </c>
      <c r="B21" s="27"/>
      <c r="C21" s="28"/>
      <c r="D21" s="29">
        <f t="shared" ref="D21:M21" si="6">SUM(D22:D22)</f>
        <v>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2415595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2415595</v>
      </c>
      <c r="O21" s="41">
        <f t="shared" si="2"/>
        <v>92.321612841582265</v>
      </c>
      <c r="P21" s="10"/>
    </row>
    <row r="22" spans="1:119">
      <c r="A22" s="12"/>
      <c r="B22" s="42">
        <v>562</v>
      </c>
      <c r="C22" s="19" t="s">
        <v>57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2415595</v>
      </c>
      <c r="K22" s="43">
        <v>0</v>
      </c>
      <c r="L22" s="43">
        <v>0</v>
      </c>
      <c r="M22" s="43">
        <v>0</v>
      </c>
      <c r="N22" s="43">
        <f t="shared" si="1"/>
        <v>2415595</v>
      </c>
      <c r="O22" s="44">
        <f t="shared" si="2"/>
        <v>92.321612841582265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SUM(D24:D24)</f>
        <v>559152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327000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42000</v>
      </c>
      <c r="N23" s="29">
        <f t="shared" si="1"/>
        <v>928152</v>
      </c>
      <c r="O23" s="41">
        <f t="shared" si="2"/>
        <v>35.473036499140072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559152</v>
      </c>
      <c r="E24" s="43">
        <v>0</v>
      </c>
      <c r="F24" s="43">
        <v>0</v>
      </c>
      <c r="G24" s="43">
        <v>0</v>
      </c>
      <c r="H24" s="43">
        <v>0</v>
      </c>
      <c r="I24" s="43">
        <v>327000</v>
      </c>
      <c r="J24" s="43">
        <v>0</v>
      </c>
      <c r="K24" s="43">
        <v>0</v>
      </c>
      <c r="L24" s="43">
        <v>0</v>
      </c>
      <c r="M24" s="43">
        <v>42000</v>
      </c>
      <c r="N24" s="43">
        <f t="shared" si="1"/>
        <v>928152</v>
      </c>
      <c r="O24" s="44">
        <f t="shared" si="2"/>
        <v>35.473036499140072</v>
      </c>
      <c r="P24" s="9"/>
    </row>
    <row r="25" spans="1:119" ht="16.5" thickBot="1">
      <c r="A25" s="13" t="s">
        <v>10</v>
      </c>
      <c r="B25" s="21"/>
      <c r="C25" s="20"/>
      <c r="D25" s="14">
        <f>SUM(D5,D11,D14,D19,D21,D23)</f>
        <v>16701930</v>
      </c>
      <c r="E25" s="14">
        <f t="shared" ref="E25:M25" si="8">SUM(E5,E11,E14,E19,E21,E23)</f>
        <v>228063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8130185</v>
      </c>
      <c r="J25" s="14">
        <f t="shared" si="8"/>
        <v>2415595</v>
      </c>
      <c r="K25" s="14">
        <f t="shared" si="8"/>
        <v>1989875</v>
      </c>
      <c r="L25" s="14">
        <f t="shared" si="8"/>
        <v>0</v>
      </c>
      <c r="M25" s="14">
        <f t="shared" si="8"/>
        <v>1426767</v>
      </c>
      <c r="N25" s="14">
        <f t="shared" si="1"/>
        <v>30892415</v>
      </c>
      <c r="O25" s="35">
        <f t="shared" si="2"/>
        <v>1180.6770494935984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64</v>
      </c>
      <c r="M27" s="93"/>
      <c r="N27" s="93"/>
      <c r="O27" s="39">
        <v>26165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2024-07-31T18:56:14Z</cp:lastPrinted>
  <dcterms:created xsi:type="dcterms:W3CDTF">2000-08-31T21:26:31Z</dcterms:created>
  <dcterms:modified xsi:type="dcterms:W3CDTF">2024-07-31T18:56:17Z</dcterms:modified>
</cp:coreProperties>
</file>