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B702110DFF80DBBF75C12DA5E4D75E318F844131" xr6:coauthVersionLast="47" xr6:coauthVersionMax="47" xr10:uidLastSave="{79DA8068-5906-4C3C-8B27-52A05EA23830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'2007'!$A$1:$O$35</definedName>
    <definedName name="_xlnm.Print_Area" localSheetId="15">'2008'!$A$1:$O$35</definedName>
    <definedName name="_xlnm.Print_Area" localSheetId="14">'2009'!$A$1:$O$35</definedName>
    <definedName name="_xlnm.Print_Area" localSheetId="13">'2010'!$A$1:$O$36</definedName>
    <definedName name="_xlnm.Print_Area" localSheetId="12">'2011'!$A$1:$O$36</definedName>
    <definedName name="_xlnm.Print_Area" localSheetId="11">'2012'!$A$1:$O$36</definedName>
    <definedName name="_xlnm.Print_Area" localSheetId="10">'2013'!$A$1:$O$36</definedName>
    <definedName name="_xlnm.Print_Area" localSheetId="9">'2014'!$A$1:$O$36</definedName>
    <definedName name="_xlnm.Print_Area" localSheetId="8">'2015'!$A$1:$O$36</definedName>
    <definedName name="_xlnm.Print_Area" localSheetId="7">'2016'!$A$1:$O$35</definedName>
    <definedName name="_xlnm.Print_Area" localSheetId="6">'2017'!$A$1:$O$35</definedName>
    <definedName name="_xlnm.Print_Area" localSheetId="5">'2018'!$A$1:$O$36</definedName>
    <definedName name="_xlnm.Print_Area" localSheetId="4">'2019'!$A$1:$O$36</definedName>
    <definedName name="_xlnm.Print_Area" localSheetId="3">'2020'!$A$1:$O$35</definedName>
    <definedName name="_xlnm.Print_Area" localSheetId="2">'2021'!$A$1:$P$32</definedName>
    <definedName name="_xlnm.Print_Area" localSheetId="1">'2022'!$A$1:$P$30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0" i="50" l="1"/>
  <c r="P20" i="50" s="1"/>
  <c r="O22" i="50"/>
  <c r="P22" i="50" s="1"/>
  <c r="O11" i="50"/>
  <c r="P11" i="50" s="1"/>
  <c r="O5" i="50"/>
  <c r="P5" i="50" s="1"/>
  <c r="O16" i="50"/>
  <c r="P16" i="50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I26" i="49" s="1"/>
  <c r="H5" i="49"/>
  <c r="G5" i="49"/>
  <c r="F5" i="49"/>
  <c r="E5" i="49"/>
  <c r="D5" i="49"/>
  <c r="O26" i="50" l="1"/>
  <c r="P26" i="50" s="1"/>
  <c r="D26" i="49"/>
  <c r="G26" i="49"/>
  <c r="E26" i="49"/>
  <c r="F26" i="49"/>
  <c r="H26" i="49"/>
  <c r="J26" i="49"/>
  <c r="K26" i="49"/>
  <c r="L26" i="49"/>
  <c r="M26" i="49"/>
  <c r="N26" i="49"/>
  <c r="O24" i="49"/>
  <c r="P24" i="49" s="1"/>
  <c r="O20" i="49"/>
  <c r="P20" i="49" s="1"/>
  <c r="O11" i="49"/>
  <c r="P11" i="49" s="1"/>
  <c r="O16" i="49"/>
  <c r="P16" i="49" s="1"/>
  <c r="O5" i="49"/>
  <c r="P5" i="49" s="1"/>
  <c r="H28" i="48"/>
  <c r="O27" i="48"/>
  <c r="P27" i="48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/>
  <c r="O23" i="48"/>
  <c r="P23" i="48" s="1"/>
  <c r="N22" i="48"/>
  <c r="M22" i="48"/>
  <c r="L22" i="48"/>
  <c r="K22" i="48"/>
  <c r="J22" i="48"/>
  <c r="I22" i="48"/>
  <c r="I28" i="48" s="1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O20" i="48" s="1"/>
  <c r="P20" i="48" s="1"/>
  <c r="D20" i="48"/>
  <c r="O19" i="48"/>
  <c r="P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/>
  <c r="O14" i="48"/>
  <c r="P14" i="48"/>
  <c r="O13" i="48"/>
  <c r="P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/>
  <c r="O9" i="48"/>
  <c r="P9" i="48" s="1"/>
  <c r="O8" i="48"/>
  <c r="P8" i="48" s="1"/>
  <c r="O7" i="48"/>
  <c r="P7" i="48" s="1"/>
  <c r="O6" i="48"/>
  <c r="P6" i="48"/>
  <c r="N5" i="48"/>
  <c r="M5" i="48"/>
  <c r="M28" i="48" s="1"/>
  <c r="L5" i="48"/>
  <c r="K5" i="48"/>
  <c r="J5" i="48"/>
  <c r="I5" i="48"/>
  <c r="H5" i="48"/>
  <c r="G5" i="48"/>
  <c r="F5" i="48"/>
  <c r="E5" i="48"/>
  <c r="D5" i="48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 s="1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/>
  <c r="N18" i="46"/>
  <c r="O18" i="46"/>
  <c r="M17" i="46"/>
  <c r="L17" i="46"/>
  <c r="K17" i="46"/>
  <c r="J17" i="46"/>
  <c r="I17" i="46"/>
  <c r="I31" i="46" s="1"/>
  <c r="H17" i="46"/>
  <c r="G17" i="46"/>
  <c r="F17" i="46"/>
  <c r="E17" i="46"/>
  <c r="D17" i="46"/>
  <c r="N16" i="46"/>
  <c r="O16" i="46"/>
  <c r="N15" i="46"/>
  <c r="O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/>
  <c r="N9" i="46"/>
  <c r="O9" i="46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D31" i="46" s="1"/>
  <c r="N31" i="45"/>
  <c r="O31" i="45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9" i="45" s="1"/>
  <c r="O29" i="45" s="1"/>
  <c r="N28" i="45"/>
  <c r="O28" i="45" s="1"/>
  <c r="N27" i="45"/>
  <c r="O27" i="45" s="1"/>
  <c r="N26" i="45"/>
  <c r="O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 s="1"/>
  <c r="N15" i="45"/>
  <c r="O15" i="45" s="1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N26" i="44"/>
  <c r="O26" i="44"/>
  <c r="N25" i="44"/>
  <c r="O25" i="44"/>
  <c r="M24" i="44"/>
  <c r="L24" i="44"/>
  <c r="K24" i="44"/>
  <c r="K32" i="44" s="1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30" i="43"/>
  <c r="O30" i="43"/>
  <c r="M29" i="43"/>
  <c r="L29" i="43"/>
  <c r="K29" i="43"/>
  <c r="J29" i="43"/>
  <c r="N29" i="43" s="1"/>
  <c r="O29" i="43" s="1"/>
  <c r="I29" i="43"/>
  <c r="H29" i="43"/>
  <c r="G29" i="43"/>
  <c r="F29" i="43"/>
  <c r="E29" i="43"/>
  <c r="D29" i="43"/>
  <c r="N28" i="43"/>
  <c r="O28" i="43"/>
  <c r="N27" i="43"/>
  <c r="O27" i="43" s="1"/>
  <c r="N26" i="43"/>
  <c r="O26" i="43"/>
  <c r="N25" i="43"/>
  <c r="O25" i="43" s="1"/>
  <c r="M24" i="43"/>
  <c r="L24" i="43"/>
  <c r="K24" i="43"/>
  <c r="J24" i="43"/>
  <c r="I24" i="43"/>
  <c r="H24" i="43"/>
  <c r="H31" i="43" s="1"/>
  <c r="G24" i="43"/>
  <c r="G31" i="43" s="1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 s="1"/>
  <c r="N19" i="43"/>
  <c r="O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/>
  <c r="N6" i="43"/>
  <c r="O6" i="43"/>
  <c r="M5" i="43"/>
  <c r="L5" i="43"/>
  <c r="K5" i="43"/>
  <c r="J5" i="43"/>
  <c r="J31" i="43" s="1"/>
  <c r="I5" i="43"/>
  <c r="H5" i="43"/>
  <c r="G5" i="43"/>
  <c r="F5" i="43"/>
  <c r="E5" i="43"/>
  <c r="D5" i="43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G32" i="41"/>
  <c r="N31" i="41"/>
  <c r="O31" i="4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/>
  <c r="N28" i="4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 s="1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N20" i="40"/>
  <c r="O20" i="40" s="1"/>
  <c r="N19" i="40"/>
  <c r="O19" i="40"/>
  <c r="M18" i="40"/>
  <c r="L18" i="40"/>
  <c r="L31" i="40" s="1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G31" i="40" s="1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J31" i="40" s="1"/>
  <c r="I5" i="40"/>
  <c r="H5" i="40"/>
  <c r="G5" i="40"/>
  <c r="F5" i="40"/>
  <c r="E5" i="40"/>
  <c r="D5" i="40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/>
  <c r="N28" i="39"/>
  <c r="O28" i="39" s="1"/>
  <c r="N27" i="39"/>
  <c r="O27" i="39" s="1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I32" i="39" s="1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/>
  <c r="M18" i="39"/>
  <c r="M32" i="39" s="1"/>
  <c r="L18" i="39"/>
  <c r="K18" i="39"/>
  <c r="J18" i="39"/>
  <c r="I18" i="39"/>
  <c r="H18" i="39"/>
  <c r="G18" i="39"/>
  <c r="G32" i="39" s="1"/>
  <c r="F18" i="39"/>
  <c r="F32" i="39" s="1"/>
  <c r="E18" i="39"/>
  <c r="D18" i="39"/>
  <c r="N17" i="39"/>
  <c r="O17" i="39" s="1"/>
  <c r="N16" i="39"/>
  <c r="O16" i="39" s="1"/>
  <c r="N15" i="39"/>
  <c r="O15" i="39"/>
  <c r="N14" i="39"/>
  <c r="O14" i="39" s="1"/>
  <c r="M13" i="39"/>
  <c r="L13" i="39"/>
  <c r="L32" i="39" s="1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E32" i="39" s="1"/>
  <c r="D5" i="39"/>
  <c r="N31" i="38"/>
  <c r="O31" i="38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 s="1"/>
  <c r="N28" i="38"/>
  <c r="O28" i="38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/>
  <c r="M23" i="38"/>
  <c r="L23" i="38"/>
  <c r="L32" i="38" s="1"/>
  <c r="K23" i="38"/>
  <c r="J23" i="38"/>
  <c r="I23" i="38"/>
  <c r="H23" i="38"/>
  <c r="G23" i="38"/>
  <c r="N23" i="38"/>
  <c r="O23" i="38"/>
  <c r="F23" i="38"/>
  <c r="E23" i="38"/>
  <c r="D23" i="38"/>
  <c r="N22" i="38"/>
  <c r="O22" i="38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D32" i="38" s="1"/>
  <c r="N17" i="38"/>
  <c r="O17" i="38" s="1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/>
  <c r="N9" i="38"/>
  <c r="O9" i="38" s="1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I31" i="37" s="1"/>
  <c r="H18" i="37"/>
  <c r="G18" i="37"/>
  <c r="F18" i="37"/>
  <c r="E18" i="37"/>
  <c r="D18" i="37"/>
  <c r="N17" i="37"/>
  <c r="O17" i="37" s="1"/>
  <c r="N16" i="37"/>
  <c r="O16" i="37" s="1"/>
  <c r="N15" i="37"/>
  <c r="O15" i="37"/>
  <c r="N14" i="37"/>
  <c r="O14" i="37" s="1"/>
  <c r="M13" i="37"/>
  <c r="L13" i="37"/>
  <c r="L31" i="37" s="1"/>
  <c r="K13" i="37"/>
  <c r="J13" i="37"/>
  <c r="I13" i="37"/>
  <c r="H13" i="37"/>
  <c r="G13" i="37"/>
  <c r="F13" i="37"/>
  <c r="E13" i="37"/>
  <c r="E31" i="37" s="1"/>
  <c r="D13" i="37"/>
  <c r="N12" i="37"/>
  <c r="O12" i="37" s="1"/>
  <c r="N11" i="37"/>
  <c r="O11" i="37" s="1"/>
  <c r="N10" i="37"/>
  <c r="O10" i="37" s="1"/>
  <c r="N9" i="37"/>
  <c r="O9" i="37"/>
  <c r="N8" i="37"/>
  <c r="O8" i="37"/>
  <c r="N7" i="37"/>
  <c r="O7" i="37"/>
  <c r="N6" i="37"/>
  <c r="O6" i="37" s="1"/>
  <c r="M5" i="37"/>
  <c r="L5" i="37"/>
  <c r="K5" i="37"/>
  <c r="K31" i="37" s="1"/>
  <c r="J5" i="37"/>
  <c r="I5" i="37"/>
  <c r="H5" i="37"/>
  <c r="H31" i="37" s="1"/>
  <c r="G5" i="37"/>
  <c r="F5" i="37"/>
  <c r="E5" i="37"/>
  <c r="D5" i="37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/>
  <c r="M18" i="36"/>
  <c r="M32" i="36" s="1"/>
  <c r="L18" i="36"/>
  <c r="L32" i="36" s="1"/>
  <c r="K18" i="36"/>
  <c r="J18" i="36"/>
  <c r="I18" i="36"/>
  <c r="H18" i="36"/>
  <c r="G18" i="36"/>
  <c r="F18" i="36"/>
  <c r="E18" i="36"/>
  <c r="D18" i="36"/>
  <c r="N17" i="36"/>
  <c r="O17" i="36" s="1"/>
  <c r="N16" i="36"/>
  <c r="O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G32" i="36" s="1"/>
  <c r="F5" i="36"/>
  <c r="E5" i="36"/>
  <c r="D5" i="36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/>
  <c r="N28" i="35"/>
  <c r="O28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E32" i="35" s="1"/>
  <c r="D23" i="35"/>
  <c r="N22" i="35"/>
  <c r="O22" i="35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G32" i="35" s="1"/>
  <c r="F13" i="35"/>
  <c r="E13" i="35"/>
  <c r="D13" i="35"/>
  <c r="N13" i="35" s="1"/>
  <c r="O13" i="35" s="1"/>
  <c r="N12" i="35"/>
  <c r="O12" i="35" s="1"/>
  <c r="N11" i="35"/>
  <c r="O11" i="35"/>
  <c r="N10" i="35"/>
  <c r="O10" i="35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5" i="35" s="1"/>
  <c r="O5" i="35" s="1"/>
  <c r="N31" i="34"/>
  <c r="O31" i="34"/>
  <c r="M30" i="34"/>
  <c r="L30" i="34"/>
  <c r="K30" i="34"/>
  <c r="K32" i="34" s="1"/>
  <c r="J30" i="34"/>
  <c r="I30" i="34"/>
  <c r="H30" i="34"/>
  <c r="G30" i="34"/>
  <c r="F30" i="34"/>
  <c r="E30" i="34"/>
  <c r="D30" i="34"/>
  <c r="N29" i="34"/>
  <c r="O29" i="34" s="1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F32" i="34" s="1"/>
  <c r="E25" i="34"/>
  <c r="D25" i="34"/>
  <c r="N25" i="34" s="1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D23" i="34"/>
  <c r="N23" i="34"/>
  <c r="O23" i="34"/>
  <c r="N22" i="34"/>
  <c r="O22" i="34" s="1"/>
  <c r="N21" i="34"/>
  <c r="O21" i="34" s="1"/>
  <c r="N20" i="34"/>
  <c r="O20" i="34" s="1"/>
  <c r="N19" i="34"/>
  <c r="O19" i="34" s="1"/>
  <c r="M18" i="34"/>
  <c r="M32" i="34" s="1"/>
  <c r="L18" i="34"/>
  <c r="K18" i="34"/>
  <c r="J18" i="34"/>
  <c r="I18" i="34"/>
  <c r="H18" i="34"/>
  <c r="G18" i="34"/>
  <c r="F18" i="34"/>
  <c r="E18" i="34"/>
  <c r="D18" i="34"/>
  <c r="D32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N13" i="34" s="1"/>
  <c r="O13" i="34" s="1"/>
  <c r="G13" i="34"/>
  <c r="F13" i="34"/>
  <c r="E13" i="34"/>
  <c r="D13" i="34"/>
  <c r="N12" i="34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N5" i="34" s="1"/>
  <c r="O5" i="34" s="1"/>
  <c r="I32" i="34"/>
  <c r="H5" i="34"/>
  <c r="H32" i="34" s="1"/>
  <c r="G5" i="34"/>
  <c r="F5" i="34"/>
  <c r="E5" i="34"/>
  <c r="D5" i="34"/>
  <c r="E29" i="33"/>
  <c r="F29" i="33"/>
  <c r="G29" i="33"/>
  <c r="H29" i="33"/>
  <c r="I29" i="33"/>
  <c r="J29" i="33"/>
  <c r="K29" i="33"/>
  <c r="L29" i="33"/>
  <c r="M29" i="33"/>
  <c r="D29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8" i="33"/>
  <c r="F18" i="33"/>
  <c r="G18" i="33"/>
  <c r="H18" i="33"/>
  <c r="I18" i="33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I31" i="33" s="1"/>
  <c r="J5" i="33"/>
  <c r="K5" i="33"/>
  <c r="L5" i="33"/>
  <c r="L31" i="33" s="1"/>
  <c r="M5" i="33"/>
  <c r="D24" i="33"/>
  <c r="D22" i="33"/>
  <c r="D18" i="33"/>
  <c r="D13" i="33"/>
  <c r="D5" i="33"/>
  <c r="N30" i="33"/>
  <c r="O30" i="33" s="1"/>
  <c r="N25" i="33"/>
  <c r="O25" i="33" s="1"/>
  <c r="N26" i="33"/>
  <c r="O26" i="33" s="1"/>
  <c r="N27" i="33"/>
  <c r="O27" i="33" s="1"/>
  <c r="N28" i="33"/>
  <c r="N23" i="33"/>
  <c r="O23" i="33"/>
  <c r="O28" i="33"/>
  <c r="N15" i="33"/>
  <c r="O15" i="33" s="1"/>
  <c r="N16" i="33"/>
  <c r="O16" i="33" s="1"/>
  <c r="N17" i="33"/>
  <c r="O17" i="33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/>
  <c r="N6" i="33"/>
  <c r="O6" i="33" s="1"/>
  <c r="N19" i="33"/>
  <c r="O19" i="33"/>
  <c r="N20" i="33"/>
  <c r="O20" i="33"/>
  <c r="N21" i="33"/>
  <c r="O21" i="33" s="1"/>
  <c r="N14" i="33"/>
  <c r="O14" i="33" s="1"/>
  <c r="G32" i="34"/>
  <c r="H32" i="39" l="1"/>
  <c r="N25" i="36"/>
  <c r="O25" i="36" s="1"/>
  <c r="N24" i="46"/>
  <c r="O24" i="46" s="1"/>
  <c r="I31" i="42"/>
  <c r="H31" i="46"/>
  <c r="E32" i="45"/>
  <c r="K32" i="39"/>
  <c r="H31" i="42"/>
  <c r="D32" i="44"/>
  <c r="N32" i="44" s="1"/>
  <c r="O32" i="44" s="1"/>
  <c r="N29" i="46"/>
  <c r="O29" i="46" s="1"/>
  <c r="F32" i="35"/>
  <c r="I32" i="35"/>
  <c r="J32" i="38"/>
  <c r="I32" i="38"/>
  <c r="N13" i="39"/>
  <c r="O13" i="39" s="1"/>
  <c r="E32" i="44"/>
  <c r="G32" i="45"/>
  <c r="M31" i="46"/>
  <c r="F32" i="36"/>
  <c r="E31" i="46"/>
  <c r="N28" i="48"/>
  <c r="H31" i="33"/>
  <c r="D31" i="42"/>
  <c r="N17" i="46"/>
  <c r="O17" i="46" s="1"/>
  <c r="N22" i="45"/>
  <c r="O22" i="45" s="1"/>
  <c r="N24" i="42"/>
  <c r="O24" i="42" s="1"/>
  <c r="F32" i="45"/>
  <c r="L31" i="46"/>
  <c r="J31" i="33"/>
  <c r="N29" i="33"/>
  <c r="O29" i="33" s="1"/>
  <c r="K32" i="38"/>
  <c r="N18" i="38"/>
  <c r="O18" i="38" s="1"/>
  <c r="E32" i="41"/>
  <c r="J31" i="42"/>
  <c r="N29" i="42"/>
  <c r="O29" i="42" s="1"/>
  <c r="F32" i="44"/>
  <c r="N17" i="44"/>
  <c r="O17" i="44" s="1"/>
  <c r="H32" i="45"/>
  <c r="I32" i="36"/>
  <c r="N22" i="33"/>
  <c r="O22" i="33" s="1"/>
  <c r="J32" i="36"/>
  <c r="L31" i="42"/>
  <c r="G32" i="44"/>
  <c r="I32" i="45"/>
  <c r="N25" i="35"/>
  <c r="O25" i="35" s="1"/>
  <c r="N25" i="38"/>
  <c r="O25" i="38" s="1"/>
  <c r="H32" i="44"/>
  <c r="J32" i="44"/>
  <c r="J32" i="45"/>
  <c r="N12" i="45"/>
  <c r="O12" i="45" s="1"/>
  <c r="O5" i="48"/>
  <c r="P5" i="48" s="1"/>
  <c r="J32" i="35"/>
  <c r="N13" i="37"/>
  <c r="O13" i="37" s="1"/>
  <c r="N29" i="37"/>
  <c r="O29" i="37" s="1"/>
  <c r="M32" i="38"/>
  <c r="N5" i="41"/>
  <c r="O5" i="41" s="1"/>
  <c r="M31" i="42"/>
  <c r="N12" i="43"/>
  <c r="O12" i="43" s="1"/>
  <c r="I32" i="44"/>
  <c r="K32" i="45"/>
  <c r="E28" i="48"/>
  <c r="G28" i="48"/>
  <c r="H31" i="40"/>
  <c r="D32" i="41"/>
  <c r="K31" i="33"/>
  <c r="N23" i="35"/>
  <c r="O23" i="35" s="1"/>
  <c r="N18" i="37"/>
  <c r="O18" i="37" s="1"/>
  <c r="I32" i="41"/>
  <c r="N24" i="44"/>
  <c r="O24" i="44" s="1"/>
  <c r="L32" i="45"/>
  <c r="F28" i="48"/>
  <c r="J28" i="48"/>
  <c r="K31" i="43"/>
  <c r="G32" i="38"/>
  <c r="J31" i="46"/>
  <c r="H32" i="35"/>
  <c r="F32" i="41"/>
  <c r="N5" i="43"/>
  <c r="O5" i="43" s="1"/>
  <c r="N18" i="34"/>
  <c r="O18" i="34" s="1"/>
  <c r="L32" i="35"/>
  <c r="N5" i="37"/>
  <c r="O5" i="37" s="1"/>
  <c r="J31" i="37"/>
  <c r="D31" i="40"/>
  <c r="J32" i="41"/>
  <c r="E31" i="43"/>
  <c r="F31" i="43"/>
  <c r="I31" i="43"/>
  <c r="M32" i="45"/>
  <c r="N22" i="46"/>
  <c r="O22" i="46" s="1"/>
  <c r="O22" i="48"/>
  <c r="P22" i="48" s="1"/>
  <c r="L31" i="43"/>
  <c r="K31" i="40"/>
  <c r="M31" i="43"/>
  <c r="M31" i="37"/>
  <c r="G31" i="33"/>
  <c r="N31" i="33" s="1"/>
  <c r="O31" i="33" s="1"/>
  <c r="F32" i="38"/>
  <c r="K32" i="36"/>
  <c r="N23" i="41"/>
  <c r="O23" i="41" s="1"/>
  <c r="N17" i="42"/>
  <c r="O17" i="42" s="1"/>
  <c r="N30" i="34"/>
  <c r="O30" i="34" s="1"/>
  <c r="N24" i="37"/>
  <c r="O24" i="37" s="1"/>
  <c r="N13" i="33"/>
  <c r="O13" i="33" s="1"/>
  <c r="E32" i="34"/>
  <c r="N32" i="34" s="1"/>
  <c r="O32" i="34" s="1"/>
  <c r="N23" i="36"/>
  <c r="O23" i="36" s="1"/>
  <c r="K32" i="41"/>
  <c r="N17" i="43"/>
  <c r="O17" i="43" s="1"/>
  <c r="N5" i="44"/>
  <c r="O5" i="44" s="1"/>
  <c r="N29" i="44"/>
  <c r="O29" i="44" s="1"/>
  <c r="L28" i="48"/>
  <c r="J32" i="39"/>
  <c r="H32" i="38"/>
  <c r="N25" i="39"/>
  <c r="O25" i="39" s="1"/>
  <c r="F31" i="37"/>
  <c r="F31" i="40"/>
  <c r="N13" i="40"/>
  <c r="O13" i="40" s="1"/>
  <c r="L32" i="41"/>
  <c r="N22" i="42"/>
  <c r="O22" i="42" s="1"/>
  <c r="N24" i="43"/>
  <c r="O24" i="43" s="1"/>
  <c r="M32" i="44"/>
  <c r="N24" i="45"/>
  <c r="O24" i="45" s="1"/>
  <c r="O26" i="48"/>
  <c r="P26" i="48" s="1"/>
  <c r="N29" i="40"/>
  <c r="O29" i="40" s="1"/>
  <c r="E31" i="42"/>
  <c r="M31" i="40"/>
  <c r="G31" i="42"/>
  <c r="N13" i="41"/>
  <c r="O13" i="41" s="1"/>
  <c r="D31" i="33"/>
  <c r="N24" i="33"/>
  <c r="O24" i="33" s="1"/>
  <c r="J32" i="34"/>
  <c r="K32" i="35"/>
  <c r="N18" i="36"/>
  <c r="O18" i="36" s="1"/>
  <c r="H32" i="36"/>
  <c r="N18" i="39"/>
  <c r="O18" i="39" s="1"/>
  <c r="E31" i="40"/>
  <c r="N18" i="40"/>
  <c r="O18" i="40" s="1"/>
  <c r="M32" i="41"/>
  <c r="N5" i="39"/>
  <c r="O5" i="39" s="1"/>
  <c r="N12" i="46"/>
  <c r="O12" i="46" s="1"/>
  <c r="G31" i="46"/>
  <c r="L32" i="34"/>
  <c r="E32" i="38"/>
  <c r="F31" i="42"/>
  <c r="F31" i="33"/>
  <c r="K31" i="46"/>
  <c r="K31" i="42"/>
  <c r="O11" i="48"/>
  <c r="P11" i="48" s="1"/>
  <c r="N18" i="33"/>
  <c r="O18" i="33" s="1"/>
  <c r="M31" i="33"/>
  <c r="N5" i="36"/>
  <c r="O5" i="36" s="1"/>
  <c r="D32" i="39"/>
  <c r="N23" i="39"/>
  <c r="O23" i="39" s="1"/>
  <c r="N25" i="41"/>
  <c r="O25" i="41" s="1"/>
  <c r="K28" i="48"/>
  <c r="O26" i="49"/>
  <c r="P26" i="49" s="1"/>
  <c r="N32" i="38"/>
  <c r="O32" i="38" s="1"/>
  <c r="N32" i="39"/>
  <c r="O32" i="39" s="1"/>
  <c r="N31" i="40"/>
  <c r="O31" i="40" s="1"/>
  <c r="N31" i="42"/>
  <c r="O31" i="42" s="1"/>
  <c r="L32" i="44"/>
  <c r="F31" i="46"/>
  <c r="N31" i="46" s="1"/>
  <c r="O31" i="46" s="1"/>
  <c r="N5" i="42"/>
  <c r="O5" i="42" s="1"/>
  <c r="N5" i="46"/>
  <c r="O5" i="46" s="1"/>
  <c r="N18" i="41"/>
  <c r="O18" i="41" s="1"/>
  <c r="N5" i="33"/>
  <c r="O5" i="33" s="1"/>
  <c r="D32" i="35"/>
  <c r="E32" i="36"/>
  <c r="E31" i="33"/>
  <c r="D31" i="43"/>
  <c r="D28" i="48"/>
  <c r="N5" i="45"/>
  <c r="O5" i="45" s="1"/>
  <c r="G31" i="37"/>
  <c r="D31" i="37"/>
  <c r="D32" i="45"/>
  <c r="O16" i="48"/>
  <c r="P16" i="48" s="1"/>
  <c r="H32" i="41"/>
  <c r="N32" i="41" s="1"/>
  <c r="O32" i="41" s="1"/>
  <c r="D32" i="36"/>
  <c r="N32" i="36" s="1"/>
  <c r="O32" i="36" s="1"/>
  <c r="M32" i="35"/>
  <c r="I31" i="40"/>
  <c r="N18" i="35"/>
  <c r="O18" i="35" s="1"/>
  <c r="N5" i="40"/>
  <c r="O5" i="40" s="1"/>
  <c r="N12" i="42"/>
  <c r="O12" i="42" s="1"/>
  <c r="N31" i="43" l="1"/>
  <c r="O31" i="43" s="1"/>
  <c r="N32" i="45"/>
  <c r="O32" i="45" s="1"/>
  <c r="O28" i="48"/>
  <c r="P28" i="48" s="1"/>
  <c r="N31" i="37"/>
  <c r="O31" i="37" s="1"/>
  <c r="N32" i="35"/>
  <c r="O32" i="35" s="1"/>
</calcChain>
</file>

<file path=xl/sharedStrings.xml><?xml version="1.0" encoding="utf-8"?>
<sst xmlns="http://schemas.openxmlformats.org/spreadsheetml/2006/main" count="797" uniqueCount="94">
  <si>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</si>
  <si>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</si>
  <si>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</si>
  <si>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</si>
  <si>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</si>
  <si>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</si>
  <si>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</si>
  <si>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</si>
  <si>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</si>
  <si>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</si>
  <si>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</si>
  <si>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</si>
  <si>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</si>
  <si>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</si>
  <si>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</si>
  <si>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</si>
  <si>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</si>
  <si>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</si>
  <si>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</si>
  <si>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</si>
  <si>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</si>
  <si>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</si>
  <si>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</si>
  <si>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</si>
  <si>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</si>
  <si>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</si>
  <si>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</si>
  <si>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</si>
  <si>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</si>
  <si>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</si>
  <si>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</si>
  <si>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</si>
  <si>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</si>
  <si>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</si>
  <si>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</si>
  <si>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</si>
  <si>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</si>
  <si>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</si>
  <si>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</si>
  <si>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</si>
  <si>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Special Events</t>
  </si>
  <si>
    <t>Other Culture / Recreation</t>
  </si>
  <si>
    <t>Inter-Fund Group Transfers Out</t>
  </si>
  <si>
    <t>Other Uses and Non-Operating</t>
  </si>
  <si>
    <t>2009 Municipal Population:</t>
  </si>
  <si>
    <t>Redington Shores Expenditures Reported by Account Code and Fund Type</t>
  </si>
  <si>
    <t>Local Fiscal Year Ended September 30, 2010</t>
  </si>
  <si>
    <t>Flood Control / Stormwater Management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</si>
  <si>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</si>
  <si>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</si>
  <si>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</si>
  <si>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</si>
  <si>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</si>
  <si>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</si>
  <si>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</si>
  <si>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</si>
  <si>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</si>
  <si>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</si>
  <si>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</si>
  <si>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</si>
  <si>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Detention / Corrections</t>
  </si>
  <si>
    <t>Emergency and Disaster Relief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</si>
  <si>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</si>
  <si>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</si>
  <si>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</si>
  <si>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</si>
  <si>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</si>
  <si>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</si>
  <si>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</si>
  <si>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</si>
  <si>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</si>
  <si>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</si>
  <si>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</si>
  <si>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</si>
  <si>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</si>
  <si>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</si>
  <si>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</si>
  <si>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</si>
  <si>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Non-Operating Disbursements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</si>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</sst>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60C7-494F-4C51-B173-A124CA7EE3EC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86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87</v>
      </c>
      <c r="N4" s="95" t="s">
        <v>5</v>
      </c>
      <c r="O4" s="95" t="s">
        <v>88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SUM(D6:D10)</f>
        <v>1072104</v>
      </c>
      <c r="E5" s="100">
        <f>SUM(E6:E10)</f>
        <v>0</v>
      </c>
      <c r="F5" s="100">
        <f>SUM(F6:F10)</f>
        <v>0</v>
      </c>
      <c r="G5" s="100">
        <f>SUM(G6:G10)</f>
        <v>0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0</v>
      </c>
      <c r="L5" s="100">
        <f>SUM(L6:L10)</f>
        <v>0</v>
      </c>
      <c r="M5" s="100">
        <f>SUM(M6:M10)</f>
        <v>0</v>
      </c>
      <c r="N5" s="100">
        <f>SUM(N6:N10)</f>
        <v>0</v>
      </c>
      <c r="O5" s="101">
        <f>SUM(D5:N5)</f>
        <v>1072104</v>
      </c>
      <c r="P5" s="102">
        <f>(O5/P$28)</f>
        <v>488.65268915223334</v>
      </c>
      <c r="Q5" s="103"/>
    </row>
    <row r="6" spans="1:134">
      <c r="A6" s="105"/>
      <c r="B6" s="106">
        <v>511</v>
      </c>
      <c r="C6" s="107" t="s">
        <v>19</v>
      </c>
      <c r="D6" s="108">
        <v>101842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101842</v>
      </c>
      <c r="P6" s="109">
        <f>(O6/P$28)</f>
        <v>46.418413855970833</v>
      </c>
      <c r="Q6" s="110"/>
    </row>
    <row r="7" spans="1:134">
      <c r="A7" s="105"/>
      <c r="B7" s="106">
        <v>512</v>
      </c>
      <c r="C7" s="107" t="s">
        <v>20</v>
      </c>
      <c r="D7" s="108">
        <v>379392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379392</v>
      </c>
      <c r="P7" s="109">
        <f>(O7/P$28)</f>
        <v>172.92251595259799</v>
      </c>
      <c r="Q7" s="110"/>
    </row>
    <row r="8" spans="1:134">
      <c r="A8" s="105"/>
      <c r="B8" s="106">
        <v>513</v>
      </c>
      <c r="C8" s="107" t="s">
        <v>21</v>
      </c>
      <c r="D8" s="108">
        <v>188987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188987</v>
      </c>
      <c r="P8" s="109">
        <f>(O8/P$28)</f>
        <v>86.138103919781216</v>
      </c>
      <c r="Q8" s="110"/>
    </row>
    <row r="9" spans="1:134">
      <c r="A9" s="105"/>
      <c r="B9" s="106">
        <v>515</v>
      </c>
      <c r="C9" s="107" t="s">
        <v>23</v>
      </c>
      <c r="D9" s="108">
        <v>16225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16225</v>
      </c>
      <c r="P9" s="109">
        <f>(O9/P$28)</f>
        <v>7.395168641750228</v>
      </c>
      <c r="Q9" s="110"/>
    </row>
    <row r="10" spans="1:134">
      <c r="A10" s="105"/>
      <c r="B10" s="106">
        <v>519</v>
      </c>
      <c r="C10" s="107" t="s">
        <v>25</v>
      </c>
      <c r="D10" s="108">
        <v>385658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385658</v>
      </c>
      <c r="P10" s="109">
        <f>(O10/P$28)</f>
        <v>175.77848678213309</v>
      </c>
      <c r="Q10" s="110"/>
    </row>
    <row r="11" spans="1:134" ht="15.75">
      <c r="A11" s="111" t="s">
        <v>26</v>
      </c>
      <c r="B11" s="112"/>
      <c r="C11" s="113"/>
      <c r="D11" s="114">
        <f>SUM(D12:D15)</f>
        <v>1151945</v>
      </c>
      <c r="E11" s="114">
        <f>SUM(E12:E15)</f>
        <v>0</v>
      </c>
      <c r="F11" s="114">
        <f>SUM(F12:F15)</f>
        <v>0</v>
      </c>
      <c r="G11" s="114">
        <f>SUM(G12:G15)</f>
        <v>0</v>
      </c>
      <c r="H11" s="114">
        <f>SUM(H12:H15)</f>
        <v>0</v>
      </c>
      <c r="I11" s="114">
        <f>SUM(I12:I15)</f>
        <v>0</v>
      </c>
      <c r="J11" s="114">
        <f>SUM(J12:J15)</f>
        <v>0</v>
      </c>
      <c r="K11" s="114">
        <f>SUM(K12:K15)</f>
        <v>0</v>
      </c>
      <c r="L11" s="114">
        <f>SUM(L12:L15)</f>
        <v>0</v>
      </c>
      <c r="M11" s="114">
        <f>SUM(M12:M15)</f>
        <v>0</v>
      </c>
      <c r="N11" s="114">
        <f>SUM(N12:N15)</f>
        <v>0</v>
      </c>
      <c r="O11" s="115">
        <f>SUM(D11:N11)</f>
        <v>1151945</v>
      </c>
      <c r="P11" s="116">
        <f>(O11/P$28)</f>
        <v>525.0432999088423</v>
      </c>
      <c r="Q11" s="117"/>
    </row>
    <row r="12" spans="1:134">
      <c r="A12" s="105"/>
      <c r="B12" s="106">
        <v>521</v>
      </c>
      <c r="C12" s="107" t="s">
        <v>27</v>
      </c>
      <c r="D12" s="108">
        <v>543517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543517</v>
      </c>
      <c r="P12" s="109">
        <f>(O12/P$28)</f>
        <v>247.72880583409298</v>
      </c>
      <c r="Q12" s="110"/>
    </row>
    <row r="13" spans="1:134">
      <c r="A13" s="105"/>
      <c r="B13" s="106">
        <v>522</v>
      </c>
      <c r="C13" s="107" t="s">
        <v>28</v>
      </c>
      <c r="D13" s="108">
        <v>262678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5" si="1">SUM(D13:N13)</f>
        <v>262678</v>
      </c>
      <c r="P13" s="109">
        <f>(O13/P$28)</f>
        <v>119.72561531449408</v>
      </c>
      <c r="Q13" s="110"/>
    </row>
    <row r="14" spans="1:134">
      <c r="A14" s="105"/>
      <c r="B14" s="106">
        <v>524</v>
      </c>
      <c r="C14" s="107" t="s">
        <v>29</v>
      </c>
      <c r="D14" s="108">
        <v>319634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319634</v>
      </c>
      <c r="P14" s="109">
        <f>(O14/P$28)</f>
        <v>145.68550592525068</v>
      </c>
      <c r="Q14" s="110"/>
    </row>
    <row r="15" spans="1:134">
      <c r="A15" s="105"/>
      <c r="B15" s="106">
        <v>525</v>
      </c>
      <c r="C15" s="107" t="s">
        <v>30</v>
      </c>
      <c r="D15" s="108">
        <v>26116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26116</v>
      </c>
      <c r="P15" s="109">
        <f>(O15/P$28)</f>
        <v>11.903372835004557</v>
      </c>
      <c r="Q15" s="110"/>
    </row>
    <row r="16" spans="1:134" ht="15.75">
      <c r="A16" s="111" t="s">
        <v>31</v>
      </c>
      <c r="B16" s="112"/>
      <c r="C16" s="113"/>
      <c r="D16" s="114">
        <f>SUM(D17:D19)</f>
        <v>591787</v>
      </c>
      <c r="E16" s="114">
        <f>SUM(E17:E19)</f>
        <v>0</v>
      </c>
      <c r="F16" s="114">
        <f>SUM(F17:F19)</f>
        <v>0</v>
      </c>
      <c r="G16" s="114">
        <f>SUM(G17:G19)</f>
        <v>590347</v>
      </c>
      <c r="H16" s="114">
        <f>SUM(H17:H19)</f>
        <v>0</v>
      </c>
      <c r="I16" s="114">
        <f>SUM(I17:I19)</f>
        <v>1011929</v>
      </c>
      <c r="J16" s="114">
        <f>SUM(J17:J19)</f>
        <v>0</v>
      </c>
      <c r="K16" s="114">
        <f>SUM(K17:K19)</f>
        <v>0</v>
      </c>
      <c r="L16" s="114">
        <f>SUM(L17:L19)</f>
        <v>0</v>
      </c>
      <c r="M16" s="114">
        <f>SUM(M17:M19)</f>
        <v>0</v>
      </c>
      <c r="N16" s="114">
        <f>SUM(N17:N19)</f>
        <v>0</v>
      </c>
      <c r="O16" s="115">
        <f>SUM(D16:N16)</f>
        <v>2194063</v>
      </c>
      <c r="P16" s="116">
        <f>(O16/P$28)</f>
        <v>1000.0287146763901</v>
      </c>
      <c r="Q16" s="117"/>
    </row>
    <row r="17" spans="1:120">
      <c r="A17" s="105"/>
      <c r="B17" s="106">
        <v>534</v>
      </c>
      <c r="C17" s="107" t="s">
        <v>32</v>
      </c>
      <c r="D17" s="108">
        <v>434503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5" si="2">SUM(D17:N17)</f>
        <v>434503</v>
      </c>
      <c r="P17" s="109">
        <f>(O17/P$28)</f>
        <v>198.04147675478578</v>
      </c>
      <c r="Q17" s="110"/>
    </row>
    <row r="18" spans="1:120">
      <c r="A18" s="105"/>
      <c r="B18" s="106">
        <v>535</v>
      </c>
      <c r="C18" s="107" t="s">
        <v>33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1011929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1011929</v>
      </c>
      <c r="P18" s="109">
        <f>(O18/P$28)</f>
        <v>461.22561531449406</v>
      </c>
      <c r="Q18" s="110"/>
    </row>
    <row r="19" spans="1:120">
      <c r="A19" s="105"/>
      <c r="B19" s="106">
        <v>539</v>
      </c>
      <c r="C19" s="107" t="s">
        <v>34</v>
      </c>
      <c r="D19" s="108">
        <v>157284</v>
      </c>
      <c r="E19" s="108">
        <v>0</v>
      </c>
      <c r="F19" s="108">
        <v>0</v>
      </c>
      <c r="G19" s="108">
        <v>590347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747631</v>
      </c>
      <c r="P19" s="109">
        <f>(O19/P$28)</f>
        <v>340.76162260711033</v>
      </c>
      <c r="Q19" s="110"/>
    </row>
    <row r="20" spans="1:120" ht="15.75">
      <c r="A20" s="111" t="s">
        <v>35</v>
      </c>
      <c r="B20" s="112"/>
      <c r="C20" s="113"/>
      <c r="D20" s="114">
        <f>SUM(D21:D21)</f>
        <v>84543</v>
      </c>
      <c r="E20" s="114">
        <f>SUM(E21:E21)</f>
        <v>0</v>
      </c>
      <c r="F20" s="114">
        <f>SUM(F21:F21)</f>
        <v>0</v>
      </c>
      <c r="G20" s="114">
        <f>SUM(G21:G21)</f>
        <v>0</v>
      </c>
      <c r="H20" s="114">
        <f>SUM(H21:H21)</f>
        <v>0</v>
      </c>
      <c r="I20" s="114">
        <f>SUM(I21:I21)</f>
        <v>0</v>
      </c>
      <c r="J20" s="114">
        <f>SUM(J21:J21)</f>
        <v>0</v>
      </c>
      <c r="K20" s="114">
        <f>SUM(K21:K21)</f>
        <v>0</v>
      </c>
      <c r="L20" s="114">
        <f>SUM(L21:L21)</f>
        <v>0</v>
      </c>
      <c r="M20" s="114">
        <f>SUM(M21:M21)</f>
        <v>0</v>
      </c>
      <c r="N20" s="114">
        <f>SUM(N21:N21)</f>
        <v>0</v>
      </c>
      <c r="O20" s="114">
        <f t="shared" si="2"/>
        <v>84543</v>
      </c>
      <c r="P20" s="116">
        <f>(O20/P$28)</f>
        <v>38.533728350045578</v>
      </c>
      <c r="Q20" s="117"/>
    </row>
    <row r="21" spans="1:120">
      <c r="A21" s="105"/>
      <c r="B21" s="106">
        <v>541</v>
      </c>
      <c r="C21" s="107" t="s">
        <v>36</v>
      </c>
      <c r="D21" s="108">
        <v>84543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84543</v>
      </c>
      <c r="P21" s="109">
        <f>(O21/P$28)</f>
        <v>38.533728350045578</v>
      </c>
      <c r="Q21" s="110"/>
    </row>
    <row r="22" spans="1:120" ht="15.75">
      <c r="A22" s="111" t="s">
        <v>37</v>
      </c>
      <c r="B22" s="112"/>
      <c r="C22" s="113"/>
      <c r="D22" s="114">
        <f>SUM(D23:D25)</f>
        <v>158475</v>
      </c>
      <c r="E22" s="114">
        <f>SUM(E23:E25)</f>
        <v>0</v>
      </c>
      <c r="F22" s="114">
        <f>SUM(F23:F25)</f>
        <v>0</v>
      </c>
      <c r="G22" s="114">
        <f>SUM(G23:G25)</f>
        <v>7031</v>
      </c>
      <c r="H22" s="114">
        <f>SUM(H23:H25)</f>
        <v>0</v>
      </c>
      <c r="I22" s="114">
        <f>SUM(I23:I25)</f>
        <v>0</v>
      </c>
      <c r="J22" s="114">
        <f>SUM(J23:J25)</f>
        <v>0</v>
      </c>
      <c r="K22" s="114">
        <f>SUM(K23:K25)</f>
        <v>0</v>
      </c>
      <c r="L22" s="114">
        <f>SUM(L23:L25)</f>
        <v>0</v>
      </c>
      <c r="M22" s="114">
        <f>SUM(M23:M25)</f>
        <v>0</v>
      </c>
      <c r="N22" s="114">
        <f>SUM(N23:N25)</f>
        <v>0</v>
      </c>
      <c r="O22" s="114">
        <f>SUM(D22:N22)</f>
        <v>165506</v>
      </c>
      <c r="P22" s="116">
        <f>(O22/P$28)</f>
        <v>75.435733819507746</v>
      </c>
      <c r="Q22" s="110"/>
    </row>
    <row r="23" spans="1:120">
      <c r="A23" s="105"/>
      <c r="B23" s="106">
        <v>571</v>
      </c>
      <c r="C23" s="107" t="s">
        <v>38</v>
      </c>
      <c r="D23" s="108">
        <v>38166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38166</v>
      </c>
      <c r="P23" s="109">
        <f>(O23/P$28)</f>
        <v>17.395624430264359</v>
      </c>
      <c r="Q23" s="110"/>
    </row>
    <row r="24" spans="1:120">
      <c r="A24" s="105"/>
      <c r="B24" s="106">
        <v>572</v>
      </c>
      <c r="C24" s="107" t="s">
        <v>39</v>
      </c>
      <c r="D24" s="108">
        <v>89833</v>
      </c>
      <c r="E24" s="108">
        <v>0</v>
      </c>
      <c r="F24" s="108">
        <v>0</v>
      </c>
      <c r="G24" s="108">
        <v>7031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96864</v>
      </c>
      <c r="P24" s="109">
        <f>(O24/P$28)</f>
        <v>44.149498632634455</v>
      </c>
      <c r="Q24" s="110"/>
    </row>
    <row r="25" spans="1:120" ht="15.75" thickBot="1">
      <c r="A25" s="105"/>
      <c r="B25" s="106">
        <v>579</v>
      </c>
      <c r="C25" s="107" t="s">
        <v>41</v>
      </c>
      <c r="D25" s="108">
        <v>30476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30476</v>
      </c>
      <c r="P25" s="109">
        <f>(O25/P$28)</f>
        <v>13.890610756608934</v>
      </c>
      <c r="Q25" s="110"/>
    </row>
    <row r="26" spans="1:120" ht="16.5" thickBot="1">
      <c r="A26" s="118" t="s">
        <v>10</v>
      </c>
      <c r="B26" s="119"/>
      <c r="C26" s="120"/>
      <c r="D26" s="121">
        <f>SUM(D5,D11,D16,D20,D22)</f>
        <v>3058854</v>
      </c>
      <c r="E26" s="121">
        <f t="shared" ref="E26:N26" si="3">SUM(E5,E11,E16,E20,E22)</f>
        <v>0</v>
      </c>
      <c r="F26" s="121">
        <f t="shared" si="3"/>
        <v>0</v>
      </c>
      <c r="G26" s="121">
        <f t="shared" si="3"/>
        <v>597378</v>
      </c>
      <c r="H26" s="121">
        <f t="shared" si="3"/>
        <v>0</v>
      </c>
      <c r="I26" s="121">
        <f t="shared" si="3"/>
        <v>1011929</v>
      </c>
      <c r="J26" s="121">
        <f t="shared" si="3"/>
        <v>0</v>
      </c>
      <c r="K26" s="121">
        <f t="shared" si="3"/>
        <v>0</v>
      </c>
      <c r="L26" s="121">
        <f t="shared" si="3"/>
        <v>0</v>
      </c>
      <c r="M26" s="121">
        <f t="shared" si="3"/>
        <v>0</v>
      </c>
      <c r="N26" s="121">
        <f t="shared" si="3"/>
        <v>0</v>
      </c>
      <c r="O26" s="121">
        <f>SUM(D26:N26)</f>
        <v>4668161</v>
      </c>
      <c r="P26" s="122">
        <f>(O26/P$28)</f>
        <v>2127.6941659070189</v>
      </c>
      <c r="Q26" s="103"/>
      <c r="R26" s="12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</row>
    <row r="27" spans="1:120">
      <c r="A27" s="124"/>
      <c r="B27" s="1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</row>
    <row r="28" spans="1:120">
      <c r="A28" s="128"/>
      <c r="B28" s="129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3" t="s">
        <v>93</v>
      </c>
      <c r="N28" s="133"/>
      <c r="O28" s="133"/>
      <c r="P28" s="131">
        <v>2194</v>
      </c>
    </row>
    <row r="29" spans="1:120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37" t="s">
        <v>49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462901</v>
      </c>
      <c r="E5" s="56">
        <f t="shared" si="0"/>
        <v>0</v>
      </c>
      <c r="F5" s="56">
        <f t="shared" si="0"/>
        <v>0</v>
      </c>
      <c r="G5" s="56">
        <f t="shared" si="0"/>
        <v>378448</v>
      </c>
      <c r="H5" s="56">
        <f t="shared" si="0"/>
        <v>0</v>
      </c>
      <c r="I5" s="56">
        <f t="shared" si="0"/>
        <v>224079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>SUM(D5:M5)</f>
        <v>1065428</v>
      </c>
      <c r="O5" s="58">
        <f t="shared" ref="O5:O32" si="1">(N5/O$34)</f>
        <v>496.24033535165347</v>
      </c>
      <c r="P5" s="59"/>
    </row>
    <row r="6" spans="1:133">
      <c r="A6" s="61"/>
      <c r="B6" s="62">
        <v>511</v>
      </c>
      <c r="C6" s="63" t="s">
        <v>19</v>
      </c>
      <c r="D6" s="64">
        <v>64694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64694</v>
      </c>
      <c r="O6" s="65">
        <f t="shared" si="1"/>
        <v>30.132277596646482</v>
      </c>
      <c r="P6" s="66"/>
    </row>
    <row r="7" spans="1:133">
      <c r="A7" s="61"/>
      <c r="B7" s="62">
        <v>512</v>
      </c>
      <c r="C7" s="63" t="s">
        <v>20</v>
      </c>
      <c r="D7" s="64">
        <v>154482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154482</v>
      </c>
      <c r="O7" s="65">
        <f t="shared" si="1"/>
        <v>71.952491849091757</v>
      </c>
      <c r="P7" s="66"/>
    </row>
    <row r="8" spans="1:133">
      <c r="A8" s="61"/>
      <c r="B8" s="62">
        <v>513</v>
      </c>
      <c r="C8" s="63" t="s">
        <v>21</v>
      </c>
      <c r="D8" s="64">
        <v>23871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23871</v>
      </c>
      <c r="O8" s="65">
        <f t="shared" si="1"/>
        <v>11.118304611085236</v>
      </c>
      <c r="P8" s="66"/>
    </row>
    <row r="9" spans="1:133">
      <c r="A9" s="61"/>
      <c r="B9" s="62">
        <v>514</v>
      </c>
      <c r="C9" s="63" t="s">
        <v>22</v>
      </c>
      <c r="D9" s="64">
        <v>54859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54859</v>
      </c>
      <c r="O9" s="65">
        <f t="shared" si="1"/>
        <v>25.551467163483931</v>
      </c>
      <c r="P9" s="66"/>
    </row>
    <row r="10" spans="1:133">
      <c r="A10" s="61"/>
      <c r="B10" s="62">
        <v>515</v>
      </c>
      <c r="C10" s="63" t="s">
        <v>23</v>
      </c>
      <c r="D10" s="64">
        <v>3289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3289</v>
      </c>
      <c r="O10" s="65">
        <f t="shared" si="1"/>
        <v>1.5319049836981835</v>
      </c>
      <c r="P10" s="66"/>
    </row>
    <row r="11" spans="1:133">
      <c r="A11" s="61"/>
      <c r="B11" s="62">
        <v>517</v>
      </c>
      <c r="C11" s="63" t="s">
        <v>24</v>
      </c>
      <c r="D11" s="64">
        <v>0</v>
      </c>
      <c r="E11" s="64">
        <v>0</v>
      </c>
      <c r="F11" s="64">
        <v>0</v>
      </c>
      <c r="G11" s="64">
        <v>378448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378448</v>
      </c>
      <c r="O11" s="65">
        <f t="shared" si="1"/>
        <v>176.26828132277598</v>
      </c>
      <c r="P11" s="66"/>
    </row>
    <row r="12" spans="1:133">
      <c r="A12" s="61"/>
      <c r="B12" s="62">
        <v>519</v>
      </c>
      <c r="C12" s="63" t="s">
        <v>59</v>
      </c>
      <c r="D12" s="64">
        <v>161706</v>
      </c>
      <c r="E12" s="64">
        <v>0</v>
      </c>
      <c r="F12" s="64">
        <v>0</v>
      </c>
      <c r="G12" s="64">
        <v>0</v>
      </c>
      <c r="H12" s="64">
        <v>0</v>
      </c>
      <c r="I12" s="64">
        <v>224079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385785</v>
      </c>
      <c r="O12" s="65">
        <f t="shared" si="1"/>
        <v>179.68560782487191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SUM(D14:D17)</f>
        <v>813944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2" si="4">SUM(D13:M13)</f>
        <v>813944</v>
      </c>
      <c r="O13" s="72">
        <f t="shared" si="1"/>
        <v>379.10759198882164</v>
      </c>
      <c r="P13" s="73"/>
    </row>
    <row r="14" spans="1:133">
      <c r="A14" s="61"/>
      <c r="B14" s="62">
        <v>521</v>
      </c>
      <c r="C14" s="63" t="s">
        <v>27</v>
      </c>
      <c r="D14" s="64">
        <v>430486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430486</v>
      </c>
      <c r="O14" s="65">
        <f t="shared" si="1"/>
        <v>200.50582207731719</v>
      </c>
      <c r="P14" s="66"/>
    </row>
    <row r="15" spans="1:133">
      <c r="A15" s="61"/>
      <c r="B15" s="62">
        <v>522</v>
      </c>
      <c r="C15" s="63" t="s">
        <v>28</v>
      </c>
      <c r="D15" s="64">
        <v>215521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215521</v>
      </c>
      <c r="O15" s="65">
        <f t="shared" si="1"/>
        <v>100.38239403819283</v>
      </c>
      <c r="P15" s="66"/>
    </row>
    <row r="16" spans="1:133">
      <c r="A16" s="61"/>
      <c r="B16" s="62">
        <v>523</v>
      </c>
      <c r="C16" s="63" t="s">
        <v>60</v>
      </c>
      <c r="D16" s="64">
        <v>162114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162114</v>
      </c>
      <c r="O16" s="65">
        <f t="shared" si="1"/>
        <v>75.507219375873305</v>
      </c>
      <c r="P16" s="66"/>
    </row>
    <row r="17" spans="1:119">
      <c r="A17" s="61"/>
      <c r="B17" s="62">
        <v>525</v>
      </c>
      <c r="C17" s="63" t="s">
        <v>61</v>
      </c>
      <c r="D17" s="64">
        <v>5823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5823</v>
      </c>
      <c r="O17" s="65">
        <f t="shared" si="1"/>
        <v>2.7121564974382859</v>
      </c>
      <c r="P17" s="66"/>
    </row>
    <row r="18" spans="1:119" ht="15.75">
      <c r="A18" s="67" t="s">
        <v>31</v>
      </c>
      <c r="B18" s="68"/>
      <c r="C18" s="69"/>
      <c r="D18" s="70">
        <f t="shared" ref="D18:M18" si="5">SUM(D19:D22)</f>
        <v>423250</v>
      </c>
      <c r="E18" s="70">
        <f t="shared" si="5"/>
        <v>0</v>
      </c>
      <c r="F18" s="70">
        <f t="shared" si="5"/>
        <v>0</v>
      </c>
      <c r="G18" s="70">
        <f t="shared" si="5"/>
        <v>15501</v>
      </c>
      <c r="H18" s="70">
        <f t="shared" si="5"/>
        <v>0</v>
      </c>
      <c r="I18" s="70">
        <f t="shared" si="5"/>
        <v>458888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1">
        <f t="shared" si="4"/>
        <v>897639</v>
      </c>
      <c r="O18" s="72">
        <f t="shared" si="1"/>
        <v>418.08989287377739</v>
      </c>
      <c r="P18" s="73"/>
    </row>
    <row r="19" spans="1:119">
      <c r="A19" s="61"/>
      <c r="B19" s="62">
        <v>534</v>
      </c>
      <c r="C19" s="63" t="s">
        <v>62</v>
      </c>
      <c r="D19" s="64">
        <v>254222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254222</v>
      </c>
      <c r="O19" s="65">
        <f t="shared" si="1"/>
        <v>118.40801117838845</v>
      </c>
      <c r="P19" s="66"/>
    </row>
    <row r="20" spans="1:119">
      <c r="A20" s="61"/>
      <c r="B20" s="62">
        <v>535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458888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458888</v>
      </c>
      <c r="O20" s="65">
        <f t="shared" si="1"/>
        <v>213.73451327433628</v>
      </c>
      <c r="P20" s="66"/>
    </row>
    <row r="21" spans="1:119">
      <c r="A21" s="61"/>
      <c r="B21" s="62">
        <v>538</v>
      </c>
      <c r="C21" s="63" t="s">
        <v>63</v>
      </c>
      <c r="D21" s="64">
        <v>0</v>
      </c>
      <c r="E21" s="64">
        <v>0</v>
      </c>
      <c r="F21" s="64">
        <v>0</v>
      </c>
      <c r="G21" s="64">
        <v>15501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15501</v>
      </c>
      <c r="O21" s="65">
        <f t="shared" si="1"/>
        <v>7.2198416394969724</v>
      </c>
      <c r="P21" s="66"/>
    </row>
    <row r="22" spans="1:119">
      <c r="A22" s="61"/>
      <c r="B22" s="62">
        <v>539</v>
      </c>
      <c r="C22" s="63" t="s">
        <v>34</v>
      </c>
      <c r="D22" s="64">
        <v>169028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169028</v>
      </c>
      <c r="O22" s="65">
        <f t="shared" si="1"/>
        <v>78.727526781555653</v>
      </c>
      <c r="P22" s="66"/>
    </row>
    <row r="23" spans="1:119" ht="15.75">
      <c r="A23" s="67" t="s">
        <v>35</v>
      </c>
      <c r="B23" s="68"/>
      <c r="C23" s="69"/>
      <c r="D23" s="70">
        <f t="shared" ref="D23:M23" si="6">SUM(D24:D24)</f>
        <v>77973</v>
      </c>
      <c r="E23" s="70">
        <f t="shared" si="6"/>
        <v>0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4"/>
        <v>77973</v>
      </c>
      <c r="O23" s="72">
        <f t="shared" si="1"/>
        <v>36.317186772240333</v>
      </c>
      <c r="P23" s="73"/>
    </row>
    <row r="24" spans="1:119">
      <c r="A24" s="61"/>
      <c r="B24" s="62">
        <v>541</v>
      </c>
      <c r="C24" s="63" t="s">
        <v>64</v>
      </c>
      <c r="D24" s="64">
        <v>77973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77973</v>
      </c>
      <c r="O24" s="65">
        <f t="shared" si="1"/>
        <v>36.317186772240333</v>
      </c>
      <c r="P24" s="66"/>
    </row>
    <row r="25" spans="1:119" ht="15.75">
      <c r="A25" s="67" t="s">
        <v>37</v>
      </c>
      <c r="B25" s="68"/>
      <c r="C25" s="69"/>
      <c r="D25" s="70">
        <f t="shared" ref="D25:M25" si="7">SUM(D26:D29)</f>
        <v>72940</v>
      </c>
      <c r="E25" s="70">
        <f t="shared" si="7"/>
        <v>0</v>
      </c>
      <c r="F25" s="70">
        <f t="shared" si="7"/>
        <v>0</v>
      </c>
      <c r="G25" s="70">
        <f t="shared" si="7"/>
        <v>3960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76900</v>
      </c>
      <c r="O25" s="72">
        <f t="shared" si="1"/>
        <v>35.817419655333026</v>
      </c>
      <c r="P25" s="66"/>
    </row>
    <row r="26" spans="1:119">
      <c r="A26" s="61"/>
      <c r="B26" s="62">
        <v>571</v>
      </c>
      <c r="C26" s="63" t="s">
        <v>38</v>
      </c>
      <c r="D26" s="64">
        <v>34554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34554</v>
      </c>
      <c r="O26" s="65">
        <f t="shared" si="1"/>
        <v>16.09408476944574</v>
      </c>
      <c r="P26" s="66"/>
    </row>
    <row r="27" spans="1:119">
      <c r="A27" s="61"/>
      <c r="B27" s="62">
        <v>572</v>
      </c>
      <c r="C27" s="63" t="s">
        <v>65</v>
      </c>
      <c r="D27" s="64">
        <v>15323</v>
      </c>
      <c r="E27" s="64">
        <v>0</v>
      </c>
      <c r="F27" s="64">
        <v>0</v>
      </c>
      <c r="G27" s="64">
        <v>3960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19283</v>
      </c>
      <c r="O27" s="65">
        <f t="shared" si="1"/>
        <v>8.981369352585002</v>
      </c>
      <c r="P27" s="66"/>
    </row>
    <row r="28" spans="1:119">
      <c r="A28" s="61"/>
      <c r="B28" s="62">
        <v>574</v>
      </c>
      <c r="C28" s="63" t="s">
        <v>40</v>
      </c>
      <c r="D28" s="64">
        <v>10287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10287</v>
      </c>
      <c r="O28" s="65">
        <f t="shared" si="1"/>
        <v>4.791336748952026</v>
      </c>
      <c r="P28" s="66"/>
    </row>
    <row r="29" spans="1:119">
      <c r="A29" s="61"/>
      <c r="B29" s="62">
        <v>579</v>
      </c>
      <c r="C29" s="63" t="s">
        <v>41</v>
      </c>
      <c r="D29" s="64">
        <v>12776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12776</v>
      </c>
      <c r="O29" s="65">
        <f t="shared" si="1"/>
        <v>5.9506287843502559</v>
      </c>
      <c r="P29" s="66"/>
    </row>
    <row r="30" spans="1:119" ht="15.75">
      <c r="A30" s="67" t="s">
        <v>66</v>
      </c>
      <c r="B30" s="68"/>
      <c r="C30" s="69"/>
      <c r="D30" s="70">
        <f t="shared" ref="D30:M30" si="8">SUM(D31:D31)</f>
        <v>150000</v>
      </c>
      <c r="E30" s="70">
        <f t="shared" si="8"/>
        <v>0</v>
      </c>
      <c r="F30" s="70">
        <f t="shared" si="8"/>
        <v>0</v>
      </c>
      <c r="G30" s="70">
        <f t="shared" si="8"/>
        <v>0</v>
      </c>
      <c r="H30" s="70">
        <f t="shared" si="8"/>
        <v>0</v>
      </c>
      <c r="I30" s="70">
        <f t="shared" si="8"/>
        <v>0</v>
      </c>
      <c r="J30" s="70">
        <f t="shared" si="8"/>
        <v>0</v>
      </c>
      <c r="K30" s="70">
        <f t="shared" si="8"/>
        <v>0</v>
      </c>
      <c r="L30" s="70">
        <f t="shared" si="8"/>
        <v>0</v>
      </c>
      <c r="M30" s="70">
        <f t="shared" si="8"/>
        <v>0</v>
      </c>
      <c r="N30" s="70">
        <f t="shared" si="4"/>
        <v>150000</v>
      </c>
      <c r="O30" s="72">
        <f t="shared" si="1"/>
        <v>69.864927806241269</v>
      </c>
      <c r="P30" s="66"/>
    </row>
    <row r="31" spans="1:119" ht="15.75" thickBot="1">
      <c r="A31" s="61"/>
      <c r="B31" s="62">
        <v>581</v>
      </c>
      <c r="C31" s="63" t="s">
        <v>67</v>
      </c>
      <c r="D31" s="64">
        <v>150000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f t="shared" si="4"/>
        <v>150000</v>
      </c>
      <c r="O31" s="65">
        <f t="shared" si="1"/>
        <v>69.864927806241269</v>
      </c>
      <c r="P31" s="66"/>
    </row>
    <row r="32" spans="1:119" ht="16.5" thickBot="1">
      <c r="A32" s="74" t="s">
        <v>10</v>
      </c>
      <c r="B32" s="75"/>
      <c r="C32" s="76"/>
      <c r="D32" s="77">
        <f>SUM(D5,D13,D18,D23,D25,D30)</f>
        <v>2001008</v>
      </c>
      <c r="E32" s="77">
        <f t="shared" ref="E32:M32" si="9">SUM(E5,E13,E18,E23,E25,E30)</f>
        <v>0</v>
      </c>
      <c r="F32" s="77">
        <f t="shared" si="9"/>
        <v>0</v>
      </c>
      <c r="G32" s="77">
        <f t="shared" si="9"/>
        <v>397909</v>
      </c>
      <c r="H32" s="77">
        <f t="shared" si="9"/>
        <v>0</v>
      </c>
      <c r="I32" s="77">
        <f t="shared" si="9"/>
        <v>682967</v>
      </c>
      <c r="J32" s="77">
        <f t="shared" si="9"/>
        <v>0</v>
      </c>
      <c r="K32" s="77">
        <f t="shared" si="9"/>
        <v>0</v>
      </c>
      <c r="L32" s="77">
        <f t="shared" si="9"/>
        <v>0</v>
      </c>
      <c r="M32" s="77">
        <f t="shared" si="9"/>
        <v>0</v>
      </c>
      <c r="N32" s="77">
        <f t="shared" si="4"/>
        <v>3081884</v>
      </c>
      <c r="O32" s="78">
        <f t="shared" si="1"/>
        <v>1435.437354448067</v>
      </c>
      <c r="P32" s="59"/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</row>
    <row r="33" spans="1:15">
      <c r="A33" s="81"/>
      <c r="B33" s="82"/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4"/>
    </row>
    <row r="34" spans="1:15">
      <c r="A34" s="85"/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171" t="s">
        <v>68</v>
      </c>
      <c r="M34" s="171"/>
      <c r="N34" s="171"/>
      <c r="O34" s="88">
        <v>2147</v>
      </c>
    </row>
    <row r="35" spans="1:15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</row>
    <row r="36" spans="1:15" ht="15.75" customHeight="1" thickBot="1">
      <c r="A36" s="175" t="s">
        <v>49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396037</v>
      </c>
      <c r="E5" s="24">
        <f t="shared" si="0"/>
        <v>0</v>
      </c>
      <c r="F5" s="24">
        <f t="shared" si="0"/>
        <v>0</v>
      </c>
      <c r="G5" s="24">
        <f t="shared" si="0"/>
        <v>388231</v>
      </c>
      <c r="H5" s="24">
        <f t="shared" si="0"/>
        <v>0</v>
      </c>
      <c r="I5" s="24">
        <f t="shared" si="0"/>
        <v>326235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1110503</v>
      </c>
      <c r="O5" s="30">
        <f t="shared" ref="O5:O32" si="1">(N5/O$34)</f>
        <v>517.95848880597021</v>
      </c>
      <c r="P5" s="6"/>
    </row>
    <row r="6" spans="1:133">
      <c r="A6" s="12"/>
      <c r="B6" s="42">
        <v>511</v>
      </c>
      <c r="C6" s="19" t="s">
        <v>19</v>
      </c>
      <c r="D6" s="43">
        <v>51695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51695</v>
      </c>
      <c r="O6" s="44">
        <f t="shared" si="1"/>
        <v>24.111473880597014</v>
      </c>
      <c r="P6" s="9"/>
    </row>
    <row r="7" spans="1:133">
      <c r="A7" s="12"/>
      <c r="B7" s="42">
        <v>512</v>
      </c>
      <c r="C7" s="19" t="s">
        <v>20</v>
      </c>
      <c r="D7" s="43">
        <v>147465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147465</v>
      </c>
      <c r="O7" s="44">
        <f t="shared" si="1"/>
        <v>68.78031716417911</v>
      </c>
      <c r="P7" s="9"/>
    </row>
    <row r="8" spans="1:133">
      <c r="A8" s="12"/>
      <c r="B8" s="42">
        <v>513</v>
      </c>
      <c r="C8" s="19" t="s">
        <v>21</v>
      </c>
      <c r="D8" s="43">
        <v>28733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28733</v>
      </c>
      <c r="O8" s="44">
        <f t="shared" si="1"/>
        <v>13.401585820895523</v>
      </c>
      <c r="P8" s="9"/>
    </row>
    <row r="9" spans="1:133">
      <c r="A9" s="12"/>
      <c r="B9" s="42">
        <v>514</v>
      </c>
      <c r="C9" s="19" t="s">
        <v>22</v>
      </c>
      <c r="D9" s="43">
        <v>31101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31101</v>
      </c>
      <c r="O9" s="44">
        <f t="shared" si="1"/>
        <v>14.506063432835822</v>
      </c>
      <c r="P9" s="9"/>
    </row>
    <row r="10" spans="1:133">
      <c r="A10" s="12"/>
      <c r="B10" s="42">
        <v>515</v>
      </c>
      <c r="C10" s="19" t="s">
        <v>23</v>
      </c>
      <c r="D10" s="43">
        <v>1341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1341</v>
      </c>
      <c r="O10" s="44">
        <f t="shared" si="1"/>
        <v>0.62546641791044777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388231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388231</v>
      </c>
      <c r="O11" s="44">
        <f t="shared" si="1"/>
        <v>181.07789179104478</v>
      </c>
      <c r="P11" s="9"/>
    </row>
    <row r="12" spans="1:133">
      <c r="A12" s="12"/>
      <c r="B12" s="42">
        <v>519</v>
      </c>
      <c r="C12" s="19" t="s">
        <v>25</v>
      </c>
      <c r="D12" s="43">
        <v>135702</v>
      </c>
      <c r="E12" s="43">
        <v>0</v>
      </c>
      <c r="F12" s="43">
        <v>0</v>
      </c>
      <c r="G12" s="43">
        <v>0</v>
      </c>
      <c r="H12" s="43">
        <v>0</v>
      </c>
      <c r="I12" s="43">
        <v>326235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461937</v>
      </c>
      <c r="O12" s="44">
        <f t="shared" si="1"/>
        <v>215.45569029850745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777315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777315</v>
      </c>
      <c r="O13" s="41">
        <f t="shared" si="1"/>
        <v>362.55363805970148</v>
      </c>
      <c r="P13" s="10"/>
    </row>
    <row r="14" spans="1:133">
      <c r="A14" s="12"/>
      <c r="B14" s="42">
        <v>521</v>
      </c>
      <c r="C14" s="19" t="s">
        <v>27</v>
      </c>
      <c r="D14" s="43">
        <v>412069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412069</v>
      </c>
      <c r="O14" s="44">
        <f t="shared" si="1"/>
        <v>192.19636194029852</v>
      </c>
      <c r="P14" s="9"/>
    </row>
    <row r="15" spans="1:133">
      <c r="A15" s="12"/>
      <c r="B15" s="42">
        <v>522</v>
      </c>
      <c r="C15" s="19" t="s">
        <v>28</v>
      </c>
      <c r="D15" s="43">
        <v>210676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210676</v>
      </c>
      <c r="O15" s="44">
        <f t="shared" si="1"/>
        <v>98.263059701492537</v>
      </c>
      <c r="P15" s="9"/>
    </row>
    <row r="16" spans="1:133">
      <c r="A16" s="12"/>
      <c r="B16" s="42">
        <v>524</v>
      </c>
      <c r="C16" s="19" t="s">
        <v>29</v>
      </c>
      <c r="D16" s="43">
        <v>148830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148830</v>
      </c>
      <c r="O16" s="44">
        <f t="shared" si="1"/>
        <v>69.416977611940297</v>
      </c>
      <c r="P16" s="9"/>
    </row>
    <row r="17" spans="1:119">
      <c r="A17" s="12"/>
      <c r="B17" s="42">
        <v>525</v>
      </c>
      <c r="C17" s="19" t="s">
        <v>30</v>
      </c>
      <c r="D17" s="43">
        <v>5740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5740</v>
      </c>
      <c r="O17" s="44">
        <f t="shared" si="1"/>
        <v>2.6772388059701493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SUM(D19:D22)</f>
        <v>415459</v>
      </c>
      <c r="E18" s="29">
        <f t="shared" si="5"/>
        <v>0</v>
      </c>
      <c r="F18" s="29">
        <f t="shared" si="5"/>
        <v>0</v>
      </c>
      <c r="G18" s="29">
        <f t="shared" si="5"/>
        <v>5065</v>
      </c>
      <c r="H18" s="29">
        <f t="shared" si="5"/>
        <v>0</v>
      </c>
      <c r="I18" s="29">
        <f t="shared" si="5"/>
        <v>453645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874169</v>
      </c>
      <c r="O18" s="41">
        <f t="shared" si="1"/>
        <v>407.72807835820896</v>
      </c>
      <c r="P18" s="10"/>
    </row>
    <row r="19" spans="1:119">
      <c r="A19" s="12"/>
      <c r="B19" s="42">
        <v>534</v>
      </c>
      <c r="C19" s="19" t="s">
        <v>32</v>
      </c>
      <c r="D19" s="43">
        <v>249538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249538</v>
      </c>
      <c r="O19" s="44">
        <f t="shared" si="1"/>
        <v>116.38899253731343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453645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453645</v>
      </c>
      <c r="O20" s="44">
        <f t="shared" si="1"/>
        <v>211.58815298507463</v>
      </c>
      <c r="P20" s="9"/>
    </row>
    <row r="21" spans="1:119">
      <c r="A21" s="12"/>
      <c r="B21" s="42">
        <v>538</v>
      </c>
      <c r="C21" s="19" t="s">
        <v>47</v>
      </c>
      <c r="D21" s="43">
        <v>0</v>
      </c>
      <c r="E21" s="43">
        <v>0</v>
      </c>
      <c r="F21" s="43">
        <v>0</v>
      </c>
      <c r="G21" s="43">
        <v>5065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5065</v>
      </c>
      <c r="O21" s="44">
        <f t="shared" si="1"/>
        <v>2.3624067164179103</v>
      </c>
      <c r="P21" s="9"/>
    </row>
    <row r="22" spans="1:119">
      <c r="A22" s="12"/>
      <c r="B22" s="42">
        <v>539</v>
      </c>
      <c r="C22" s="19" t="s">
        <v>34</v>
      </c>
      <c r="D22" s="43">
        <v>165921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165921</v>
      </c>
      <c r="O22" s="44">
        <f t="shared" si="1"/>
        <v>77.388526119402982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77624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77624</v>
      </c>
      <c r="O23" s="41">
        <f t="shared" si="1"/>
        <v>36.205223880597018</v>
      </c>
      <c r="P23" s="10"/>
    </row>
    <row r="24" spans="1:119">
      <c r="A24" s="12"/>
      <c r="B24" s="42">
        <v>541</v>
      </c>
      <c r="C24" s="19" t="s">
        <v>36</v>
      </c>
      <c r="D24" s="43">
        <v>77624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77624</v>
      </c>
      <c r="O24" s="44">
        <f t="shared" si="1"/>
        <v>36.205223880597018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SUM(D26:D29)</f>
        <v>63041</v>
      </c>
      <c r="E25" s="29">
        <f t="shared" si="7"/>
        <v>0</v>
      </c>
      <c r="F25" s="29">
        <f t="shared" si="7"/>
        <v>0</v>
      </c>
      <c r="G25" s="29">
        <f t="shared" si="7"/>
        <v>22171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85212</v>
      </c>
      <c r="O25" s="41">
        <f t="shared" si="1"/>
        <v>39.744402985074629</v>
      </c>
      <c r="P25" s="9"/>
    </row>
    <row r="26" spans="1:119">
      <c r="A26" s="12"/>
      <c r="B26" s="42">
        <v>571</v>
      </c>
      <c r="C26" s="19" t="s">
        <v>38</v>
      </c>
      <c r="D26" s="43">
        <v>31944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31944</v>
      </c>
      <c r="O26" s="44">
        <f t="shared" si="1"/>
        <v>14.899253731343284</v>
      </c>
      <c r="P26" s="9"/>
    </row>
    <row r="27" spans="1:119">
      <c r="A27" s="12"/>
      <c r="B27" s="42">
        <v>572</v>
      </c>
      <c r="C27" s="19" t="s">
        <v>39</v>
      </c>
      <c r="D27" s="43">
        <v>9822</v>
      </c>
      <c r="E27" s="43">
        <v>0</v>
      </c>
      <c r="F27" s="43">
        <v>0</v>
      </c>
      <c r="G27" s="43">
        <v>22171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31993</v>
      </c>
      <c r="O27" s="44">
        <f t="shared" si="1"/>
        <v>14.922108208955224</v>
      </c>
      <c r="P27" s="9"/>
    </row>
    <row r="28" spans="1:119">
      <c r="A28" s="12"/>
      <c r="B28" s="42">
        <v>574</v>
      </c>
      <c r="C28" s="19" t="s">
        <v>40</v>
      </c>
      <c r="D28" s="43">
        <v>10195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10195</v>
      </c>
      <c r="O28" s="44">
        <f t="shared" si="1"/>
        <v>4.7551305970149258</v>
      </c>
      <c r="P28" s="9"/>
    </row>
    <row r="29" spans="1:119">
      <c r="A29" s="12"/>
      <c r="B29" s="42">
        <v>579</v>
      </c>
      <c r="C29" s="19" t="s">
        <v>41</v>
      </c>
      <c r="D29" s="43">
        <v>11080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11080</v>
      </c>
      <c r="O29" s="44">
        <f t="shared" si="1"/>
        <v>5.1679104477611943</v>
      </c>
      <c r="P29" s="9"/>
    </row>
    <row r="30" spans="1:119" ht="15.75">
      <c r="A30" s="26" t="s">
        <v>43</v>
      </c>
      <c r="B30" s="27"/>
      <c r="C30" s="28"/>
      <c r="D30" s="29">
        <f t="shared" ref="D30:M30" si="8">SUM(D31:D31)</f>
        <v>150000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150000</v>
      </c>
      <c r="O30" s="41">
        <f t="shared" si="1"/>
        <v>69.962686567164184</v>
      </c>
      <c r="P30" s="9"/>
    </row>
    <row r="31" spans="1:119" ht="15.75" thickBot="1">
      <c r="A31" s="12"/>
      <c r="B31" s="42">
        <v>581</v>
      </c>
      <c r="C31" s="19" t="s">
        <v>42</v>
      </c>
      <c r="D31" s="43">
        <v>150000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150000</v>
      </c>
      <c r="O31" s="44">
        <f t="shared" si="1"/>
        <v>69.962686567164184</v>
      </c>
      <c r="P31" s="9"/>
    </row>
    <row r="32" spans="1:119" ht="16.5" thickBot="1">
      <c r="A32" s="13" t="s">
        <v>10</v>
      </c>
      <c r="B32" s="21"/>
      <c r="C32" s="20"/>
      <c r="D32" s="14">
        <f>SUM(D5,D13,D18,D23,D25,D30)</f>
        <v>1879476</v>
      </c>
      <c r="E32" s="14">
        <f t="shared" ref="E32:M32" si="9">SUM(E5,E13,E18,E23,E25,E30)</f>
        <v>0</v>
      </c>
      <c r="F32" s="14">
        <f t="shared" si="9"/>
        <v>0</v>
      </c>
      <c r="G32" s="14">
        <f t="shared" si="9"/>
        <v>415467</v>
      </c>
      <c r="H32" s="14">
        <f t="shared" si="9"/>
        <v>0</v>
      </c>
      <c r="I32" s="14">
        <f t="shared" si="9"/>
        <v>779880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3074823</v>
      </c>
      <c r="O32" s="35">
        <f t="shared" si="1"/>
        <v>1434.1525186567164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57</v>
      </c>
      <c r="M34" s="157"/>
      <c r="N34" s="157"/>
      <c r="O34" s="39">
        <v>2144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49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417532</v>
      </c>
      <c r="E5" s="24">
        <f t="shared" si="0"/>
        <v>0</v>
      </c>
      <c r="F5" s="24">
        <f t="shared" si="0"/>
        <v>0</v>
      </c>
      <c r="G5" s="24">
        <f t="shared" si="0"/>
        <v>462072</v>
      </c>
      <c r="H5" s="24">
        <f t="shared" si="0"/>
        <v>0</v>
      </c>
      <c r="I5" s="24">
        <f t="shared" si="0"/>
        <v>321376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1200980</v>
      </c>
      <c r="O5" s="30">
        <f t="shared" ref="O5:O32" si="1">(N5/O$34)</f>
        <v>564.10521371535935</v>
      </c>
      <c r="P5" s="6"/>
    </row>
    <row r="6" spans="1:133">
      <c r="A6" s="12"/>
      <c r="B6" s="42">
        <v>511</v>
      </c>
      <c r="C6" s="19" t="s">
        <v>19</v>
      </c>
      <c r="D6" s="43">
        <v>50193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50193</v>
      </c>
      <c r="O6" s="44">
        <f t="shared" si="1"/>
        <v>23.575857209957725</v>
      </c>
      <c r="P6" s="9"/>
    </row>
    <row r="7" spans="1:133">
      <c r="A7" s="12"/>
      <c r="B7" s="42">
        <v>512</v>
      </c>
      <c r="C7" s="19" t="s">
        <v>20</v>
      </c>
      <c r="D7" s="43">
        <v>143241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143241</v>
      </c>
      <c r="O7" s="44">
        <f t="shared" si="1"/>
        <v>67.280883043682479</v>
      </c>
      <c r="P7" s="9"/>
    </row>
    <row r="8" spans="1:133">
      <c r="A8" s="12"/>
      <c r="B8" s="42">
        <v>513</v>
      </c>
      <c r="C8" s="19" t="s">
        <v>21</v>
      </c>
      <c r="D8" s="43">
        <v>22491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22491</v>
      </c>
      <c r="O8" s="44">
        <f t="shared" si="1"/>
        <v>10.564114607797087</v>
      </c>
      <c r="P8" s="9"/>
    </row>
    <row r="9" spans="1:133">
      <c r="A9" s="12"/>
      <c r="B9" s="42">
        <v>514</v>
      </c>
      <c r="C9" s="19" t="s">
        <v>22</v>
      </c>
      <c r="D9" s="43">
        <v>46503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46503</v>
      </c>
      <c r="O9" s="44">
        <f t="shared" si="1"/>
        <v>21.842649131047441</v>
      </c>
      <c r="P9" s="9"/>
    </row>
    <row r="10" spans="1:133">
      <c r="A10" s="12"/>
      <c r="B10" s="42">
        <v>515</v>
      </c>
      <c r="C10" s="19" t="s">
        <v>23</v>
      </c>
      <c r="D10" s="43">
        <v>3540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3540</v>
      </c>
      <c r="O10" s="44">
        <f t="shared" si="1"/>
        <v>1.6627524659464537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398234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398234</v>
      </c>
      <c r="O11" s="44">
        <f t="shared" si="1"/>
        <v>187.05213715359324</v>
      </c>
      <c r="P11" s="9"/>
    </row>
    <row r="12" spans="1:133">
      <c r="A12" s="12"/>
      <c r="B12" s="42">
        <v>519</v>
      </c>
      <c r="C12" s="19" t="s">
        <v>25</v>
      </c>
      <c r="D12" s="43">
        <v>151564</v>
      </c>
      <c r="E12" s="43">
        <v>0</v>
      </c>
      <c r="F12" s="43">
        <v>0</v>
      </c>
      <c r="G12" s="43">
        <v>63838</v>
      </c>
      <c r="H12" s="43">
        <v>0</v>
      </c>
      <c r="I12" s="43">
        <v>321376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536778</v>
      </c>
      <c r="O12" s="44">
        <f t="shared" si="1"/>
        <v>252.12682010333489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732871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732871</v>
      </c>
      <c r="O13" s="41">
        <f t="shared" si="1"/>
        <v>344.23250352278063</v>
      </c>
      <c r="P13" s="10"/>
    </row>
    <row r="14" spans="1:133">
      <c r="A14" s="12"/>
      <c r="B14" s="42">
        <v>521</v>
      </c>
      <c r="C14" s="19" t="s">
        <v>27</v>
      </c>
      <c r="D14" s="43">
        <v>411917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411917</v>
      </c>
      <c r="O14" s="44">
        <f t="shared" si="1"/>
        <v>193.47909816815405</v>
      </c>
      <c r="P14" s="9"/>
    </row>
    <row r="15" spans="1:133">
      <c r="A15" s="12"/>
      <c r="B15" s="42">
        <v>522</v>
      </c>
      <c r="C15" s="19" t="s">
        <v>28</v>
      </c>
      <c r="D15" s="43">
        <v>204144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204144</v>
      </c>
      <c r="O15" s="44">
        <f t="shared" si="1"/>
        <v>95.887271019257867</v>
      </c>
      <c r="P15" s="9"/>
    </row>
    <row r="16" spans="1:133">
      <c r="A16" s="12"/>
      <c r="B16" s="42">
        <v>524</v>
      </c>
      <c r="C16" s="19" t="s">
        <v>29</v>
      </c>
      <c r="D16" s="43">
        <v>108835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108835</v>
      </c>
      <c r="O16" s="44">
        <f t="shared" si="1"/>
        <v>51.12024424612494</v>
      </c>
      <c r="P16" s="9"/>
    </row>
    <row r="17" spans="1:119">
      <c r="A17" s="12"/>
      <c r="B17" s="42">
        <v>525</v>
      </c>
      <c r="C17" s="19" t="s">
        <v>30</v>
      </c>
      <c r="D17" s="43">
        <v>7975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7975</v>
      </c>
      <c r="O17" s="44">
        <f t="shared" si="1"/>
        <v>3.7458900892437765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SUM(D19:D22)</f>
        <v>410376</v>
      </c>
      <c r="E18" s="29">
        <f t="shared" si="5"/>
        <v>0</v>
      </c>
      <c r="F18" s="29">
        <f t="shared" si="5"/>
        <v>0</v>
      </c>
      <c r="G18" s="29">
        <f t="shared" si="5"/>
        <v>9586</v>
      </c>
      <c r="H18" s="29">
        <f t="shared" si="5"/>
        <v>0</v>
      </c>
      <c r="I18" s="29">
        <f t="shared" si="5"/>
        <v>367935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787897</v>
      </c>
      <c r="O18" s="41">
        <f t="shared" si="1"/>
        <v>370.07844058243307</v>
      </c>
      <c r="P18" s="10"/>
    </row>
    <row r="19" spans="1:119">
      <c r="A19" s="12"/>
      <c r="B19" s="42">
        <v>534</v>
      </c>
      <c r="C19" s="19" t="s">
        <v>32</v>
      </c>
      <c r="D19" s="43">
        <v>246973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246973</v>
      </c>
      <c r="O19" s="44">
        <f t="shared" si="1"/>
        <v>116.00422733677783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367935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367935</v>
      </c>
      <c r="O20" s="44">
        <f t="shared" si="1"/>
        <v>172.82057303898543</v>
      </c>
      <c r="P20" s="9"/>
    </row>
    <row r="21" spans="1:119">
      <c r="A21" s="12"/>
      <c r="B21" s="42">
        <v>538</v>
      </c>
      <c r="C21" s="19" t="s">
        <v>47</v>
      </c>
      <c r="D21" s="43">
        <v>0</v>
      </c>
      <c r="E21" s="43">
        <v>0</v>
      </c>
      <c r="F21" s="43">
        <v>0</v>
      </c>
      <c r="G21" s="43">
        <v>9586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9586</v>
      </c>
      <c r="O21" s="44">
        <f t="shared" si="1"/>
        <v>4.5025833724753408</v>
      </c>
      <c r="P21" s="9"/>
    </row>
    <row r="22" spans="1:119">
      <c r="A22" s="12"/>
      <c r="B22" s="42">
        <v>539</v>
      </c>
      <c r="C22" s="19" t="s">
        <v>34</v>
      </c>
      <c r="D22" s="43">
        <v>163403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163403</v>
      </c>
      <c r="O22" s="44">
        <f t="shared" si="1"/>
        <v>76.751056834194458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84429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84429</v>
      </c>
      <c r="O23" s="41">
        <f t="shared" si="1"/>
        <v>39.656646312822922</v>
      </c>
      <c r="P23" s="10"/>
    </row>
    <row r="24" spans="1:119">
      <c r="A24" s="12"/>
      <c r="B24" s="42">
        <v>541</v>
      </c>
      <c r="C24" s="19" t="s">
        <v>36</v>
      </c>
      <c r="D24" s="43">
        <v>84429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84429</v>
      </c>
      <c r="O24" s="44">
        <f t="shared" si="1"/>
        <v>39.656646312822922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SUM(D26:D29)</f>
        <v>59762</v>
      </c>
      <c r="E25" s="29">
        <f t="shared" si="7"/>
        <v>0</v>
      </c>
      <c r="F25" s="29">
        <f t="shared" si="7"/>
        <v>0</v>
      </c>
      <c r="G25" s="29">
        <f t="shared" si="7"/>
        <v>35267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95029</v>
      </c>
      <c r="O25" s="41">
        <f t="shared" si="1"/>
        <v>44.635509628933775</v>
      </c>
      <c r="P25" s="9"/>
    </row>
    <row r="26" spans="1:119">
      <c r="A26" s="12"/>
      <c r="B26" s="42">
        <v>571</v>
      </c>
      <c r="C26" s="19" t="s">
        <v>38</v>
      </c>
      <c r="D26" s="43">
        <v>29282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29282</v>
      </c>
      <c r="O26" s="44">
        <f t="shared" si="1"/>
        <v>13.75387505871301</v>
      </c>
      <c r="P26" s="9"/>
    </row>
    <row r="27" spans="1:119">
      <c r="A27" s="12"/>
      <c r="B27" s="42">
        <v>572</v>
      </c>
      <c r="C27" s="19" t="s">
        <v>39</v>
      </c>
      <c r="D27" s="43">
        <v>9154</v>
      </c>
      <c r="E27" s="43">
        <v>0</v>
      </c>
      <c r="F27" s="43">
        <v>0</v>
      </c>
      <c r="G27" s="43">
        <v>35267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44421</v>
      </c>
      <c r="O27" s="44">
        <f t="shared" si="1"/>
        <v>20.864725223109442</v>
      </c>
      <c r="P27" s="9"/>
    </row>
    <row r="28" spans="1:119">
      <c r="A28" s="12"/>
      <c r="B28" s="42">
        <v>574</v>
      </c>
      <c r="C28" s="19" t="s">
        <v>40</v>
      </c>
      <c r="D28" s="43">
        <v>10145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10145</v>
      </c>
      <c r="O28" s="44">
        <f t="shared" si="1"/>
        <v>4.7651479567872244</v>
      </c>
      <c r="P28" s="9"/>
    </row>
    <row r="29" spans="1:119">
      <c r="A29" s="12"/>
      <c r="B29" s="42">
        <v>579</v>
      </c>
      <c r="C29" s="19" t="s">
        <v>41</v>
      </c>
      <c r="D29" s="43">
        <v>11181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11181</v>
      </c>
      <c r="O29" s="44">
        <f t="shared" si="1"/>
        <v>5.2517613903240958</v>
      </c>
      <c r="P29" s="9"/>
    </row>
    <row r="30" spans="1:119" ht="15.75">
      <c r="A30" s="26" t="s">
        <v>43</v>
      </c>
      <c r="B30" s="27"/>
      <c r="C30" s="28"/>
      <c r="D30" s="29">
        <f t="shared" ref="D30:M30" si="8">SUM(D31:D31)</f>
        <v>150000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150000</v>
      </c>
      <c r="O30" s="41">
        <f t="shared" si="1"/>
        <v>70.455612963832792</v>
      </c>
      <c r="P30" s="9"/>
    </row>
    <row r="31" spans="1:119" ht="15.75" thickBot="1">
      <c r="A31" s="12"/>
      <c r="B31" s="42">
        <v>581</v>
      </c>
      <c r="C31" s="19" t="s">
        <v>42</v>
      </c>
      <c r="D31" s="43">
        <v>150000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150000</v>
      </c>
      <c r="O31" s="44">
        <f t="shared" si="1"/>
        <v>70.455612963832792</v>
      </c>
      <c r="P31" s="9"/>
    </row>
    <row r="32" spans="1:119" ht="16.5" thickBot="1">
      <c r="A32" s="13" t="s">
        <v>10</v>
      </c>
      <c r="B32" s="21"/>
      <c r="C32" s="20"/>
      <c r="D32" s="14">
        <f>SUM(D5,D13,D18,D23,D25,D30)</f>
        <v>1854970</v>
      </c>
      <c r="E32" s="14">
        <f t="shared" ref="E32:M32" si="9">SUM(E5,E13,E18,E23,E25,E30)</f>
        <v>0</v>
      </c>
      <c r="F32" s="14">
        <f t="shared" si="9"/>
        <v>0</v>
      </c>
      <c r="G32" s="14">
        <f t="shared" si="9"/>
        <v>506925</v>
      </c>
      <c r="H32" s="14">
        <f t="shared" si="9"/>
        <v>0</v>
      </c>
      <c r="I32" s="14">
        <f t="shared" si="9"/>
        <v>689311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3051206</v>
      </c>
      <c r="O32" s="35">
        <f t="shared" si="1"/>
        <v>1433.1639267261626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53</v>
      </c>
      <c r="M34" s="157"/>
      <c r="N34" s="157"/>
      <c r="O34" s="39">
        <v>2129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49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387889</v>
      </c>
      <c r="E5" s="24">
        <f t="shared" si="0"/>
        <v>0</v>
      </c>
      <c r="F5" s="24">
        <f t="shared" si="0"/>
        <v>0</v>
      </c>
      <c r="G5" s="24">
        <f t="shared" si="0"/>
        <v>476618</v>
      </c>
      <c r="H5" s="24">
        <f t="shared" si="0"/>
        <v>0</v>
      </c>
      <c r="I5" s="24">
        <f t="shared" si="0"/>
        <v>345721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1210228</v>
      </c>
      <c r="O5" s="30">
        <f t="shared" ref="O5:O32" si="1">(N5/O$34)</f>
        <v>568.71616541353387</v>
      </c>
      <c r="P5" s="6"/>
    </row>
    <row r="6" spans="1:133">
      <c r="A6" s="12"/>
      <c r="B6" s="42">
        <v>511</v>
      </c>
      <c r="C6" s="19" t="s">
        <v>19</v>
      </c>
      <c r="D6" s="43">
        <v>51725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51725</v>
      </c>
      <c r="O6" s="44">
        <f t="shared" si="1"/>
        <v>24.306860902255639</v>
      </c>
      <c r="P6" s="9"/>
    </row>
    <row r="7" spans="1:133">
      <c r="A7" s="12"/>
      <c r="B7" s="42">
        <v>512</v>
      </c>
      <c r="C7" s="19" t="s">
        <v>20</v>
      </c>
      <c r="D7" s="43">
        <v>139709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139709</v>
      </c>
      <c r="O7" s="44">
        <f t="shared" si="1"/>
        <v>65.652725563909769</v>
      </c>
      <c r="P7" s="9"/>
    </row>
    <row r="8" spans="1:133">
      <c r="A8" s="12"/>
      <c r="B8" s="42">
        <v>513</v>
      </c>
      <c r="C8" s="19" t="s">
        <v>21</v>
      </c>
      <c r="D8" s="43">
        <v>20164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20164</v>
      </c>
      <c r="O8" s="44">
        <f t="shared" si="1"/>
        <v>9.4755639097744364</v>
      </c>
      <c r="P8" s="9"/>
    </row>
    <row r="9" spans="1:133">
      <c r="A9" s="12"/>
      <c r="B9" s="42">
        <v>514</v>
      </c>
      <c r="C9" s="19" t="s">
        <v>22</v>
      </c>
      <c r="D9" s="43">
        <v>32921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32921</v>
      </c>
      <c r="O9" s="44">
        <f t="shared" si="1"/>
        <v>15.470394736842104</v>
      </c>
      <c r="P9" s="9"/>
    </row>
    <row r="10" spans="1:133">
      <c r="A10" s="12"/>
      <c r="B10" s="42">
        <v>515</v>
      </c>
      <c r="C10" s="19" t="s">
        <v>23</v>
      </c>
      <c r="D10" s="43">
        <v>180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180</v>
      </c>
      <c r="O10" s="44">
        <f t="shared" si="1"/>
        <v>8.4586466165413529E-2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408252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408252</v>
      </c>
      <c r="O11" s="44">
        <f t="shared" si="1"/>
        <v>191.84774436090225</v>
      </c>
      <c r="P11" s="9"/>
    </row>
    <row r="12" spans="1:133">
      <c r="A12" s="12"/>
      <c r="B12" s="42">
        <v>519</v>
      </c>
      <c r="C12" s="19" t="s">
        <v>25</v>
      </c>
      <c r="D12" s="43">
        <v>143190</v>
      </c>
      <c r="E12" s="43">
        <v>0</v>
      </c>
      <c r="F12" s="43">
        <v>0</v>
      </c>
      <c r="G12" s="43">
        <v>68366</v>
      </c>
      <c r="H12" s="43">
        <v>0</v>
      </c>
      <c r="I12" s="43">
        <v>345721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557277</v>
      </c>
      <c r="O12" s="44">
        <f t="shared" si="1"/>
        <v>261.87828947368422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716750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716750</v>
      </c>
      <c r="O13" s="41">
        <f t="shared" si="1"/>
        <v>336.81860902255642</v>
      </c>
      <c r="P13" s="10"/>
    </row>
    <row r="14" spans="1:133">
      <c r="A14" s="12"/>
      <c r="B14" s="42">
        <v>521</v>
      </c>
      <c r="C14" s="19" t="s">
        <v>27</v>
      </c>
      <c r="D14" s="43">
        <v>412167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412167</v>
      </c>
      <c r="O14" s="44">
        <f t="shared" si="1"/>
        <v>193.6875</v>
      </c>
      <c r="P14" s="9"/>
    </row>
    <row r="15" spans="1:133">
      <c r="A15" s="12"/>
      <c r="B15" s="42">
        <v>522</v>
      </c>
      <c r="C15" s="19" t="s">
        <v>28</v>
      </c>
      <c r="D15" s="43">
        <v>200338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200338</v>
      </c>
      <c r="O15" s="44">
        <f t="shared" si="1"/>
        <v>94.143796992481199</v>
      </c>
      <c r="P15" s="9"/>
    </row>
    <row r="16" spans="1:133">
      <c r="A16" s="12"/>
      <c r="B16" s="42">
        <v>524</v>
      </c>
      <c r="C16" s="19" t="s">
        <v>29</v>
      </c>
      <c r="D16" s="43">
        <v>99501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99501</v>
      </c>
      <c r="O16" s="44">
        <f t="shared" si="1"/>
        <v>46.757988721804509</v>
      </c>
      <c r="P16" s="9"/>
    </row>
    <row r="17" spans="1:119">
      <c r="A17" s="12"/>
      <c r="B17" s="42">
        <v>525</v>
      </c>
      <c r="C17" s="19" t="s">
        <v>30</v>
      </c>
      <c r="D17" s="43">
        <v>4744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4744</v>
      </c>
      <c r="O17" s="44">
        <f t="shared" si="1"/>
        <v>2.2293233082706765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SUM(D19:D22)</f>
        <v>443238</v>
      </c>
      <c r="E18" s="29">
        <f t="shared" si="5"/>
        <v>0</v>
      </c>
      <c r="F18" s="29">
        <f t="shared" si="5"/>
        <v>0</v>
      </c>
      <c r="G18" s="29">
        <f t="shared" si="5"/>
        <v>18552</v>
      </c>
      <c r="H18" s="29">
        <f t="shared" si="5"/>
        <v>0</v>
      </c>
      <c r="I18" s="29">
        <f t="shared" si="5"/>
        <v>306973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768763</v>
      </c>
      <c r="O18" s="41">
        <f t="shared" si="1"/>
        <v>361.2608082706767</v>
      </c>
      <c r="P18" s="10"/>
    </row>
    <row r="19" spans="1:119">
      <c r="A19" s="12"/>
      <c r="B19" s="42">
        <v>534</v>
      </c>
      <c r="C19" s="19" t="s">
        <v>32</v>
      </c>
      <c r="D19" s="43">
        <v>245328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245328</v>
      </c>
      <c r="O19" s="44">
        <f t="shared" si="1"/>
        <v>115.28571428571429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306973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306973</v>
      </c>
      <c r="O20" s="44">
        <f t="shared" si="1"/>
        <v>144.25422932330827</v>
      </c>
      <c r="P20" s="9"/>
    </row>
    <row r="21" spans="1:119">
      <c r="A21" s="12"/>
      <c r="B21" s="42">
        <v>538</v>
      </c>
      <c r="C21" s="19" t="s">
        <v>47</v>
      </c>
      <c r="D21" s="43">
        <v>0</v>
      </c>
      <c r="E21" s="43">
        <v>0</v>
      </c>
      <c r="F21" s="43">
        <v>0</v>
      </c>
      <c r="G21" s="43">
        <v>18552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18552</v>
      </c>
      <c r="O21" s="44">
        <f t="shared" si="1"/>
        <v>8.7180451127819545</v>
      </c>
      <c r="P21" s="9"/>
    </row>
    <row r="22" spans="1:119">
      <c r="A22" s="12"/>
      <c r="B22" s="42">
        <v>539</v>
      </c>
      <c r="C22" s="19" t="s">
        <v>34</v>
      </c>
      <c r="D22" s="43">
        <v>197910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197910</v>
      </c>
      <c r="O22" s="44">
        <f t="shared" si="1"/>
        <v>93.002819548872182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76164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76164</v>
      </c>
      <c r="O23" s="41">
        <f t="shared" si="1"/>
        <v>35.791353383458649</v>
      </c>
      <c r="P23" s="10"/>
    </row>
    <row r="24" spans="1:119">
      <c r="A24" s="12"/>
      <c r="B24" s="42">
        <v>541</v>
      </c>
      <c r="C24" s="19" t="s">
        <v>36</v>
      </c>
      <c r="D24" s="43">
        <v>76164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76164</v>
      </c>
      <c r="O24" s="44">
        <f t="shared" si="1"/>
        <v>35.791353383458649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SUM(D26:D29)</f>
        <v>58985</v>
      </c>
      <c r="E25" s="29">
        <f t="shared" si="7"/>
        <v>0</v>
      </c>
      <c r="F25" s="29">
        <f t="shared" si="7"/>
        <v>0</v>
      </c>
      <c r="G25" s="29">
        <f t="shared" si="7"/>
        <v>6033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65018</v>
      </c>
      <c r="O25" s="41">
        <f t="shared" si="1"/>
        <v>30.553571428571427</v>
      </c>
      <c r="P25" s="9"/>
    </row>
    <row r="26" spans="1:119">
      <c r="A26" s="12"/>
      <c r="B26" s="42">
        <v>571</v>
      </c>
      <c r="C26" s="19" t="s">
        <v>38</v>
      </c>
      <c r="D26" s="43">
        <v>28360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28360</v>
      </c>
      <c r="O26" s="44">
        <f t="shared" si="1"/>
        <v>13.327067669172932</v>
      </c>
      <c r="P26" s="9"/>
    </row>
    <row r="27" spans="1:119">
      <c r="A27" s="12"/>
      <c r="B27" s="42">
        <v>572</v>
      </c>
      <c r="C27" s="19" t="s">
        <v>39</v>
      </c>
      <c r="D27" s="43">
        <v>9663</v>
      </c>
      <c r="E27" s="43">
        <v>0</v>
      </c>
      <c r="F27" s="43">
        <v>0</v>
      </c>
      <c r="G27" s="43">
        <v>6033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15696</v>
      </c>
      <c r="O27" s="44">
        <f t="shared" si="1"/>
        <v>7.3759398496240598</v>
      </c>
      <c r="P27" s="9"/>
    </row>
    <row r="28" spans="1:119">
      <c r="A28" s="12"/>
      <c r="B28" s="42">
        <v>574</v>
      </c>
      <c r="C28" s="19" t="s">
        <v>40</v>
      </c>
      <c r="D28" s="43">
        <v>10087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10087</v>
      </c>
      <c r="O28" s="44">
        <f t="shared" si="1"/>
        <v>4.7401315789473681</v>
      </c>
      <c r="P28" s="9"/>
    </row>
    <row r="29" spans="1:119">
      <c r="A29" s="12"/>
      <c r="B29" s="42">
        <v>579</v>
      </c>
      <c r="C29" s="19" t="s">
        <v>41</v>
      </c>
      <c r="D29" s="43">
        <v>10875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10875</v>
      </c>
      <c r="O29" s="44">
        <f t="shared" si="1"/>
        <v>5.1104323308270674</v>
      </c>
      <c r="P29" s="9"/>
    </row>
    <row r="30" spans="1:119" ht="15.75">
      <c r="A30" s="26" t="s">
        <v>43</v>
      </c>
      <c r="B30" s="27"/>
      <c r="C30" s="28"/>
      <c r="D30" s="29">
        <f t="shared" ref="D30:M30" si="8">SUM(D31:D31)</f>
        <v>210245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210245</v>
      </c>
      <c r="O30" s="41">
        <f t="shared" si="1"/>
        <v>98.799342105263165</v>
      </c>
      <c r="P30" s="9"/>
    </row>
    <row r="31" spans="1:119" ht="15.75" thickBot="1">
      <c r="A31" s="12"/>
      <c r="B31" s="42">
        <v>581</v>
      </c>
      <c r="C31" s="19" t="s">
        <v>42</v>
      </c>
      <c r="D31" s="43">
        <v>210245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210245</v>
      </c>
      <c r="O31" s="44">
        <f t="shared" si="1"/>
        <v>98.799342105263165</v>
      </c>
      <c r="P31" s="9"/>
    </row>
    <row r="32" spans="1:119" ht="16.5" thickBot="1">
      <c r="A32" s="13" t="s">
        <v>10</v>
      </c>
      <c r="B32" s="21"/>
      <c r="C32" s="20"/>
      <c r="D32" s="14">
        <f>SUM(D5,D13,D18,D23,D25,D30)</f>
        <v>1893271</v>
      </c>
      <c r="E32" s="14">
        <f t="shared" ref="E32:M32" si="9">SUM(E5,E13,E18,E23,E25,E30)</f>
        <v>0</v>
      </c>
      <c r="F32" s="14">
        <f t="shared" si="9"/>
        <v>0</v>
      </c>
      <c r="G32" s="14">
        <f t="shared" si="9"/>
        <v>501203</v>
      </c>
      <c r="H32" s="14">
        <f t="shared" si="9"/>
        <v>0</v>
      </c>
      <c r="I32" s="14">
        <f t="shared" si="9"/>
        <v>652694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3047168</v>
      </c>
      <c r="O32" s="35">
        <f t="shared" si="1"/>
        <v>1431.9398496240601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51</v>
      </c>
      <c r="M34" s="157"/>
      <c r="N34" s="157"/>
      <c r="O34" s="39">
        <v>2128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49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399605</v>
      </c>
      <c r="E5" s="24">
        <f t="shared" si="0"/>
        <v>0</v>
      </c>
      <c r="F5" s="24">
        <f t="shared" si="0"/>
        <v>0</v>
      </c>
      <c r="G5" s="24">
        <f t="shared" si="0"/>
        <v>1233282</v>
      </c>
      <c r="H5" s="24">
        <f t="shared" si="0"/>
        <v>0</v>
      </c>
      <c r="I5" s="24">
        <f t="shared" si="0"/>
        <v>254140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1887027</v>
      </c>
      <c r="O5" s="30">
        <f t="shared" ref="O5:O32" si="1">(N5/O$34)</f>
        <v>889.68741159830267</v>
      </c>
      <c r="P5" s="6"/>
    </row>
    <row r="6" spans="1:133">
      <c r="A6" s="12"/>
      <c r="B6" s="42">
        <v>511</v>
      </c>
      <c r="C6" s="19" t="s">
        <v>19</v>
      </c>
      <c r="D6" s="43">
        <v>52391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52391</v>
      </c>
      <c r="O6" s="44">
        <f t="shared" si="1"/>
        <v>24.7010843941537</v>
      </c>
      <c r="P6" s="9"/>
    </row>
    <row r="7" spans="1:133">
      <c r="A7" s="12"/>
      <c r="B7" s="42">
        <v>512</v>
      </c>
      <c r="C7" s="19" t="s">
        <v>20</v>
      </c>
      <c r="D7" s="43">
        <v>131069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131069</v>
      </c>
      <c r="O7" s="44">
        <f t="shared" si="1"/>
        <v>61.795851013672795</v>
      </c>
      <c r="P7" s="9"/>
    </row>
    <row r="8" spans="1:133">
      <c r="A8" s="12"/>
      <c r="B8" s="42">
        <v>513</v>
      </c>
      <c r="C8" s="19" t="s">
        <v>21</v>
      </c>
      <c r="D8" s="43">
        <v>29209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29209</v>
      </c>
      <c r="O8" s="44">
        <f t="shared" si="1"/>
        <v>13.771334276284771</v>
      </c>
      <c r="P8" s="9"/>
    </row>
    <row r="9" spans="1:133">
      <c r="A9" s="12"/>
      <c r="B9" s="42">
        <v>514</v>
      </c>
      <c r="C9" s="19" t="s">
        <v>22</v>
      </c>
      <c r="D9" s="43">
        <v>38306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38306</v>
      </c>
      <c r="O9" s="44">
        <f t="shared" si="1"/>
        <v>18.06034889203206</v>
      </c>
      <c r="P9" s="9"/>
    </row>
    <row r="10" spans="1:133">
      <c r="A10" s="12"/>
      <c r="B10" s="42">
        <v>515</v>
      </c>
      <c r="C10" s="19" t="s">
        <v>23</v>
      </c>
      <c r="D10" s="43">
        <v>1380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1380</v>
      </c>
      <c r="O10" s="44">
        <f t="shared" si="1"/>
        <v>0.65063649222065068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418174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418174</v>
      </c>
      <c r="O11" s="44">
        <f t="shared" si="1"/>
        <v>197.15888731730317</v>
      </c>
      <c r="P11" s="9"/>
    </row>
    <row r="12" spans="1:133">
      <c r="A12" s="12"/>
      <c r="B12" s="42">
        <v>519</v>
      </c>
      <c r="C12" s="19" t="s">
        <v>25</v>
      </c>
      <c r="D12" s="43">
        <v>147250</v>
      </c>
      <c r="E12" s="43">
        <v>0</v>
      </c>
      <c r="F12" s="43">
        <v>0</v>
      </c>
      <c r="G12" s="43">
        <v>815108</v>
      </c>
      <c r="H12" s="43">
        <v>0</v>
      </c>
      <c r="I12" s="43">
        <v>254140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1216498</v>
      </c>
      <c r="O12" s="44">
        <f t="shared" si="1"/>
        <v>573.54926921263552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706341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706341</v>
      </c>
      <c r="O13" s="41">
        <f t="shared" si="1"/>
        <v>333.02263083451203</v>
      </c>
      <c r="P13" s="10"/>
    </row>
    <row r="14" spans="1:133">
      <c r="A14" s="12"/>
      <c r="B14" s="42">
        <v>521</v>
      </c>
      <c r="C14" s="19" t="s">
        <v>27</v>
      </c>
      <c r="D14" s="43">
        <v>397940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397940</v>
      </c>
      <c r="O14" s="44">
        <f t="shared" si="1"/>
        <v>187.61904761904762</v>
      </c>
      <c r="P14" s="9"/>
    </row>
    <row r="15" spans="1:133">
      <c r="A15" s="12"/>
      <c r="B15" s="42">
        <v>522</v>
      </c>
      <c r="C15" s="19" t="s">
        <v>28</v>
      </c>
      <c r="D15" s="43">
        <v>200538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200538</v>
      </c>
      <c r="O15" s="44">
        <f t="shared" si="1"/>
        <v>94.548797736916555</v>
      </c>
      <c r="P15" s="9"/>
    </row>
    <row r="16" spans="1:133">
      <c r="A16" s="12"/>
      <c r="B16" s="42">
        <v>524</v>
      </c>
      <c r="C16" s="19" t="s">
        <v>29</v>
      </c>
      <c r="D16" s="43">
        <v>99160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99160</v>
      </c>
      <c r="O16" s="44">
        <f t="shared" si="1"/>
        <v>46.751532296086751</v>
      </c>
      <c r="P16" s="9"/>
    </row>
    <row r="17" spans="1:119">
      <c r="A17" s="12"/>
      <c r="B17" s="42">
        <v>525</v>
      </c>
      <c r="C17" s="19" t="s">
        <v>30</v>
      </c>
      <c r="D17" s="43">
        <v>8703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8703</v>
      </c>
      <c r="O17" s="44">
        <f t="shared" si="1"/>
        <v>4.1032531824611036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SUM(D19:D22)</f>
        <v>433173</v>
      </c>
      <c r="E18" s="29">
        <f t="shared" si="5"/>
        <v>0</v>
      </c>
      <c r="F18" s="29">
        <f t="shared" si="5"/>
        <v>0</v>
      </c>
      <c r="G18" s="29">
        <f t="shared" si="5"/>
        <v>7160</v>
      </c>
      <c r="H18" s="29">
        <f t="shared" si="5"/>
        <v>0</v>
      </c>
      <c r="I18" s="29">
        <f t="shared" si="5"/>
        <v>338519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778852</v>
      </c>
      <c r="O18" s="41">
        <f t="shared" si="1"/>
        <v>367.2098066949552</v>
      </c>
      <c r="P18" s="10"/>
    </row>
    <row r="19" spans="1:119">
      <c r="A19" s="12"/>
      <c r="B19" s="42">
        <v>534</v>
      </c>
      <c r="C19" s="19" t="s">
        <v>32</v>
      </c>
      <c r="D19" s="43">
        <v>243298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243298</v>
      </c>
      <c r="O19" s="44">
        <f t="shared" si="1"/>
        <v>114.70909948137671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338519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338519</v>
      </c>
      <c r="O20" s="44">
        <f t="shared" si="1"/>
        <v>159.60348892032061</v>
      </c>
      <c r="P20" s="9"/>
    </row>
    <row r="21" spans="1:119">
      <c r="A21" s="12"/>
      <c r="B21" s="42">
        <v>538</v>
      </c>
      <c r="C21" s="19" t="s">
        <v>47</v>
      </c>
      <c r="D21" s="43">
        <v>0</v>
      </c>
      <c r="E21" s="43">
        <v>0</v>
      </c>
      <c r="F21" s="43">
        <v>0</v>
      </c>
      <c r="G21" s="43">
        <v>7160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7160</v>
      </c>
      <c r="O21" s="44">
        <f t="shared" si="1"/>
        <v>3.3757661480433758</v>
      </c>
      <c r="P21" s="9"/>
    </row>
    <row r="22" spans="1:119">
      <c r="A22" s="12"/>
      <c r="B22" s="42">
        <v>539</v>
      </c>
      <c r="C22" s="19" t="s">
        <v>34</v>
      </c>
      <c r="D22" s="43">
        <v>189875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189875</v>
      </c>
      <c r="O22" s="44">
        <f t="shared" si="1"/>
        <v>89.521452145214525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82796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82796</v>
      </c>
      <c r="O23" s="41">
        <f t="shared" si="1"/>
        <v>39.036303630363037</v>
      </c>
      <c r="P23" s="10"/>
    </row>
    <row r="24" spans="1:119">
      <c r="A24" s="12"/>
      <c r="B24" s="42">
        <v>541</v>
      </c>
      <c r="C24" s="19" t="s">
        <v>36</v>
      </c>
      <c r="D24" s="43">
        <v>82796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82796</v>
      </c>
      <c r="O24" s="44">
        <f t="shared" si="1"/>
        <v>39.036303630363037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SUM(D26:D29)</f>
        <v>52629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52629</v>
      </c>
      <c r="O25" s="41">
        <f t="shared" si="1"/>
        <v>24.813295615275813</v>
      </c>
      <c r="P25" s="9"/>
    </row>
    <row r="26" spans="1:119">
      <c r="A26" s="12"/>
      <c r="B26" s="42">
        <v>571</v>
      </c>
      <c r="C26" s="19" t="s">
        <v>38</v>
      </c>
      <c r="D26" s="43">
        <v>24866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24866</v>
      </c>
      <c r="O26" s="44">
        <f t="shared" si="1"/>
        <v>11.723715228665723</v>
      </c>
      <c r="P26" s="9"/>
    </row>
    <row r="27" spans="1:119">
      <c r="A27" s="12"/>
      <c r="B27" s="42">
        <v>572</v>
      </c>
      <c r="C27" s="19" t="s">
        <v>39</v>
      </c>
      <c r="D27" s="43">
        <v>6801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6801</v>
      </c>
      <c r="O27" s="44">
        <f t="shared" si="1"/>
        <v>3.2065063649222063</v>
      </c>
      <c r="P27" s="9"/>
    </row>
    <row r="28" spans="1:119">
      <c r="A28" s="12"/>
      <c r="B28" s="42">
        <v>574</v>
      </c>
      <c r="C28" s="19" t="s">
        <v>40</v>
      </c>
      <c r="D28" s="43">
        <v>17022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17022</v>
      </c>
      <c r="O28" s="44">
        <f t="shared" si="1"/>
        <v>8.0254596888260252</v>
      </c>
      <c r="P28" s="9"/>
    </row>
    <row r="29" spans="1:119">
      <c r="A29" s="12"/>
      <c r="B29" s="42">
        <v>579</v>
      </c>
      <c r="C29" s="19" t="s">
        <v>41</v>
      </c>
      <c r="D29" s="43">
        <v>3940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3940</v>
      </c>
      <c r="O29" s="44">
        <f t="shared" si="1"/>
        <v>1.8576143328618575</v>
      </c>
      <c r="P29" s="9"/>
    </row>
    <row r="30" spans="1:119" ht="15.75">
      <c r="A30" s="26" t="s">
        <v>43</v>
      </c>
      <c r="B30" s="27"/>
      <c r="C30" s="28"/>
      <c r="D30" s="29">
        <f t="shared" ref="D30:M30" si="8">SUM(D31:D31)</f>
        <v>320411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320411</v>
      </c>
      <c r="O30" s="41">
        <f t="shared" si="1"/>
        <v>151.06600660066007</v>
      </c>
      <c r="P30" s="9"/>
    </row>
    <row r="31" spans="1:119" ht="15.75" thickBot="1">
      <c r="A31" s="12"/>
      <c r="B31" s="42">
        <v>581</v>
      </c>
      <c r="C31" s="19" t="s">
        <v>42</v>
      </c>
      <c r="D31" s="43">
        <v>320411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320411</v>
      </c>
      <c r="O31" s="44">
        <f t="shared" si="1"/>
        <v>151.06600660066007</v>
      </c>
      <c r="P31" s="9"/>
    </row>
    <row r="32" spans="1:119" ht="16.5" thickBot="1">
      <c r="A32" s="13" t="s">
        <v>10</v>
      </c>
      <c r="B32" s="21"/>
      <c r="C32" s="20"/>
      <c r="D32" s="14">
        <f>SUM(D5,D13,D18,D23,D25,D30)</f>
        <v>1994955</v>
      </c>
      <c r="E32" s="14">
        <f t="shared" ref="E32:M32" si="9">SUM(E5,E13,E18,E23,E25,E30)</f>
        <v>0</v>
      </c>
      <c r="F32" s="14">
        <f t="shared" si="9"/>
        <v>0</v>
      </c>
      <c r="G32" s="14">
        <f t="shared" si="9"/>
        <v>1240442</v>
      </c>
      <c r="H32" s="14">
        <f t="shared" si="9"/>
        <v>0</v>
      </c>
      <c r="I32" s="14">
        <f t="shared" si="9"/>
        <v>592659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3828056</v>
      </c>
      <c r="O32" s="35">
        <f t="shared" si="1"/>
        <v>1804.8354549740689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48</v>
      </c>
      <c r="M34" s="157"/>
      <c r="N34" s="157"/>
      <c r="O34" s="39">
        <v>2121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thickBot="1">
      <c r="A36" s="159" t="s">
        <v>49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414586</v>
      </c>
      <c r="E5" s="24">
        <f t="shared" si="0"/>
        <v>0</v>
      </c>
      <c r="F5" s="24">
        <f t="shared" si="0"/>
        <v>0</v>
      </c>
      <c r="G5" s="24">
        <f t="shared" si="0"/>
        <v>2257744</v>
      </c>
      <c r="H5" s="24">
        <f t="shared" si="0"/>
        <v>0</v>
      </c>
      <c r="I5" s="24">
        <f t="shared" si="0"/>
        <v>325015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2997345</v>
      </c>
      <c r="O5" s="30">
        <f t="shared" ref="O5:O31" si="1">(N5/O$33)</f>
        <v>1197.0227635782749</v>
      </c>
      <c r="P5" s="6"/>
    </row>
    <row r="6" spans="1:133">
      <c r="A6" s="12"/>
      <c r="B6" s="42">
        <v>511</v>
      </c>
      <c r="C6" s="19" t="s">
        <v>19</v>
      </c>
      <c r="D6" s="43">
        <v>56761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56761</v>
      </c>
      <c r="O6" s="44">
        <f t="shared" si="1"/>
        <v>22.668130990415335</v>
      </c>
      <c r="P6" s="9"/>
    </row>
    <row r="7" spans="1:133">
      <c r="A7" s="12"/>
      <c r="B7" s="42">
        <v>512</v>
      </c>
      <c r="C7" s="19" t="s">
        <v>20</v>
      </c>
      <c r="D7" s="43">
        <v>135918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135918</v>
      </c>
      <c r="O7" s="44">
        <f t="shared" si="1"/>
        <v>54.280351437699679</v>
      </c>
      <c r="P7" s="9"/>
    </row>
    <row r="8" spans="1:133">
      <c r="A8" s="12"/>
      <c r="B8" s="42">
        <v>513</v>
      </c>
      <c r="C8" s="19" t="s">
        <v>21</v>
      </c>
      <c r="D8" s="43">
        <v>23589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23589</v>
      </c>
      <c r="O8" s="44">
        <f t="shared" si="1"/>
        <v>9.4205271565495199</v>
      </c>
      <c r="P8" s="9"/>
    </row>
    <row r="9" spans="1:133">
      <c r="A9" s="12"/>
      <c r="B9" s="42">
        <v>514</v>
      </c>
      <c r="C9" s="19" t="s">
        <v>22</v>
      </c>
      <c r="D9" s="43">
        <v>49558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49558</v>
      </c>
      <c r="O9" s="44">
        <f t="shared" si="1"/>
        <v>19.79153354632588</v>
      </c>
      <c r="P9" s="9"/>
    </row>
    <row r="10" spans="1:133">
      <c r="A10" s="12"/>
      <c r="B10" s="42">
        <v>515</v>
      </c>
      <c r="C10" s="19" t="s">
        <v>23</v>
      </c>
      <c r="D10" s="43">
        <v>1635</v>
      </c>
      <c r="E10" s="43">
        <v>0</v>
      </c>
      <c r="F10" s="43">
        <v>0</v>
      </c>
      <c r="G10" s="43">
        <v>5982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7617</v>
      </c>
      <c r="O10" s="44">
        <f t="shared" si="1"/>
        <v>3.0419329073482428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428136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428136</v>
      </c>
      <c r="O11" s="44">
        <f t="shared" si="1"/>
        <v>170.98083067092651</v>
      </c>
      <c r="P11" s="9"/>
    </row>
    <row r="12" spans="1:133">
      <c r="A12" s="12"/>
      <c r="B12" s="42">
        <v>519</v>
      </c>
      <c r="C12" s="19" t="s">
        <v>25</v>
      </c>
      <c r="D12" s="43">
        <v>147125</v>
      </c>
      <c r="E12" s="43">
        <v>0</v>
      </c>
      <c r="F12" s="43">
        <v>0</v>
      </c>
      <c r="G12" s="43">
        <v>1823626</v>
      </c>
      <c r="H12" s="43">
        <v>0</v>
      </c>
      <c r="I12" s="43">
        <v>325015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2295766</v>
      </c>
      <c r="O12" s="44">
        <f t="shared" si="1"/>
        <v>916.83945686900961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680381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680381</v>
      </c>
      <c r="O13" s="41">
        <f t="shared" si="1"/>
        <v>271.71765175718849</v>
      </c>
      <c r="P13" s="10"/>
    </row>
    <row r="14" spans="1:133">
      <c r="A14" s="12"/>
      <c r="B14" s="42">
        <v>521</v>
      </c>
      <c r="C14" s="19" t="s">
        <v>27</v>
      </c>
      <c r="D14" s="43">
        <v>378197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378197</v>
      </c>
      <c r="O14" s="44">
        <f t="shared" si="1"/>
        <v>151.03714057507986</v>
      </c>
      <c r="P14" s="9"/>
    </row>
    <row r="15" spans="1:133">
      <c r="A15" s="12"/>
      <c r="B15" s="42">
        <v>522</v>
      </c>
      <c r="C15" s="19" t="s">
        <v>28</v>
      </c>
      <c r="D15" s="43">
        <v>194320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194320</v>
      </c>
      <c r="O15" s="44">
        <f t="shared" si="1"/>
        <v>77.603833865814693</v>
      </c>
      <c r="P15" s="9"/>
    </row>
    <row r="16" spans="1:133">
      <c r="A16" s="12"/>
      <c r="B16" s="42">
        <v>524</v>
      </c>
      <c r="C16" s="19" t="s">
        <v>29</v>
      </c>
      <c r="D16" s="43">
        <v>105387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105387</v>
      </c>
      <c r="O16" s="44">
        <f t="shared" si="1"/>
        <v>42.087460063897765</v>
      </c>
      <c r="P16" s="9"/>
    </row>
    <row r="17" spans="1:119">
      <c r="A17" s="12"/>
      <c r="B17" s="42">
        <v>525</v>
      </c>
      <c r="C17" s="19" t="s">
        <v>30</v>
      </c>
      <c r="D17" s="43">
        <v>2477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2477</v>
      </c>
      <c r="O17" s="44">
        <f t="shared" si="1"/>
        <v>0.98921725239616609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426749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441734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868483</v>
      </c>
      <c r="O18" s="41">
        <f t="shared" si="1"/>
        <v>346.83825878594251</v>
      </c>
      <c r="P18" s="10"/>
    </row>
    <row r="19" spans="1:119">
      <c r="A19" s="12"/>
      <c r="B19" s="42">
        <v>534</v>
      </c>
      <c r="C19" s="19" t="s">
        <v>32</v>
      </c>
      <c r="D19" s="43">
        <v>240688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240688</v>
      </c>
      <c r="O19" s="44">
        <f t="shared" si="1"/>
        <v>96.121405750798715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441734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441734</v>
      </c>
      <c r="O20" s="44">
        <f t="shared" si="1"/>
        <v>176.41134185303514</v>
      </c>
      <c r="P20" s="9"/>
    </row>
    <row r="21" spans="1:119">
      <c r="A21" s="12"/>
      <c r="B21" s="42">
        <v>539</v>
      </c>
      <c r="C21" s="19" t="s">
        <v>34</v>
      </c>
      <c r="D21" s="43">
        <v>186061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186061</v>
      </c>
      <c r="O21" s="44">
        <f t="shared" si="1"/>
        <v>74.305511182108631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73549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73549</v>
      </c>
      <c r="O22" s="41">
        <f t="shared" si="1"/>
        <v>29.372603833865814</v>
      </c>
      <c r="P22" s="10"/>
    </row>
    <row r="23" spans="1:119">
      <c r="A23" s="12"/>
      <c r="B23" s="42">
        <v>541</v>
      </c>
      <c r="C23" s="19" t="s">
        <v>36</v>
      </c>
      <c r="D23" s="43">
        <v>73549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73549</v>
      </c>
      <c r="O23" s="44">
        <f t="shared" si="1"/>
        <v>29.372603833865814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SUM(D25:D28)</f>
        <v>49606</v>
      </c>
      <c r="E24" s="29">
        <f t="shared" si="7"/>
        <v>0</v>
      </c>
      <c r="F24" s="29">
        <f t="shared" si="7"/>
        <v>0</v>
      </c>
      <c r="G24" s="29">
        <f t="shared" si="7"/>
        <v>1721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51327</v>
      </c>
      <c r="O24" s="41">
        <f t="shared" si="1"/>
        <v>20.498003194888177</v>
      </c>
      <c r="P24" s="9"/>
    </row>
    <row r="25" spans="1:119">
      <c r="A25" s="12"/>
      <c r="B25" s="42">
        <v>571</v>
      </c>
      <c r="C25" s="19" t="s">
        <v>38</v>
      </c>
      <c r="D25" s="43">
        <v>14333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14333</v>
      </c>
      <c r="O25" s="44">
        <f t="shared" si="1"/>
        <v>5.7240415335463259</v>
      </c>
      <c r="P25" s="9"/>
    </row>
    <row r="26" spans="1:119">
      <c r="A26" s="12"/>
      <c r="B26" s="42">
        <v>572</v>
      </c>
      <c r="C26" s="19" t="s">
        <v>39</v>
      </c>
      <c r="D26" s="43">
        <v>17042</v>
      </c>
      <c r="E26" s="43">
        <v>0</v>
      </c>
      <c r="F26" s="43">
        <v>0</v>
      </c>
      <c r="G26" s="43">
        <v>1721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18763</v>
      </c>
      <c r="O26" s="44">
        <f t="shared" si="1"/>
        <v>7.493210862619808</v>
      </c>
      <c r="P26" s="9"/>
    </row>
    <row r="27" spans="1:119">
      <c r="A27" s="12"/>
      <c r="B27" s="42">
        <v>574</v>
      </c>
      <c r="C27" s="19" t="s">
        <v>40</v>
      </c>
      <c r="D27" s="43">
        <v>13948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13948</v>
      </c>
      <c r="O27" s="44">
        <f t="shared" si="1"/>
        <v>5.5702875399361025</v>
      </c>
      <c r="P27" s="9"/>
    </row>
    <row r="28" spans="1:119">
      <c r="A28" s="12"/>
      <c r="B28" s="42">
        <v>579</v>
      </c>
      <c r="C28" s="19" t="s">
        <v>41</v>
      </c>
      <c r="D28" s="43">
        <v>4283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4283</v>
      </c>
      <c r="O28" s="44">
        <f t="shared" si="1"/>
        <v>1.7104632587859425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630073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630073</v>
      </c>
      <c r="O29" s="41">
        <f t="shared" si="1"/>
        <v>251.62659744408947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630073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630073</v>
      </c>
      <c r="O30" s="44">
        <f t="shared" si="1"/>
        <v>251.62659744408947</v>
      </c>
      <c r="P30" s="9"/>
    </row>
    <row r="31" spans="1:119" ht="16.5" thickBot="1">
      <c r="A31" s="13" t="s">
        <v>10</v>
      </c>
      <c r="B31" s="21"/>
      <c r="C31" s="20"/>
      <c r="D31" s="14">
        <f>SUM(D5,D13,D18,D22,D24,D29)</f>
        <v>2274944</v>
      </c>
      <c r="E31" s="14">
        <f t="shared" ref="E31:M31" si="9">SUM(E5,E13,E18,E22,E24,E29)</f>
        <v>0</v>
      </c>
      <c r="F31" s="14">
        <f t="shared" si="9"/>
        <v>0</v>
      </c>
      <c r="G31" s="14">
        <f t="shared" si="9"/>
        <v>2259465</v>
      </c>
      <c r="H31" s="14">
        <f t="shared" si="9"/>
        <v>0</v>
      </c>
      <c r="I31" s="14">
        <f t="shared" si="9"/>
        <v>766749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4"/>
        <v>5301158</v>
      </c>
      <c r="O31" s="35">
        <f t="shared" si="1"/>
        <v>2117.0758785942494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44</v>
      </c>
      <c r="M33" s="157"/>
      <c r="N33" s="157"/>
      <c r="O33" s="39">
        <v>2504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thickBot="1">
      <c r="A35" s="159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399801</v>
      </c>
      <c r="E5" s="24">
        <f t="shared" si="0"/>
        <v>0</v>
      </c>
      <c r="F5" s="24">
        <f t="shared" si="0"/>
        <v>0</v>
      </c>
      <c r="G5" s="24">
        <f t="shared" si="0"/>
        <v>1844730</v>
      </c>
      <c r="H5" s="24">
        <f t="shared" si="0"/>
        <v>0</v>
      </c>
      <c r="I5" s="24">
        <f t="shared" si="0"/>
        <v>242544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2487075</v>
      </c>
      <c r="O5" s="30">
        <f t="shared" ref="O5:O31" si="1">(N5/O$33)</f>
        <v>989.68364504576209</v>
      </c>
      <c r="P5" s="6"/>
    </row>
    <row r="6" spans="1:133">
      <c r="A6" s="12"/>
      <c r="B6" s="42">
        <v>511</v>
      </c>
      <c r="C6" s="19" t="s">
        <v>19</v>
      </c>
      <c r="D6" s="43">
        <v>63270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63270</v>
      </c>
      <c r="O6" s="44">
        <f t="shared" si="1"/>
        <v>25.177079188221249</v>
      </c>
      <c r="P6" s="9"/>
    </row>
    <row r="7" spans="1:133">
      <c r="A7" s="12"/>
      <c r="B7" s="42">
        <v>512</v>
      </c>
      <c r="C7" s="19" t="s">
        <v>20</v>
      </c>
      <c r="D7" s="43">
        <v>130945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130945</v>
      </c>
      <c r="O7" s="44">
        <f t="shared" si="1"/>
        <v>52.107043374452843</v>
      </c>
      <c r="P7" s="9"/>
    </row>
    <row r="8" spans="1:133">
      <c r="A8" s="12"/>
      <c r="B8" s="42">
        <v>513</v>
      </c>
      <c r="C8" s="19" t="s">
        <v>21</v>
      </c>
      <c r="D8" s="43">
        <v>19864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19864</v>
      </c>
      <c r="O8" s="44">
        <f t="shared" si="1"/>
        <v>7.9044966175885394</v>
      </c>
      <c r="P8" s="9"/>
    </row>
    <row r="9" spans="1:133">
      <c r="A9" s="12"/>
      <c r="B9" s="42">
        <v>514</v>
      </c>
      <c r="C9" s="19" t="s">
        <v>22</v>
      </c>
      <c r="D9" s="43">
        <v>30796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30796</v>
      </c>
      <c r="O9" s="44">
        <f t="shared" si="1"/>
        <v>12.254675686430561</v>
      </c>
      <c r="P9" s="9"/>
    </row>
    <row r="10" spans="1:133">
      <c r="A10" s="12"/>
      <c r="B10" s="42">
        <v>515</v>
      </c>
      <c r="C10" s="19" t="s">
        <v>23</v>
      </c>
      <c r="D10" s="43">
        <v>12270</v>
      </c>
      <c r="E10" s="43">
        <v>0</v>
      </c>
      <c r="F10" s="43">
        <v>0</v>
      </c>
      <c r="G10" s="43">
        <v>7717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19987</v>
      </c>
      <c r="O10" s="44">
        <f t="shared" si="1"/>
        <v>7.9534421010744127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438017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438017</v>
      </c>
      <c r="O11" s="44">
        <f t="shared" si="1"/>
        <v>174.30043772383604</v>
      </c>
      <c r="P11" s="9"/>
    </row>
    <row r="12" spans="1:133">
      <c r="A12" s="12"/>
      <c r="B12" s="42">
        <v>519</v>
      </c>
      <c r="C12" s="19" t="s">
        <v>25</v>
      </c>
      <c r="D12" s="43">
        <v>142656</v>
      </c>
      <c r="E12" s="43">
        <v>0</v>
      </c>
      <c r="F12" s="43">
        <v>0</v>
      </c>
      <c r="G12" s="43">
        <v>1398996</v>
      </c>
      <c r="H12" s="43">
        <v>0</v>
      </c>
      <c r="I12" s="43">
        <v>242544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1784196</v>
      </c>
      <c r="O12" s="44">
        <f t="shared" si="1"/>
        <v>709.98647035415843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667269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667269</v>
      </c>
      <c r="O13" s="41">
        <f t="shared" si="1"/>
        <v>265.52686032630322</v>
      </c>
      <c r="P13" s="10"/>
    </row>
    <row r="14" spans="1:133">
      <c r="A14" s="12"/>
      <c r="B14" s="42">
        <v>521</v>
      </c>
      <c r="C14" s="19" t="s">
        <v>27</v>
      </c>
      <c r="D14" s="43">
        <v>378156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378156</v>
      </c>
      <c r="O14" s="44">
        <f t="shared" si="1"/>
        <v>150.47990449661759</v>
      </c>
      <c r="P14" s="9"/>
    </row>
    <row r="15" spans="1:133">
      <c r="A15" s="12"/>
      <c r="B15" s="42">
        <v>522</v>
      </c>
      <c r="C15" s="19" t="s">
        <v>28</v>
      </c>
      <c r="D15" s="43">
        <v>185068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185068</v>
      </c>
      <c r="O15" s="44">
        <f t="shared" si="1"/>
        <v>73.644249900517309</v>
      </c>
      <c r="P15" s="9"/>
    </row>
    <row r="16" spans="1:133">
      <c r="A16" s="12"/>
      <c r="B16" s="42">
        <v>524</v>
      </c>
      <c r="C16" s="19" t="s">
        <v>29</v>
      </c>
      <c r="D16" s="43">
        <v>103903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103903</v>
      </c>
      <c r="O16" s="44">
        <f t="shared" si="1"/>
        <v>41.346199761241543</v>
      </c>
      <c r="P16" s="9"/>
    </row>
    <row r="17" spans="1:119">
      <c r="A17" s="12"/>
      <c r="B17" s="42">
        <v>525</v>
      </c>
      <c r="C17" s="19" t="s">
        <v>30</v>
      </c>
      <c r="D17" s="43">
        <v>142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142</v>
      </c>
      <c r="O17" s="44">
        <f t="shared" si="1"/>
        <v>5.6506167926780738E-2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428197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470270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898467</v>
      </c>
      <c r="O18" s="41">
        <f t="shared" si="1"/>
        <v>357.52765618782331</v>
      </c>
      <c r="P18" s="10"/>
    </row>
    <row r="19" spans="1:119">
      <c r="A19" s="12"/>
      <c r="B19" s="42">
        <v>534</v>
      </c>
      <c r="C19" s="19" t="s">
        <v>32</v>
      </c>
      <c r="D19" s="43">
        <v>240487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240487</v>
      </c>
      <c r="O19" s="44">
        <f t="shared" si="1"/>
        <v>95.697174691603664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470270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470270</v>
      </c>
      <c r="O20" s="44">
        <f t="shared" si="1"/>
        <v>187.13489852765619</v>
      </c>
      <c r="P20" s="9"/>
    </row>
    <row r="21" spans="1:119">
      <c r="A21" s="12"/>
      <c r="B21" s="42">
        <v>539</v>
      </c>
      <c r="C21" s="19" t="s">
        <v>34</v>
      </c>
      <c r="D21" s="43">
        <v>187710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187710</v>
      </c>
      <c r="O21" s="44">
        <f t="shared" si="1"/>
        <v>74.695582968563471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42994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42994</v>
      </c>
      <c r="O22" s="41">
        <f t="shared" si="1"/>
        <v>17.108635097493035</v>
      </c>
      <c r="P22" s="10"/>
    </row>
    <row r="23" spans="1:119">
      <c r="A23" s="12"/>
      <c r="B23" s="42">
        <v>541</v>
      </c>
      <c r="C23" s="19" t="s">
        <v>36</v>
      </c>
      <c r="D23" s="43">
        <v>42994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42994</v>
      </c>
      <c r="O23" s="44">
        <f t="shared" si="1"/>
        <v>17.108635097493035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SUM(D25:D28)</f>
        <v>51871</v>
      </c>
      <c r="E24" s="29">
        <f t="shared" si="7"/>
        <v>0</v>
      </c>
      <c r="F24" s="29">
        <f t="shared" si="7"/>
        <v>0</v>
      </c>
      <c r="G24" s="29">
        <f t="shared" si="7"/>
        <v>197030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248901</v>
      </c>
      <c r="O24" s="41">
        <f t="shared" si="1"/>
        <v>99.045364106645437</v>
      </c>
      <c r="P24" s="9"/>
    </row>
    <row r="25" spans="1:119">
      <c r="A25" s="12"/>
      <c r="B25" s="42">
        <v>571</v>
      </c>
      <c r="C25" s="19" t="s">
        <v>38</v>
      </c>
      <c r="D25" s="43">
        <v>40180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40180</v>
      </c>
      <c r="O25" s="44">
        <f t="shared" si="1"/>
        <v>15.988857938718663</v>
      </c>
      <c r="P25" s="9"/>
    </row>
    <row r="26" spans="1:119">
      <c r="A26" s="12"/>
      <c r="B26" s="42">
        <v>572</v>
      </c>
      <c r="C26" s="19" t="s">
        <v>39</v>
      </c>
      <c r="D26" s="43">
        <v>3195</v>
      </c>
      <c r="E26" s="43">
        <v>0</v>
      </c>
      <c r="F26" s="43">
        <v>0</v>
      </c>
      <c r="G26" s="43">
        <v>197030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200225</v>
      </c>
      <c r="O26" s="44">
        <f t="shared" si="1"/>
        <v>79.675686430561086</v>
      </c>
      <c r="P26" s="9"/>
    </row>
    <row r="27" spans="1:119">
      <c r="A27" s="12"/>
      <c r="B27" s="42">
        <v>574</v>
      </c>
      <c r="C27" s="19" t="s">
        <v>40</v>
      </c>
      <c r="D27" s="43">
        <v>3556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3556</v>
      </c>
      <c r="O27" s="44">
        <f t="shared" si="1"/>
        <v>1.415041782729805</v>
      </c>
      <c r="P27" s="9"/>
    </row>
    <row r="28" spans="1:119">
      <c r="A28" s="12"/>
      <c r="B28" s="42">
        <v>579</v>
      </c>
      <c r="C28" s="19" t="s">
        <v>41</v>
      </c>
      <c r="D28" s="43">
        <v>4940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4940</v>
      </c>
      <c r="O28" s="44">
        <f t="shared" si="1"/>
        <v>1.9657779546358933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437975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437975</v>
      </c>
      <c r="O29" s="41">
        <f t="shared" si="1"/>
        <v>174.28372463191405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437975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437975</v>
      </c>
      <c r="O30" s="44">
        <f t="shared" si="1"/>
        <v>174.28372463191405</v>
      </c>
      <c r="P30" s="9"/>
    </row>
    <row r="31" spans="1:119" ht="16.5" thickBot="1">
      <c r="A31" s="13" t="s">
        <v>10</v>
      </c>
      <c r="B31" s="21"/>
      <c r="C31" s="20"/>
      <c r="D31" s="14">
        <f>SUM(D5,D13,D18,D22,D24,D29)</f>
        <v>2028107</v>
      </c>
      <c r="E31" s="14">
        <f t="shared" ref="E31:M31" si="9">SUM(E5,E13,E18,E22,E24,E29)</f>
        <v>0</v>
      </c>
      <c r="F31" s="14">
        <f t="shared" si="9"/>
        <v>0</v>
      </c>
      <c r="G31" s="14">
        <f t="shared" si="9"/>
        <v>2041760</v>
      </c>
      <c r="H31" s="14">
        <f t="shared" si="9"/>
        <v>0</v>
      </c>
      <c r="I31" s="14">
        <f t="shared" si="9"/>
        <v>712814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4"/>
        <v>4782681</v>
      </c>
      <c r="O31" s="35">
        <f t="shared" si="1"/>
        <v>1903.1758853959411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55</v>
      </c>
      <c r="M33" s="157"/>
      <c r="N33" s="157"/>
      <c r="O33" s="39">
        <v>2513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446869</v>
      </c>
      <c r="E5" s="24">
        <f t="shared" si="0"/>
        <v>0</v>
      </c>
      <c r="F5" s="24">
        <f t="shared" si="0"/>
        <v>0</v>
      </c>
      <c r="G5" s="24">
        <f t="shared" si="0"/>
        <v>1488101</v>
      </c>
      <c r="H5" s="24">
        <f t="shared" si="0"/>
        <v>0</v>
      </c>
      <c r="I5" s="24">
        <f t="shared" si="0"/>
        <v>213239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2148209</v>
      </c>
      <c r="O5" s="30">
        <f t="shared" ref="O5:O31" si="1">(N5/O$33)</f>
        <v>880.41352459016389</v>
      </c>
      <c r="P5" s="6"/>
    </row>
    <row r="6" spans="1:133">
      <c r="A6" s="12"/>
      <c r="B6" s="42">
        <v>511</v>
      </c>
      <c r="C6" s="19" t="s">
        <v>19</v>
      </c>
      <c r="D6" s="43">
        <v>56926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56926</v>
      </c>
      <c r="O6" s="44">
        <f t="shared" si="1"/>
        <v>23.330327868852461</v>
      </c>
      <c r="P6" s="9"/>
    </row>
    <row r="7" spans="1:133">
      <c r="A7" s="12"/>
      <c r="B7" s="42">
        <v>512</v>
      </c>
      <c r="C7" s="19" t="s">
        <v>20</v>
      </c>
      <c r="D7" s="43">
        <v>127206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127206</v>
      </c>
      <c r="O7" s="44">
        <f t="shared" si="1"/>
        <v>52.13360655737705</v>
      </c>
      <c r="P7" s="9"/>
    </row>
    <row r="8" spans="1:133">
      <c r="A8" s="12"/>
      <c r="B8" s="42">
        <v>513</v>
      </c>
      <c r="C8" s="19" t="s">
        <v>21</v>
      </c>
      <c r="D8" s="43">
        <v>20980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20980</v>
      </c>
      <c r="O8" s="44">
        <f t="shared" si="1"/>
        <v>8.5983606557377055</v>
      </c>
      <c r="P8" s="9"/>
    </row>
    <row r="9" spans="1:133">
      <c r="A9" s="12"/>
      <c r="B9" s="42">
        <v>514</v>
      </c>
      <c r="C9" s="19" t="s">
        <v>22</v>
      </c>
      <c r="D9" s="43">
        <v>36136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36136</v>
      </c>
      <c r="O9" s="44">
        <f t="shared" si="1"/>
        <v>14.809836065573771</v>
      </c>
      <c r="P9" s="9"/>
    </row>
    <row r="10" spans="1:133">
      <c r="A10" s="12"/>
      <c r="B10" s="42">
        <v>515</v>
      </c>
      <c r="C10" s="19" t="s">
        <v>23</v>
      </c>
      <c r="D10" s="43">
        <v>27963</v>
      </c>
      <c r="E10" s="43">
        <v>0</v>
      </c>
      <c r="F10" s="43">
        <v>0</v>
      </c>
      <c r="G10" s="43">
        <v>7420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35383</v>
      </c>
      <c r="O10" s="44">
        <f t="shared" si="1"/>
        <v>14.501229508196721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447923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447923</v>
      </c>
      <c r="O11" s="44">
        <f t="shared" si="1"/>
        <v>183.57499999999999</v>
      </c>
      <c r="P11" s="9"/>
    </row>
    <row r="12" spans="1:133">
      <c r="A12" s="12"/>
      <c r="B12" s="42">
        <v>519</v>
      </c>
      <c r="C12" s="19" t="s">
        <v>25</v>
      </c>
      <c r="D12" s="43">
        <v>177658</v>
      </c>
      <c r="E12" s="43">
        <v>0</v>
      </c>
      <c r="F12" s="43">
        <v>0</v>
      </c>
      <c r="G12" s="43">
        <v>1032758</v>
      </c>
      <c r="H12" s="43">
        <v>0</v>
      </c>
      <c r="I12" s="43">
        <v>213239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1423655</v>
      </c>
      <c r="O12" s="44">
        <f t="shared" si="1"/>
        <v>583.46516393442619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621700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621700</v>
      </c>
      <c r="O13" s="41">
        <f t="shared" si="1"/>
        <v>254.79508196721312</v>
      </c>
      <c r="P13" s="10"/>
    </row>
    <row r="14" spans="1:133">
      <c r="A14" s="12"/>
      <c r="B14" s="42">
        <v>521</v>
      </c>
      <c r="C14" s="19" t="s">
        <v>27</v>
      </c>
      <c r="D14" s="43">
        <v>342439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342439</v>
      </c>
      <c r="O14" s="44">
        <f t="shared" si="1"/>
        <v>140.3438524590164</v>
      </c>
      <c r="P14" s="9"/>
    </row>
    <row r="15" spans="1:133">
      <c r="A15" s="12"/>
      <c r="B15" s="42">
        <v>522</v>
      </c>
      <c r="C15" s="19" t="s">
        <v>28</v>
      </c>
      <c r="D15" s="43">
        <v>177950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177950</v>
      </c>
      <c r="O15" s="44">
        <f t="shared" si="1"/>
        <v>72.930327868852459</v>
      </c>
      <c r="P15" s="9"/>
    </row>
    <row r="16" spans="1:133">
      <c r="A16" s="12"/>
      <c r="B16" s="42">
        <v>524</v>
      </c>
      <c r="C16" s="19" t="s">
        <v>29</v>
      </c>
      <c r="D16" s="43">
        <v>100938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100938</v>
      </c>
      <c r="O16" s="44">
        <f t="shared" si="1"/>
        <v>41.368032786885244</v>
      </c>
      <c r="P16" s="9"/>
    </row>
    <row r="17" spans="1:119">
      <c r="A17" s="12"/>
      <c r="B17" s="42">
        <v>525</v>
      </c>
      <c r="C17" s="19" t="s">
        <v>30</v>
      </c>
      <c r="D17" s="43">
        <v>373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373</v>
      </c>
      <c r="O17" s="44">
        <f t="shared" si="1"/>
        <v>0.15286885245901638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347893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469129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817022</v>
      </c>
      <c r="O18" s="41">
        <f t="shared" si="1"/>
        <v>334.8450819672131</v>
      </c>
      <c r="P18" s="10"/>
    </row>
    <row r="19" spans="1:119">
      <c r="A19" s="12"/>
      <c r="B19" s="42">
        <v>534</v>
      </c>
      <c r="C19" s="19" t="s">
        <v>32</v>
      </c>
      <c r="D19" s="43">
        <v>238764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238764</v>
      </c>
      <c r="O19" s="44">
        <f t="shared" si="1"/>
        <v>97.85409836065574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469129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469129</v>
      </c>
      <c r="O20" s="44">
        <f t="shared" si="1"/>
        <v>192.26598360655737</v>
      </c>
      <c r="P20" s="9"/>
    </row>
    <row r="21" spans="1:119">
      <c r="A21" s="12"/>
      <c r="B21" s="42">
        <v>539</v>
      </c>
      <c r="C21" s="19" t="s">
        <v>34</v>
      </c>
      <c r="D21" s="43">
        <v>109129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109129</v>
      </c>
      <c r="O21" s="44">
        <f t="shared" si="1"/>
        <v>44.725000000000001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80810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80810</v>
      </c>
      <c r="O22" s="41">
        <f t="shared" si="1"/>
        <v>33.118852459016395</v>
      </c>
      <c r="P22" s="10"/>
    </row>
    <row r="23" spans="1:119">
      <c r="A23" s="12"/>
      <c r="B23" s="42">
        <v>541</v>
      </c>
      <c r="C23" s="19" t="s">
        <v>36</v>
      </c>
      <c r="D23" s="43">
        <v>80810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80810</v>
      </c>
      <c r="O23" s="44">
        <f t="shared" si="1"/>
        <v>33.118852459016395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SUM(D25:D28)</f>
        <v>59627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59627</v>
      </c>
      <c r="O24" s="41">
        <f t="shared" si="1"/>
        <v>24.437295081967214</v>
      </c>
      <c r="P24" s="9"/>
    </row>
    <row r="25" spans="1:119">
      <c r="A25" s="12"/>
      <c r="B25" s="42">
        <v>571</v>
      </c>
      <c r="C25" s="19" t="s">
        <v>38</v>
      </c>
      <c r="D25" s="43">
        <v>39148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39148</v>
      </c>
      <c r="O25" s="44">
        <f t="shared" si="1"/>
        <v>16.044262295081968</v>
      </c>
      <c r="P25" s="9"/>
    </row>
    <row r="26" spans="1:119">
      <c r="A26" s="12"/>
      <c r="B26" s="42">
        <v>572</v>
      </c>
      <c r="C26" s="19" t="s">
        <v>39</v>
      </c>
      <c r="D26" s="43">
        <v>3038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3038</v>
      </c>
      <c r="O26" s="44">
        <f t="shared" si="1"/>
        <v>1.2450819672131148</v>
      </c>
      <c r="P26" s="9"/>
    </row>
    <row r="27" spans="1:119">
      <c r="A27" s="12"/>
      <c r="B27" s="42">
        <v>574</v>
      </c>
      <c r="C27" s="19" t="s">
        <v>40</v>
      </c>
      <c r="D27" s="43">
        <v>6177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6177</v>
      </c>
      <c r="O27" s="44">
        <f t="shared" si="1"/>
        <v>2.5315573770491802</v>
      </c>
      <c r="P27" s="9"/>
    </row>
    <row r="28" spans="1:119">
      <c r="A28" s="12"/>
      <c r="B28" s="42">
        <v>579</v>
      </c>
      <c r="C28" s="19" t="s">
        <v>41</v>
      </c>
      <c r="D28" s="43">
        <v>11264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11264</v>
      </c>
      <c r="O28" s="44">
        <f t="shared" si="1"/>
        <v>4.6163934426229511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447923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447923</v>
      </c>
      <c r="O29" s="41">
        <f t="shared" si="1"/>
        <v>183.57499999999999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447923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447923</v>
      </c>
      <c r="O30" s="44">
        <f t="shared" si="1"/>
        <v>183.57499999999999</v>
      </c>
      <c r="P30" s="9"/>
    </row>
    <row r="31" spans="1:119" ht="16.5" thickBot="1">
      <c r="A31" s="13" t="s">
        <v>10</v>
      </c>
      <c r="B31" s="21"/>
      <c r="C31" s="20"/>
      <c r="D31" s="14">
        <f>SUM(D5,D13,D18,D22,D24,D29)</f>
        <v>2004822</v>
      </c>
      <c r="E31" s="14">
        <f t="shared" ref="E31:M31" si="9">SUM(E5,E13,E18,E22,E24,E29)</f>
        <v>0</v>
      </c>
      <c r="F31" s="14">
        <f t="shared" si="9"/>
        <v>0</v>
      </c>
      <c r="G31" s="14">
        <f t="shared" si="9"/>
        <v>1488101</v>
      </c>
      <c r="H31" s="14">
        <f t="shared" si="9"/>
        <v>0</v>
      </c>
      <c r="I31" s="14">
        <f t="shared" si="9"/>
        <v>682368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4"/>
        <v>4175291</v>
      </c>
      <c r="O31" s="35">
        <f t="shared" si="1"/>
        <v>1711.1848360655738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70</v>
      </c>
      <c r="M33" s="157"/>
      <c r="N33" s="157"/>
      <c r="O33" s="39">
        <v>2440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942681</v>
      </c>
      <c r="E5" s="24">
        <f t="shared" si="0"/>
        <v>0</v>
      </c>
      <c r="F5" s="24">
        <f t="shared" si="0"/>
        <v>0</v>
      </c>
      <c r="G5" s="24">
        <f t="shared" si="0"/>
        <v>331225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1273906</v>
      </c>
      <c r="P5" s="30">
        <f t="shared" ref="P5:P26" si="1">(O5/P$28)</f>
        <v>584.09261806510779</v>
      </c>
      <c r="Q5" s="6"/>
    </row>
    <row r="6" spans="1:134">
      <c r="A6" s="12"/>
      <c r="B6" s="42">
        <v>511</v>
      </c>
      <c r="C6" s="19" t="s">
        <v>19</v>
      </c>
      <c r="D6" s="43">
        <v>94646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94646</v>
      </c>
      <c r="P6" s="44">
        <f t="shared" si="1"/>
        <v>43.395690050435583</v>
      </c>
      <c r="Q6" s="9"/>
    </row>
    <row r="7" spans="1:134">
      <c r="A7" s="12"/>
      <c r="B7" s="42">
        <v>512</v>
      </c>
      <c r="C7" s="19" t="s">
        <v>20</v>
      </c>
      <c r="D7" s="43">
        <v>357366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357366</v>
      </c>
      <c r="P7" s="44">
        <f t="shared" si="1"/>
        <v>163.85419532324622</v>
      </c>
      <c r="Q7" s="9"/>
    </row>
    <row r="8" spans="1:134">
      <c r="A8" s="12"/>
      <c r="B8" s="42">
        <v>513</v>
      </c>
      <c r="C8" s="19" t="s">
        <v>21</v>
      </c>
      <c r="D8" s="43">
        <v>177724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177724</v>
      </c>
      <c r="P8" s="44">
        <f t="shared" si="1"/>
        <v>81.487391104997712</v>
      </c>
      <c r="Q8" s="9"/>
    </row>
    <row r="9" spans="1:134">
      <c r="A9" s="12"/>
      <c r="B9" s="42">
        <v>515</v>
      </c>
      <c r="C9" s="19" t="s">
        <v>23</v>
      </c>
      <c r="D9" s="43">
        <v>11265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11265</v>
      </c>
      <c r="P9" s="44">
        <f t="shared" si="1"/>
        <v>5.165061898211829</v>
      </c>
      <c r="Q9" s="9"/>
    </row>
    <row r="10" spans="1:134">
      <c r="A10" s="12"/>
      <c r="B10" s="42">
        <v>519</v>
      </c>
      <c r="C10" s="19" t="s">
        <v>25</v>
      </c>
      <c r="D10" s="43">
        <v>301680</v>
      </c>
      <c r="E10" s="43">
        <v>0</v>
      </c>
      <c r="F10" s="43">
        <v>0</v>
      </c>
      <c r="G10" s="43">
        <v>331225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632905</v>
      </c>
      <c r="P10" s="44">
        <f t="shared" si="1"/>
        <v>290.19027968821644</v>
      </c>
      <c r="Q10" s="9"/>
    </row>
    <row r="11" spans="1:134" ht="15.75">
      <c r="A11" s="26" t="s">
        <v>26</v>
      </c>
      <c r="B11" s="27"/>
      <c r="C11" s="28"/>
      <c r="D11" s="29">
        <f t="shared" ref="D11:N11" si="3">SUM(D12:D15)</f>
        <v>1050222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1050222</v>
      </c>
      <c r="P11" s="41">
        <f t="shared" si="1"/>
        <v>481.53232462173315</v>
      </c>
      <c r="Q11" s="10"/>
    </row>
    <row r="12" spans="1:134">
      <c r="A12" s="12"/>
      <c r="B12" s="42">
        <v>521</v>
      </c>
      <c r="C12" s="19" t="s">
        <v>27</v>
      </c>
      <c r="D12" s="43">
        <v>515359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515359</v>
      </c>
      <c r="P12" s="44">
        <f t="shared" si="1"/>
        <v>236.29481889041725</v>
      </c>
      <c r="Q12" s="9"/>
    </row>
    <row r="13" spans="1:134">
      <c r="A13" s="12"/>
      <c r="B13" s="42">
        <v>522</v>
      </c>
      <c r="C13" s="19" t="s">
        <v>28</v>
      </c>
      <c r="D13" s="43">
        <v>250169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4">SUM(D13:N13)</f>
        <v>250169</v>
      </c>
      <c r="P13" s="44">
        <f t="shared" si="1"/>
        <v>114.70380559376433</v>
      </c>
      <c r="Q13" s="9"/>
    </row>
    <row r="14" spans="1:134">
      <c r="A14" s="12"/>
      <c r="B14" s="42">
        <v>524</v>
      </c>
      <c r="C14" s="19" t="s">
        <v>29</v>
      </c>
      <c r="D14" s="43">
        <v>265393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265393</v>
      </c>
      <c r="P14" s="44">
        <f t="shared" si="1"/>
        <v>121.68408986703346</v>
      </c>
      <c r="Q14" s="9"/>
    </row>
    <row r="15" spans="1:134">
      <c r="A15" s="12"/>
      <c r="B15" s="42">
        <v>525</v>
      </c>
      <c r="C15" s="19" t="s">
        <v>30</v>
      </c>
      <c r="D15" s="43">
        <v>19301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19301</v>
      </c>
      <c r="P15" s="44">
        <f t="shared" si="1"/>
        <v>8.8496102705181112</v>
      </c>
      <c r="Q15" s="9"/>
    </row>
    <row r="16" spans="1:134" ht="15.75">
      <c r="A16" s="26" t="s">
        <v>31</v>
      </c>
      <c r="B16" s="27"/>
      <c r="C16" s="28"/>
      <c r="D16" s="29">
        <f t="shared" ref="D16:N16" si="5">SUM(D17:D19)</f>
        <v>608701</v>
      </c>
      <c r="E16" s="29">
        <f t="shared" si="5"/>
        <v>0</v>
      </c>
      <c r="F16" s="29">
        <f t="shared" si="5"/>
        <v>0</v>
      </c>
      <c r="G16" s="29">
        <f t="shared" si="5"/>
        <v>27865</v>
      </c>
      <c r="H16" s="29">
        <f t="shared" si="5"/>
        <v>0</v>
      </c>
      <c r="I16" s="29">
        <f t="shared" si="5"/>
        <v>977259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1613825</v>
      </c>
      <c r="P16" s="41">
        <f t="shared" si="1"/>
        <v>739.94727189362675</v>
      </c>
      <c r="Q16" s="10"/>
    </row>
    <row r="17" spans="1:120">
      <c r="A17" s="12"/>
      <c r="B17" s="42">
        <v>534</v>
      </c>
      <c r="C17" s="19" t="s">
        <v>32</v>
      </c>
      <c r="D17" s="43">
        <v>404167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6">SUM(D17:N17)</f>
        <v>404167</v>
      </c>
      <c r="P17" s="44">
        <f t="shared" si="1"/>
        <v>185.31270059605686</v>
      </c>
      <c r="Q17" s="9"/>
    </row>
    <row r="18" spans="1:120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977259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977259</v>
      </c>
      <c r="P18" s="44">
        <f t="shared" si="1"/>
        <v>448.07840440165063</v>
      </c>
      <c r="Q18" s="9"/>
    </row>
    <row r="19" spans="1:120">
      <c r="A19" s="12"/>
      <c r="B19" s="42">
        <v>539</v>
      </c>
      <c r="C19" s="19" t="s">
        <v>34</v>
      </c>
      <c r="D19" s="43">
        <v>204534</v>
      </c>
      <c r="E19" s="43">
        <v>0</v>
      </c>
      <c r="F19" s="43">
        <v>0</v>
      </c>
      <c r="G19" s="43">
        <v>27865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232399</v>
      </c>
      <c r="P19" s="44">
        <f t="shared" si="1"/>
        <v>106.5561668959193</v>
      </c>
      <c r="Q19" s="9"/>
    </row>
    <row r="20" spans="1:120" ht="15.75">
      <c r="A20" s="26" t="s">
        <v>37</v>
      </c>
      <c r="B20" s="27"/>
      <c r="C20" s="28"/>
      <c r="D20" s="29">
        <f t="shared" ref="D20:N20" si="7">SUM(D21:D23)</f>
        <v>111195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>SUM(D20:N20)</f>
        <v>111195</v>
      </c>
      <c r="P20" s="41">
        <f t="shared" si="1"/>
        <v>50.983493810178814</v>
      </c>
      <c r="Q20" s="9"/>
    </row>
    <row r="21" spans="1:120">
      <c r="A21" s="12"/>
      <c r="B21" s="42">
        <v>571</v>
      </c>
      <c r="C21" s="19" t="s">
        <v>38</v>
      </c>
      <c r="D21" s="43">
        <v>37516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37516</v>
      </c>
      <c r="P21" s="44">
        <f t="shared" si="1"/>
        <v>17.201283814763869</v>
      </c>
      <c r="Q21" s="9"/>
    </row>
    <row r="22" spans="1:120">
      <c r="A22" s="12"/>
      <c r="B22" s="42">
        <v>572</v>
      </c>
      <c r="C22" s="19" t="s">
        <v>39</v>
      </c>
      <c r="D22" s="43">
        <v>42111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42111</v>
      </c>
      <c r="P22" s="44">
        <f t="shared" si="1"/>
        <v>19.30811554332875</v>
      </c>
      <c r="Q22" s="9"/>
    </row>
    <row r="23" spans="1:120">
      <c r="A23" s="12"/>
      <c r="B23" s="42">
        <v>579</v>
      </c>
      <c r="C23" s="19" t="s">
        <v>41</v>
      </c>
      <c r="D23" s="43">
        <v>31568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31568</v>
      </c>
      <c r="P23" s="44">
        <f t="shared" si="1"/>
        <v>14.474094452086199</v>
      </c>
      <c r="Q23" s="9"/>
    </row>
    <row r="24" spans="1:120" ht="15.75">
      <c r="A24" s="26" t="s">
        <v>43</v>
      </c>
      <c r="B24" s="27"/>
      <c r="C24" s="28"/>
      <c r="D24" s="29">
        <f t="shared" ref="D24:N24" si="8">SUM(D25:D25)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50000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>SUM(D24:N24)</f>
        <v>50000</v>
      </c>
      <c r="P24" s="41">
        <f t="shared" si="1"/>
        <v>22.925263640531867</v>
      </c>
      <c r="Q24" s="9"/>
    </row>
    <row r="25" spans="1:120" ht="15.75" thickBot="1">
      <c r="A25" s="12"/>
      <c r="B25" s="42">
        <v>581</v>
      </c>
      <c r="C25" s="19" t="s">
        <v>89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50000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50000</v>
      </c>
      <c r="P25" s="44">
        <f t="shared" si="1"/>
        <v>22.925263640531867</v>
      </c>
      <c r="Q25" s="9"/>
    </row>
    <row r="26" spans="1:120" ht="16.5" thickBot="1">
      <c r="A26" s="13" t="s">
        <v>10</v>
      </c>
      <c r="B26" s="21"/>
      <c r="C26" s="20"/>
      <c r="D26" s="14">
        <f>SUM(D5,D11,D16,D20,D24)</f>
        <v>2712799</v>
      </c>
      <c r="E26" s="14">
        <f t="shared" ref="E26:N26" si="9">SUM(E5,E11,E16,E20,E24)</f>
        <v>0</v>
      </c>
      <c r="F26" s="14">
        <f t="shared" si="9"/>
        <v>0</v>
      </c>
      <c r="G26" s="14">
        <f t="shared" si="9"/>
        <v>359090</v>
      </c>
      <c r="H26" s="14">
        <f t="shared" si="9"/>
        <v>0</v>
      </c>
      <c r="I26" s="14">
        <f t="shared" si="9"/>
        <v>1027259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>SUM(D26:N26)</f>
        <v>4099148</v>
      </c>
      <c r="P26" s="35">
        <f t="shared" si="1"/>
        <v>1879.4809720311785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91</v>
      </c>
      <c r="N28" s="157"/>
      <c r="O28" s="157"/>
      <c r="P28" s="39">
        <v>2181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49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751012</v>
      </c>
      <c r="E5" s="24">
        <f t="shared" si="0"/>
        <v>0</v>
      </c>
      <c r="F5" s="24">
        <f t="shared" si="0"/>
        <v>0</v>
      </c>
      <c r="G5" s="24">
        <f t="shared" si="0"/>
        <v>337502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8" si="1">SUM(D5:N5)</f>
        <v>1088514</v>
      </c>
      <c r="P5" s="30">
        <f t="shared" ref="P5:P28" si="2">(O5/P$30)</f>
        <v>499.31834862385318</v>
      </c>
      <c r="Q5" s="6"/>
    </row>
    <row r="6" spans="1:134">
      <c r="A6" s="12"/>
      <c r="B6" s="42">
        <v>511</v>
      </c>
      <c r="C6" s="19" t="s">
        <v>19</v>
      </c>
      <c r="D6" s="43">
        <v>101843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101843</v>
      </c>
      <c r="P6" s="44">
        <f t="shared" si="2"/>
        <v>46.716972477064218</v>
      </c>
      <c r="Q6" s="9"/>
    </row>
    <row r="7" spans="1:134">
      <c r="A7" s="12"/>
      <c r="B7" s="42">
        <v>512</v>
      </c>
      <c r="C7" s="19" t="s">
        <v>20</v>
      </c>
      <c r="D7" s="43">
        <v>196300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196300</v>
      </c>
      <c r="P7" s="44">
        <f t="shared" si="2"/>
        <v>90.045871559633028</v>
      </c>
      <c r="Q7" s="9"/>
    </row>
    <row r="8" spans="1:134">
      <c r="A8" s="12"/>
      <c r="B8" s="42">
        <v>513</v>
      </c>
      <c r="C8" s="19" t="s">
        <v>21</v>
      </c>
      <c r="D8" s="43">
        <v>140141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140141</v>
      </c>
      <c r="P8" s="44">
        <f t="shared" si="2"/>
        <v>64.284862385321105</v>
      </c>
      <c r="Q8" s="9"/>
    </row>
    <row r="9" spans="1:134">
      <c r="A9" s="12"/>
      <c r="B9" s="42">
        <v>515</v>
      </c>
      <c r="C9" s="19" t="s">
        <v>23</v>
      </c>
      <c r="D9" s="43">
        <v>14234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14234</v>
      </c>
      <c r="P9" s="44">
        <f t="shared" si="2"/>
        <v>6.5293577981651376</v>
      </c>
      <c r="Q9" s="9"/>
    </row>
    <row r="10" spans="1:134">
      <c r="A10" s="12"/>
      <c r="B10" s="42">
        <v>519</v>
      </c>
      <c r="C10" s="19" t="s">
        <v>25</v>
      </c>
      <c r="D10" s="43">
        <v>298494</v>
      </c>
      <c r="E10" s="43">
        <v>0</v>
      </c>
      <c r="F10" s="43">
        <v>0</v>
      </c>
      <c r="G10" s="43">
        <v>337502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635996</v>
      </c>
      <c r="P10" s="44">
        <f t="shared" si="2"/>
        <v>291.74128440366974</v>
      </c>
      <c r="Q10" s="9"/>
    </row>
    <row r="11" spans="1:134" ht="15.75">
      <c r="A11" s="26" t="s">
        <v>26</v>
      </c>
      <c r="B11" s="27"/>
      <c r="C11" s="28"/>
      <c r="D11" s="29">
        <f t="shared" ref="D11:N11" si="3">SUM(D12:D15)</f>
        <v>915358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915358</v>
      </c>
      <c r="P11" s="41">
        <f t="shared" si="2"/>
        <v>419.8889908256881</v>
      </c>
      <c r="Q11" s="10"/>
    </row>
    <row r="12" spans="1:134">
      <c r="A12" s="12"/>
      <c r="B12" s="42">
        <v>521</v>
      </c>
      <c r="C12" s="19" t="s">
        <v>27</v>
      </c>
      <c r="D12" s="43">
        <v>488172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488172</v>
      </c>
      <c r="P12" s="44">
        <f t="shared" si="2"/>
        <v>223.93211009174311</v>
      </c>
      <c r="Q12" s="9"/>
    </row>
    <row r="13" spans="1:134">
      <c r="A13" s="12"/>
      <c r="B13" s="42">
        <v>522</v>
      </c>
      <c r="C13" s="19" t="s">
        <v>28</v>
      </c>
      <c r="D13" s="43">
        <v>241944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241944</v>
      </c>
      <c r="P13" s="44">
        <f t="shared" si="2"/>
        <v>110.98348623853211</v>
      </c>
      <c r="Q13" s="9"/>
    </row>
    <row r="14" spans="1:134">
      <c r="A14" s="12"/>
      <c r="B14" s="42">
        <v>524</v>
      </c>
      <c r="C14" s="19" t="s">
        <v>29</v>
      </c>
      <c r="D14" s="43">
        <v>161117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161117</v>
      </c>
      <c r="P14" s="44">
        <f t="shared" si="2"/>
        <v>73.906880733944959</v>
      </c>
      <c r="Q14" s="9"/>
    </row>
    <row r="15" spans="1:134">
      <c r="A15" s="12"/>
      <c r="B15" s="42">
        <v>525</v>
      </c>
      <c r="C15" s="19" t="s">
        <v>30</v>
      </c>
      <c r="D15" s="43">
        <v>24125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24125</v>
      </c>
      <c r="P15" s="44">
        <f t="shared" si="2"/>
        <v>11.06651376146789</v>
      </c>
      <c r="Q15" s="9"/>
    </row>
    <row r="16" spans="1:134" ht="15.75">
      <c r="A16" s="26" t="s">
        <v>31</v>
      </c>
      <c r="B16" s="27"/>
      <c r="C16" s="28"/>
      <c r="D16" s="29">
        <f t="shared" ref="D16:N16" si="4">SUM(D17:D19)</f>
        <v>517144</v>
      </c>
      <c r="E16" s="29">
        <f t="shared" si="4"/>
        <v>0</v>
      </c>
      <c r="F16" s="29">
        <f t="shared" si="4"/>
        <v>0</v>
      </c>
      <c r="G16" s="29">
        <f t="shared" si="4"/>
        <v>119199</v>
      </c>
      <c r="H16" s="29">
        <f t="shared" si="4"/>
        <v>0</v>
      </c>
      <c r="I16" s="29">
        <f t="shared" si="4"/>
        <v>1070378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1706721</v>
      </c>
      <c r="P16" s="41">
        <f t="shared" si="2"/>
        <v>782.89954128440365</v>
      </c>
      <c r="Q16" s="10"/>
    </row>
    <row r="17" spans="1:120">
      <c r="A17" s="12"/>
      <c r="B17" s="42">
        <v>534</v>
      </c>
      <c r="C17" s="19" t="s">
        <v>32</v>
      </c>
      <c r="D17" s="43">
        <v>376267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376267</v>
      </c>
      <c r="P17" s="44">
        <f t="shared" si="2"/>
        <v>172.59954128440367</v>
      </c>
      <c r="Q17" s="9"/>
    </row>
    <row r="18" spans="1:120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1070378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1070378</v>
      </c>
      <c r="P18" s="44">
        <f t="shared" si="2"/>
        <v>490.99908256880735</v>
      </c>
      <c r="Q18" s="9"/>
    </row>
    <row r="19" spans="1:120">
      <c r="A19" s="12"/>
      <c r="B19" s="42">
        <v>539</v>
      </c>
      <c r="C19" s="19" t="s">
        <v>34</v>
      </c>
      <c r="D19" s="43">
        <v>140877</v>
      </c>
      <c r="E19" s="43">
        <v>0</v>
      </c>
      <c r="F19" s="43">
        <v>0</v>
      </c>
      <c r="G19" s="43">
        <v>119199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260076</v>
      </c>
      <c r="P19" s="44">
        <f t="shared" si="2"/>
        <v>119.30091743119266</v>
      </c>
      <c r="Q19" s="9"/>
    </row>
    <row r="20" spans="1:120" ht="15.75">
      <c r="A20" s="26" t="s">
        <v>35</v>
      </c>
      <c r="B20" s="27"/>
      <c r="C20" s="28"/>
      <c r="D20" s="29">
        <f t="shared" ref="D20:N20" si="5">SUM(D21:D21)</f>
        <v>86352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86352</v>
      </c>
      <c r="P20" s="41">
        <f t="shared" si="2"/>
        <v>39.611009174311924</v>
      </c>
      <c r="Q20" s="10"/>
    </row>
    <row r="21" spans="1:120">
      <c r="A21" s="12"/>
      <c r="B21" s="42">
        <v>541</v>
      </c>
      <c r="C21" s="19" t="s">
        <v>36</v>
      </c>
      <c r="D21" s="43">
        <v>86352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86352</v>
      </c>
      <c r="P21" s="44">
        <f t="shared" si="2"/>
        <v>39.611009174311924</v>
      </c>
      <c r="Q21" s="9"/>
    </row>
    <row r="22" spans="1:120" ht="15.75">
      <c r="A22" s="26" t="s">
        <v>37</v>
      </c>
      <c r="B22" s="27"/>
      <c r="C22" s="28"/>
      <c r="D22" s="29">
        <f t="shared" ref="D22:N22" si="6">SUM(D23:D25)</f>
        <v>114753</v>
      </c>
      <c r="E22" s="29">
        <f t="shared" si="6"/>
        <v>0</v>
      </c>
      <c r="F22" s="29">
        <f t="shared" si="6"/>
        <v>0</v>
      </c>
      <c r="G22" s="29">
        <f t="shared" si="6"/>
        <v>94603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209356</v>
      </c>
      <c r="P22" s="41">
        <f t="shared" si="2"/>
        <v>96.034862385321105</v>
      </c>
      <c r="Q22" s="9"/>
    </row>
    <row r="23" spans="1:120">
      <c r="A23" s="12"/>
      <c r="B23" s="42">
        <v>571</v>
      </c>
      <c r="C23" s="19" t="s">
        <v>38</v>
      </c>
      <c r="D23" s="43">
        <v>42112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42112</v>
      </c>
      <c r="P23" s="44">
        <f t="shared" si="2"/>
        <v>19.31743119266055</v>
      </c>
      <c r="Q23" s="9"/>
    </row>
    <row r="24" spans="1:120">
      <c r="A24" s="12"/>
      <c r="B24" s="42">
        <v>572</v>
      </c>
      <c r="C24" s="19" t="s">
        <v>39</v>
      </c>
      <c r="D24" s="43">
        <v>40205</v>
      </c>
      <c r="E24" s="43">
        <v>0</v>
      </c>
      <c r="F24" s="43">
        <v>0</v>
      </c>
      <c r="G24" s="43">
        <v>94603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134808</v>
      </c>
      <c r="P24" s="44">
        <f t="shared" si="2"/>
        <v>61.838532110091741</v>
      </c>
      <c r="Q24" s="9"/>
    </row>
    <row r="25" spans="1:120">
      <c r="A25" s="12"/>
      <c r="B25" s="42">
        <v>579</v>
      </c>
      <c r="C25" s="19" t="s">
        <v>41</v>
      </c>
      <c r="D25" s="43">
        <v>32436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32436</v>
      </c>
      <c r="P25" s="44">
        <f t="shared" si="2"/>
        <v>14.878899082568807</v>
      </c>
      <c r="Q25" s="9"/>
    </row>
    <row r="26" spans="1:120" ht="15.75">
      <c r="A26" s="26" t="s">
        <v>43</v>
      </c>
      <c r="B26" s="27"/>
      <c r="C26" s="28"/>
      <c r="D26" s="29">
        <f t="shared" ref="D26:N26" si="7">SUM(D27:D27)</f>
        <v>141000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102773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1"/>
        <v>243773</v>
      </c>
      <c r="P26" s="41">
        <f t="shared" si="2"/>
        <v>111.82247706422018</v>
      </c>
      <c r="Q26" s="9"/>
    </row>
    <row r="27" spans="1:120" ht="15.75" thickBot="1">
      <c r="A27" s="12"/>
      <c r="B27" s="42">
        <v>581</v>
      </c>
      <c r="C27" s="19" t="s">
        <v>89</v>
      </c>
      <c r="D27" s="43">
        <v>141000</v>
      </c>
      <c r="E27" s="43">
        <v>0</v>
      </c>
      <c r="F27" s="43">
        <v>0</v>
      </c>
      <c r="G27" s="43">
        <v>0</v>
      </c>
      <c r="H27" s="43">
        <v>0</v>
      </c>
      <c r="I27" s="43">
        <v>102773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243773</v>
      </c>
      <c r="P27" s="44">
        <f t="shared" si="2"/>
        <v>111.82247706422018</v>
      </c>
      <c r="Q27" s="9"/>
    </row>
    <row r="28" spans="1:120" ht="16.5" thickBot="1">
      <c r="A28" s="13" t="s">
        <v>10</v>
      </c>
      <c r="B28" s="21"/>
      <c r="C28" s="20"/>
      <c r="D28" s="14">
        <f>SUM(D5,D11,D16,D20,D22,D26)</f>
        <v>2525619</v>
      </c>
      <c r="E28" s="14">
        <f t="shared" ref="E28:N28" si="8">SUM(E5,E11,E16,E20,E22,E26)</f>
        <v>0</v>
      </c>
      <c r="F28" s="14">
        <f t="shared" si="8"/>
        <v>0</v>
      </c>
      <c r="G28" s="14">
        <f t="shared" si="8"/>
        <v>551304</v>
      </c>
      <c r="H28" s="14">
        <f t="shared" si="8"/>
        <v>0</v>
      </c>
      <c r="I28" s="14">
        <f t="shared" si="8"/>
        <v>1173151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8"/>
        <v>0</v>
      </c>
      <c r="O28" s="14">
        <f t="shared" si="1"/>
        <v>4250074</v>
      </c>
      <c r="P28" s="35">
        <f t="shared" si="2"/>
        <v>1949.5752293577982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57" t="s">
        <v>85</v>
      </c>
      <c r="N30" s="157"/>
      <c r="O30" s="157"/>
      <c r="P30" s="39">
        <v>2180</v>
      </c>
    </row>
    <row r="31" spans="1:120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59" t="s">
        <v>49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596434</v>
      </c>
      <c r="E5" s="24">
        <f t="shared" si="0"/>
        <v>0</v>
      </c>
      <c r="F5" s="24">
        <f t="shared" si="0"/>
        <v>0</v>
      </c>
      <c r="G5" s="24">
        <f t="shared" si="0"/>
        <v>560817</v>
      </c>
      <c r="H5" s="24">
        <f t="shared" si="0"/>
        <v>0</v>
      </c>
      <c r="I5" s="24">
        <f t="shared" si="0"/>
        <v>195364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1352615</v>
      </c>
      <c r="O5" s="30">
        <f t="shared" ref="O5:O31" si="2">(N5/O$33)</f>
        <v>619.89688359303386</v>
      </c>
      <c r="P5" s="6"/>
    </row>
    <row r="6" spans="1:133">
      <c r="A6" s="12"/>
      <c r="B6" s="42">
        <v>511</v>
      </c>
      <c r="C6" s="19" t="s">
        <v>19</v>
      </c>
      <c r="D6" s="43">
        <v>105918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105918</v>
      </c>
      <c r="O6" s="44">
        <f t="shared" si="2"/>
        <v>48.541704857928508</v>
      </c>
      <c r="P6" s="9"/>
    </row>
    <row r="7" spans="1:133">
      <c r="A7" s="12"/>
      <c r="B7" s="42">
        <v>512</v>
      </c>
      <c r="C7" s="19" t="s">
        <v>20</v>
      </c>
      <c r="D7" s="43">
        <v>188798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188798</v>
      </c>
      <c r="O7" s="44">
        <f t="shared" si="2"/>
        <v>86.525206232813929</v>
      </c>
      <c r="P7" s="9"/>
    </row>
    <row r="8" spans="1:133">
      <c r="A8" s="12"/>
      <c r="B8" s="42">
        <v>513</v>
      </c>
      <c r="C8" s="19" t="s">
        <v>21</v>
      </c>
      <c r="D8" s="43">
        <v>97895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97895</v>
      </c>
      <c r="O8" s="44">
        <f t="shared" si="2"/>
        <v>44.86480293308891</v>
      </c>
      <c r="P8" s="9"/>
    </row>
    <row r="9" spans="1:133">
      <c r="A9" s="12"/>
      <c r="B9" s="42">
        <v>515</v>
      </c>
      <c r="C9" s="19" t="s">
        <v>23</v>
      </c>
      <c r="D9" s="43">
        <v>3731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3731</v>
      </c>
      <c r="O9" s="44">
        <f t="shared" si="2"/>
        <v>1.7098991750687442</v>
      </c>
      <c r="P9" s="9"/>
    </row>
    <row r="10" spans="1:133">
      <c r="A10" s="12"/>
      <c r="B10" s="42">
        <v>517</v>
      </c>
      <c r="C10" s="19" t="s">
        <v>24</v>
      </c>
      <c r="D10" s="43">
        <v>0</v>
      </c>
      <c r="E10" s="43">
        <v>0</v>
      </c>
      <c r="F10" s="43">
        <v>0</v>
      </c>
      <c r="G10" s="43">
        <v>332015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332015</v>
      </c>
      <c r="O10" s="44">
        <f t="shared" si="2"/>
        <v>152.1608615948671</v>
      </c>
      <c r="P10" s="9"/>
    </row>
    <row r="11" spans="1:133">
      <c r="A11" s="12"/>
      <c r="B11" s="42">
        <v>519</v>
      </c>
      <c r="C11" s="19" t="s">
        <v>59</v>
      </c>
      <c r="D11" s="43">
        <v>200092</v>
      </c>
      <c r="E11" s="43">
        <v>0</v>
      </c>
      <c r="F11" s="43">
        <v>0</v>
      </c>
      <c r="G11" s="43">
        <v>228802</v>
      </c>
      <c r="H11" s="43">
        <v>0</v>
      </c>
      <c r="I11" s="43">
        <v>195364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624258</v>
      </c>
      <c r="O11" s="44">
        <f t="shared" si="2"/>
        <v>286.09440879926672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839609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839609</v>
      </c>
      <c r="O12" s="41">
        <f t="shared" si="2"/>
        <v>384.78872593950501</v>
      </c>
      <c r="P12" s="10"/>
    </row>
    <row r="13" spans="1:133">
      <c r="A13" s="12"/>
      <c r="B13" s="42">
        <v>521</v>
      </c>
      <c r="C13" s="19" t="s">
        <v>27</v>
      </c>
      <c r="D13" s="43">
        <v>463733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463733</v>
      </c>
      <c r="O13" s="44">
        <f t="shared" si="2"/>
        <v>212.52658111824016</v>
      </c>
      <c r="P13" s="9"/>
    </row>
    <row r="14" spans="1:133">
      <c r="A14" s="12"/>
      <c r="B14" s="42">
        <v>522</v>
      </c>
      <c r="C14" s="19" t="s">
        <v>28</v>
      </c>
      <c r="D14" s="43">
        <v>233087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233087</v>
      </c>
      <c r="O14" s="44">
        <f t="shared" si="2"/>
        <v>106.82263978001833</v>
      </c>
      <c r="P14" s="9"/>
    </row>
    <row r="15" spans="1:133">
      <c r="A15" s="12"/>
      <c r="B15" s="42">
        <v>524</v>
      </c>
      <c r="C15" s="19" t="s">
        <v>29</v>
      </c>
      <c r="D15" s="43">
        <v>127451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127451</v>
      </c>
      <c r="O15" s="44">
        <f t="shared" si="2"/>
        <v>58.410174152153985</v>
      </c>
      <c r="P15" s="9"/>
    </row>
    <row r="16" spans="1:133">
      <c r="A16" s="12"/>
      <c r="B16" s="42">
        <v>525</v>
      </c>
      <c r="C16" s="19" t="s">
        <v>30</v>
      </c>
      <c r="D16" s="43">
        <v>15338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15338</v>
      </c>
      <c r="O16" s="44">
        <f t="shared" si="2"/>
        <v>7.0293308890925754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SUM(D18:D21)</f>
        <v>516946</v>
      </c>
      <c r="E17" s="29">
        <f t="shared" si="4"/>
        <v>0</v>
      </c>
      <c r="F17" s="29">
        <f t="shared" si="4"/>
        <v>0</v>
      </c>
      <c r="G17" s="29">
        <f t="shared" si="4"/>
        <v>23332</v>
      </c>
      <c r="H17" s="29">
        <f t="shared" si="4"/>
        <v>0</v>
      </c>
      <c r="I17" s="29">
        <f t="shared" si="4"/>
        <v>741308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1281586</v>
      </c>
      <c r="O17" s="41">
        <f t="shared" si="2"/>
        <v>587.34463794683779</v>
      </c>
      <c r="P17" s="10"/>
    </row>
    <row r="18" spans="1:119">
      <c r="A18" s="12"/>
      <c r="B18" s="42">
        <v>534</v>
      </c>
      <c r="C18" s="19" t="s">
        <v>62</v>
      </c>
      <c r="D18" s="43">
        <v>353231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353231</v>
      </c>
      <c r="O18" s="44">
        <f t="shared" si="2"/>
        <v>161.88405132905592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741308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741308</v>
      </c>
      <c r="O19" s="44">
        <f t="shared" si="2"/>
        <v>339.73785517873512</v>
      </c>
      <c r="P19" s="9"/>
    </row>
    <row r="20" spans="1:119">
      <c r="A20" s="12"/>
      <c r="B20" s="42">
        <v>538</v>
      </c>
      <c r="C20" s="19" t="s">
        <v>63</v>
      </c>
      <c r="D20" s="43">
        <v>0</v>
      </c>
      <c r="E20" s="43">
        <v>0</v>
      </c>
      <c r="F20" s="43">
        <v>0</v>
      </c>
      <c r="G20" s="43">
        <v>23332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23332</v>
      </c>
      <c r="O20" s="44">
        <f t="shared" si="2"/>
        <v>10.692942254812099</v>
      </c>
      <c r="P20" s="9"/>
    </row>
    <row r="21" spans="1:119">
      <c r="A21" s="12"/>
      <c r="B21" s="42">
        <v>539</v>
      </c>
      <c r="C21" s="19" t="s">
        <v>34</v>
      </c>
      <c r="D21" s="43">
        <v>163715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163715</v>
      </c>
      <c r="O21" s="44">
        <f t="shared" si="2"/>
        <v>75.029789184234644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77270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77270</v>
      </c>
      <c r="O22" s="41">
        <f t="shared" si="2"/>
        <v>35.412465627864343</v>
      </c>
      <c r="P22" s="10"/>
    </row>
    <row r="23" spans="1:119">
      <c r="A23" s="12"/>
      <c r="B23" s="42">
        <v>541</v>
      </c>
      <c r="C23" s="19" t="s">
        <v>64</v>
      </c>
      <c r="D23" s="43">
        <v>77270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77270</v>
      </c>
      <c r="O23" s="44">
        <f t="shared" si="2"/>
        <v>35.412465627864343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SUM(D25:D28)</f>
        <v>119805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119805</v>
      </c>
      <c r="O24" s="41">
        <f t="shared" si="2"/>
        <v>54.906049495875344</v>
      </c>
      <c r="P24" s="9"/>
    </row>
    <row r="25" spans="1:119">
      <c r="A25" s="12"/>
      <c r="B25" s="42">
        <v>571</v>
      </c>
      <c r="C25" s="19" t="s">
        <v>38</v>
      </c>
      <c r="D25" s="43">
        <v>46709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46709</v>
      </c>
      <c r="O25" s="44">
        <f t="shared" si="2"/>
        <v>21.406507791017415</v>
      </c>
      <c r="P25" s="9"/>
    </row>
    <row r="26" spans="1:119">
      <c r="A26" s="12"/>
      <c r="B26" s="42">
        <v>572</v>
      </c>
      <c r="C26" s="19" t="s">
        <v>65</v>
      </c>
      <c r="D26" s="43">
        <v>42152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42152</v>
      </c>
      <c r="O26" s="44">
        <f t="shared" si="2"/>
        <v>19.318056828597616</v>
      </c>
      <c r="P26" s="9"/>
    </row>
    <row r="27" spans="1:119">
      <c r="A27" s="12"/>
      <c r="B27" s="42">
        <v>574</v>
      </c>
      <c r="C27" s="19" t="s">
        <v>40</v>
      </c>
      <c r="D27" s="43">
        <v>10654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10654</v>
      </c>
      <c r="O27" s="44">
        <f t="shared" si="2"/>
        <v>4.8826764436296974</v>
      </c>
      <c r="P27" s="9"/>
    </row>
    <row r="28" spans="1:119">
      <c r="A28" s="12"/>
      <c r="B28" s="42">
        <v>579</v>
      </c>
      <c r="C28" s="19" t="s">
        <v>41</v>
      </c>
      <c r="D28" s="43">
        <v>20290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20290</v>
      </c>
      <c r="O28" s="44">
        <f t="shared" si="2"/>
        <v>9.2988084326306133</v>
      </c>
      <c r="P28" s="9"/>
    </row>
    <row r="29" spans="1:119" ht="15.75">
      <c r="A29" s="26" t="s">
        <v>66</v>
      </c>
      <c r="B29" s="27"/>
      <c r="C29" s="28"/>
      <c r="D29" s="29">
        <f t="shared" ref="D29:M29" si="7">SUM(D30:D30)</f>
        <v>141000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141000</v>
      </c>
      <c r="O29" s="41">
        <f t="shared" si="2"/>
        <v>64.619615032080659</v>
      </c>
      <c r="P29" s="9"/>
    </row>
    <row r="30" spans="1:119" ht="15.75" thickBot="1">
      <c r="A30" s="12"/>
      <c r="B30" s="42">
        <v>581</v>
      </c>
      <c r="C30" s="19" t="s">
        <v>67</v>
      </c>
      <c r="D30" s="43">
        <v>141000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141000</v>
      </c>
      <c r="O30" s="44">
        <f t="shared" si="2"/>
        <v>64.619615032080659</v>
      </c>
      <c r="P30" s="9"/>
    </row>
    <row r="31" spans="1:119" ht="16.5" thickBot="1">
      <c r="A31" s="13" t="s">
        <v>10</v>
      </c>
      <c r="B31" s="21"/>
      <c r="C31" s="20"/>
      <c r="D31" s="14">
        <f>SUM(D5,D12,D17,D22,D24,D29)</f>
        <v>2291064</v>
      </c>
      <c r="E31" s="14">
        <f t="shared" ref="E31:M31" si="8">SUM(E5,E12,E17,E22,E24,E29)</f>
        <v>0</v>
      </c>
      <c r="F31" s="14">
        <f t="shared" si="8"/>
        <v>0</v>
      </c>
      <c r="G31" s="14">
        <f t="shared" si="8"/>
        <v>584149</v>
      </c>
      <c r="H31" s="14">
        <f t="shared" si="8"/>
        <v>0</v>
      </c>
      <c r="I31" s="14">
        <f t="shared" si="8"/>
        <v>936672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3811885</v>
      </c>
      <c r="O31" s="35">
        <f t="shared" si="2"/>
        <v>1746.9683776351972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83</v>
      </c>
      <c r="M33" s="157"/>
      <c r="N33" s="157"/>
      <c r="O33" s="39">
        <v>2182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527126</v>
      </c>
      <c r="E5" s="24">
        <f t="shared" si="0"/>
        <v>0</v>
      </c>
      <c r="F5" s="24">
        <f t="shared" si="0"/>
        <v>0</v>
      </c>
      <c r="G5" s="24">
        <f t="shared" si="0"/>
        <v>2012566</v>
      </c>
      <c r="H5" s="24">
        <f t="shared" si="0"/>
        <v>0</v>
      </c>
      <c r="I5" s="24">
        <f t="shared" si="0"/>
        <v>195109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2" si="1">SUM(D5:M5)</f>
        <v>2734801</v>
      </c>
      <c r="O5" s="30">
        <f t="shared" ref="O5:O32" si="2">(N5/O$34)</f>
        <v>1235.7889742431089</v>
      </c>
      <c r="P5" s="6"/>
    </row>
    <row r="6" spans="1:133">
      <c r="A6" s="12"/>
      <c r="B6" s="42">
        <v>511</v>
      </c>
      <c r="C6" s="19" t="s">
        <v>19</v>
      </c>
      <c r="D6" s="43">
        <v>95807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95807</v>
      </c>
      <c r="O6" s="44">
        <f t="shared" si="2"/>
        <v>43.292815183009488</v>
      </c>
      <c r="P6" s="9"/>
    </row>
    <row r="7" spans="1:133">
      <c r="A7" s="12"/>
      <c r="B7" s="42">
        <v>512</v>
      </c>
      <c r="C7" s="19" t="s">
        <v>20</v>
      </c>
      <c r="D7" s="43">
        <v>164272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164272</v>
      </c>
      <c r="O7" s="44">
        <f t="shared" si="2"/>
        <v>74.230456394035244</v>
      </c>
      <c r="P7" s="9"/>
    </row>
    <row r="8" spans="1:133">
      <c r="A8" s="12"/>
      <c r="B8" s="42">
        <v>513</v>
      </c>
      <c r="C8" s="19" t="s">
        <v>21</v>
      </c>
      <c r="D8" s="43">
        <v>80152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80152</v>
      </c>
      <c r="O8" s="44">
        <f t="shared" si="2"/>
        <v>36.218707636692272</v>
      </c>
      <c r="P8" s="9"/>
    </row>
    <row r="9" spans="1:133">
      <c r="A9" s="12"/>
      <c r="B9" s="42">
        <v>515</v>
      </c>
      <c r="C9" s="19" t="s">
        <v>23</v>
      </c>
      <c r="D9" s="43">
        <v>3122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3122</v>
      </c>
      <c r="O9" s="44">
        <f t="shared" si="2"/>
        <v>1.4107546317216448</v>
      </c>
      <c r="P9" s="9"/>
    </row>
    <row r="10" spans="1:133">
      <c r="A10" s="12"/>
      <c r="B10" s="42">
        <v>517</v>
      </c>
      <c r="C10" s="19" t="s">
        <v>24</v>
      </c>
      <c r="D10" s="43">
        <v>0</v>
      </c>
      <c r="E10" s="43">
        <v>0</v>
      </c>
      <c r="F10" s="43">
        <v>0</v>
      </c>
      <c r="G10" s="43">
        <v>344359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344359</v>
      </c>
      <c r="O10" s="44">
        <f t="shared" si="2"/>
        <v>155.60732037957524</v>
      </c>
      <c r="P10" s="9"/>
    </row>
    <row r="11" spans="1:133">
      <c r="A11" s="12"/>
      <c r="B11" s="42">
        <v>519</v>
      </c>
      <c r="C11" s="19" t="s">
        <v>59</v>
      </c>
      <c r="D11" s="43">
        <v>183773</v>
      </c>
      <c r="E11" s="43">
        <v>0</v>
      </c>
      <c r="F11" s="43">
        <v>0</v>
      </c>
      <c r="G11" s="43">
        <v>1668207</v>
      </c>
      <c r="H11" s="43">
        <v>0</v>
      </c>
      <c r="I11" s="43">
        <v>195109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2047089</v>
      </c>
      <c r="O11" s="44">
        <f t="shared" si="2"/>
        <v>925.02892001807504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942371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942371</v>
      </c>
      <c r="O12" s="41">
        <f t="shared" si="2"/>
        <v>425.83416177135109</v>
      </c>
      <c r="P12" s="10"/>
    </row>
    <row r="13" spans="1:133">
      <c r="A13" s="12"/>
      <c r="B13" s="42">
        <v>521</v>
      </c>
      <c r="C13" s="19" t="s">
        <v>27</v>
      </c>
      <c r="D13" s="43">
        <v>451386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451386</v>
      </c>
      <c r="O13" s="44">
        <f t="shared" si="2"/>
        <v>203.97017623136014</v>
      </c>
      <c r="P13" s="9"/>
    </row>
    <row r="14" spans="1:133">
      <c r="A14" s="12"/>
      <c r="B14" s="42">
        <v>522</v>
      </c>
      <c r="C14" s="19" t="s">
        <v>28</v>
      </c>
      <c r="D14" s="43">
        <v>232158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232158</v>
      </c>
      <c r="O14" s="44">
        <f t="shared" si="2"/>
        <v>104.90646181653864</v>
      </c>
      <c r="P14" s="9"/>
    </row>
    <row r="15" spans="1:133">
      <c r="A15" s="12"/>
      <c r="B15" s="42">
        <v>524</v>
      </c>
      <c r="C15" s="19" t="s">
        <v>29</v>
      </c>
      <c r="D15" s="43">
        <v>206241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206241</v>
      </c>
      <c r="O15" s="44">
        <f t="shared" si="2"/>
        <v>93.19521012200633</v>
      </c>
      <c r="P15" s="9"/>
    </row>
    <row r="16" spans="1:133">
      <c r="A16" s="12"/>
      <c r="B16" s="42">
        <v>525</v>
      </c>
      <c r="C16" s="19" t="s">
        <v>30</v>
      </c>
      <c r="D16" s="43">
        <v>52586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52586</v>
      </c>
      <c r="O16" s="44">
        <f t="shared" si="2"/>
        <v>23.762313601445999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SUM(D18:D21)</f>
        <v>418557</v>
      </c>
      <c r="E17" s="29">
        <f t="shared" si="4"/>
        <v>0</v>
      </c>
      <c r="F17" s="29">
        <f t="shared" si="4"/>
        <v>0</v>
      </c>
      <c r="G17" s="29">
        <f t="shared" si="4"/>
        <v>22741</v>
      </c>
      <c r="H17" s="29">
        <f t="shared" si="4"/>
        <v>0</v>
      </c>
      <c r="I17" s="29">
        <f t="shared" si="4"/>
        <v>710503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1151801</v>
      </c>
      <c r="O17" s="41">
        <f t="shared" si="2"/>
        <v>520.47040216900132</v>
      </c>
      <c r="P17" s="10"/>
    </row>
    <row r="18" spans="1:119">
      <c r="A18" s="12"/>
      <c r="B18" s="42">
        <v>534</v>
      </c>
      <c r="C18" s="19" t="s">
        <v>62</v>
      </c>
      <c r="D18" s="43">
        <v>269009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269009</v>
      </c>
      <c r="O18" s="44">
        <f t="shared" si="2"/>
        <v>121.55851784907365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710503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710503</v>
      </c>
      <c r="O19" s="44">
        <f t="shared" si="2"/>
        <v>321.05874378671484</v>
      </c>
      <c r="P19" s="9"/>
    </row>
    <row r="20" spans="1:119">
      <c r="A20" s="12"/>
      <c r="B20" s="42">
        <v>538</v>
      </c>
      <c r="C20" s="19" t="s">
        <v>63</v>
      </c>
      <c r="D20" s="43">
        <v>0</v>
      </c>
      <c r="E20" s="43">
        <v>0</v>
      </c>
      <c r="F20" s="43">
        <v>0</v>
      </c>
      <c r="G20" s="43">
        <v>22741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22741</v>
      </c>
      <c r="O20" s="44">
        <f t="shared" si="2"/>
        <v>10.276095797559874</v>
      </c>
      <c r="P20" s="9"/>
    </row>
    <row r="21" spans="1:119">
      <c r="A21" s="12"/>
      <c r="B21" s="42">
        <v>539</v>
      </c>
      <c r="C21" s="19" t="s">
        <v>34</v>
      </c>
      <c r="D21" s="43">
        <v>149548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149548</v>
      </c>
      <c r="O21" s="44">
        <f t="shared" si="2"/>
        <v>67.577044735652962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79653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79653</v>
      </c>
      <c r="O22" s="41">
        <f t="shared" si="2"/>
        <v>35.993221870763669</v>
      </c>
      <c r="P22" s="10"/>
    </row>
    <row r="23" spans="1:119">
      <c r="A23" s="12"/>
      <c r="B23" s="42">
        <v>541</v>
      </c>
      <c r="C23" s="19" t="s">
        <v>64</v>
      </c>
      <c r="D23" s="43">
        <v>79653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79653</v>
      </c>
      <c r="O23" s="44">
        <f t="shared" si="2"/>
        <v>35.993221870763669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SUM(D25:D28)</f>
        <v>128862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128862</v>
      </c>
      <c r="O24" s="41">
        <f t="shared" si="2"/>
        <v>58.229552643470399</v>
      </c>
      <c r="P24" s="9"/>
    </row>
    <row r="25" spans="1:119">
      <c r="A25" s="12"/>
      <c r="B25" s="42">
        <v>571</v>
      </c>
      <c r="C25" s="19" t="s">
        <v>38</v>
      </c>
      <c r="D25" s="43">
        <v>46989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46989</v>
      </c>
      <c r="O25" s="44">
        <f t="shared" si="2"/>
        <v>21.233167645729779</v>
      </c>
      <c r="P25" s="9"/>
    </row>
    <row r="26" spans="1:119">
      <c r="A26" s="12"/>
      <c r="B26" s="42">
        <v>572</v>
      </c>
      <c r="C26" s="19" t="s">
        <v>65</v>
      </c>
      <c r="D26" s="43">
        <v>51573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51573</v>
      </c>
      <c r="O26" s="44">
        <f t="shared" si="2"/>
        <v>23.304563940352462</v>
      </c>
      <c r="P26" s="9"/>
    </row>
    <row r="27" spans="1:119">
      <c r="A27" s="12"/>
      <c r="B27" s="42">
        <v>574</v>
      </c>
      <c r="C27" s="19" t="s">
        <v>40</v>
      </c>
      <c r="D27" s="43">
        <v>15732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15732</v>
      </c>
      <c r="O27" s="44">
        <f t="shared" si="2"/>
        <v>7.1089019430637146</v>
      </c>
      <c r="P27" s="9"/>
    </row>
    <row r="28" spans="1:119">
      <c r="A28" s="12"/>
      <c r="B28" s="42">
        <v>579</v>
      </c>
      <c r="C28" s="19" t="s">
        <v>41</v>
      </c>
      <c r="D28" s="43">
        <v>14568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14568</v>
      </c>
      <c r="O28" s="44">
        <f t="shared" si="2"/>
        <v>6.5829191143244463</v>
      </c>
      <c r="P28" s="9"/>
    </row>
    <row r="29" spans="1:119" ht="15.75">
      <c r="A29" s="26" t="s">
        <v>66</v>
      </c>
      <c r="B29" s="27"/>
      <c r="C29" s="28"/>
      <c r="D29" s="29">
        <f t="shared" ref="D29:M29" si="7">SUM(D30:D31)</f>
        <v>141000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126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141126</v>
      </c>
      <c r="O29" s="41">
        <f t="shared" si="2"/>
        <v>63.771351107094439</v>
      </c>
      <c r="P29" s="9"/>
    </row>
    <row r="30" spans="1:119">
      <c r="A30" s="12"/>
      <c r="B30" s="42">
        <v>581</v>
      </c>
      <c r="C30" s="19" t="s">
        <v>67</v>
      </c>
      <c r="D30" s="43">
        <v>141000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141000</v>
      </c>
      <c r="O30" s="44">
        <f t="shared" si="2"/>
        <v>63.714414821509266</v>
      </c>
      <c r="P30" s="9"/>
    </row>
    <row r="31" spans="1:119" ht="15.75" thickBot="1">
      <c r="A31" s="12"/>
      <c r="B31" s="42">
        <v>590</v>
      </c>
      <c r="C31" s="19" t="s">
        <v>78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126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126</v>
      </c>
      <c r="O31" s="44">
        <f t="shared" si="2"/>
        <v>5.6936285585178492E-2</v>
      </c>
      <c r="P31" s="9"/>
    </row>
    <row r="32" spans="1:119" ht="16.5" thickBot="1">
      <c r="A32" s="13" t="s">
        <v>10</v>
      </c>
      <c r="B32" s="21"/>
      <c r="C32" s="20"/>
      <c r="D32" s="14">
        <f>SUM(D5,D12,D17,D22,D24,D29)</f>
        <v>2237569</v>
      </c>
      <c r="E32" s="14">
        <f t="shared" ref="E32:M32" si="8">SUM(E5,E12,E17,E22,E24,E29)</f>
        <v>0</v>
      </c>
      <c r="F32" s="14">
        <f t="shared" si="8"/>
        <v>0</v>
      </c>
      <c r="G32" s="14">
        <f t="shared" si="8"/>
        <v>2035307</v>
      </c>
      <c r="H32" s="14">
        <f t="shared" si="8"/>
        <v>0</v>
      </c>
      <c r="I32" s="14">
        <f t="shared" si="8"/>
        <v>905738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5178614</v>
      </c>
      <c r="O32" s="35">
        <f t="shared" si="2"/>
        <v>2340.0876638047898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81</v>
      </c>
      <c r="M34" s="157"/>
      <c r="N34" s="157"/>
      <c r="O34" s="39">
        <v>2213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49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580257</v>
      </c>
      <c r="E5" s="24">
        <f t="shared" si="0"/>
        <v>0</v>
      </c>
      <c r="F5" s="24">
        <f t="shared" si="0"/>
        <v>0</v>
      </c>
      <c r="G5" s="24">
        <f t="shared" si="0"/>
        <v>611007</v>
      </c>
      <c r="H5" s="24">
        <f t="shared" si="0"/>
        <v>0</v>
      </c>
      <c r="I5" s="24">
        <f t="shared" si="0"/>
        <v>176364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2" si="1">SUM(D5:M5)</f>
        <v>1367628</v>
      </c>
      <c r="O5" s="30">
        <f t="shared" ref="O5:O32" si="2">(N5/O$34)</f>
        <v>618.27667269439416</v>
      </c>
      <c r="P5" s="6"/>
    </row>
    <row r="6" spans="1:133">
      <c r="A6" s="12"/>
      <c r="B6" s="42">
        <v>511</v>
      </c>
      <c r="C6" s="19" t="s">
        <v>19</v>
      </c>
      <c r="D6" s="43">
        <v>86661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86661</v>
      </c>
      <c r="O6" s="44">
        <f t="shared" si="2"/>
        <v>39.177667269439418</v>
      </c>
      <c r="P6" s="9"/>
    </row>
    <row r="7" spans="1:133">
      <c r="A7" s="12"/>
      <c r="B7" s="42">
        <v>512</v>
      </c>
      <c r="C7" s="19" t="s">
        <v>20</v>
      </c>
      <c r="D7" s="43">
        <v>169418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169418</v>
      </c>
      <c r="O7" s="44">
        <f t="shared" si="2"/>
        <v>76.590415913200729</v>
      </c>
      <c r="P7" s="9"/>
    </row>
    <row r="8" spans="1:133">
      <c r="A8" s="12"/>
      <c r="B8" s="42">
        <v>513</v>
      </c>
      <c r="C8" s="19" t="s">
        <v>21</v>
      </c>
      <c r="D8" s="43">
        <v>93347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93347</v>
      </c>
      <c r="O8" s="44">
        <f t="shared" si="2"/>
        <v>42.2002712477396</v>
      </c>
      <c r="P8" s="9"/>
    </row>
    <row r="9" spans="1:133">
      <c r="A9" s="12"/>
      <c r="B9" s="42">
        <v>515</v>
      </c>
      <c r="C9" s="19" t="s">
        <v>23</v>
      </c>
      <c r="D9" s="43">
        <v>10489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10489</v>
      </c>
      <c r="O9" s="44">
        <f t="shared" si="2"/>
        <v>4.7418625678119346</v>
      </c>
      <c r="P9" s="9"/>
    </row>
    <row r="10" spans="1:133">
      <c r="A10" s="12"/>
      <c r="B10" s="42">
        <v>517</v>
      </c>
      <c r="C10" s="19" t="s">
        <v>24</v>
      </c>
      <c r="D10" s="43">
        <v>0</v>
      </c>
      <c r="E10" s="43">
        <v>0</v>
      </c>
      <c r="F10" s="43">
        <v>0</v>
      </c>
      <c r="G10" s="43">
        <v>345788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345788</v>
      </c>
      <c r="O10" s="44">
        <f t="shared" si="2"/>
        <v>156.3236889692586</v>
      </c>
      <c r="P10" s="9"/>
    </row>
    <row r="11" spans="1:133">
      <c r="A11" s="12"/>
      <c r="B11" s="42">
        <v>519</v>
      </c>
      <c r="C11" s="19" t="s">
        <v>59</v>
      </c>
      <c r="D11" s="43">
        <v>220342</v>
      </c>
      <c r="E11" s="43">
        <v>0</v>
      </c>
      <c r="F11" s="43">
        <v>0</v>
      </c>
      <c r="G11" s="43">
        <v>265219</v>
      </c>
      <c r="H11" s="43">
        <v>0</v>
      </c>
      <c r="I11" s="43">
        <v>176364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661925</v>
      </c>
      <c r="O11" s="44">
        <f t="shared" si="2"/>
        <v>299.24276672694396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900995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900995</v>
      </c>
      <c r="O12" s="41">
        <f t="shared" si="2"/>
        <v>407.32142857142856</v>
      </c>
      <c r="P12" s="10"/>
    </row>
    <row r="13" spans="1:133">
      <c r="A13" s="12"/>
      <c r="B13" s="42">
        <v>521</v>
      </c>
      <c r="C13" s="19" t="s">
        <v>27</v>
      </c>
      <c r="D13" s="43">
        <v>425372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425372</v>
      </c>
      <c r="O13" s="44">
        <f t="shared" si="2"/>
        <v>192.30198915009041</v>
      </c>
      <c r="P13" s="9"/>
    </row>
    <row r="14" spans="1:133">
      <c r="A14" s="12"/>
      <c r="B14" s="42">
        <v>522</v>
      </c>
      <c r="C14" s="19" t="s">
        <v>28</v>
      </c>
      <c r="D14" s="43">
        <v>227160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227160</v>
      </c>
      <c r="O14" s="44">
        <f t="shared" si="2"/>
        <v>102.69439421338156</v>
      </c>
      <c r="P14" s="9"/>
    </row>
    <row r="15" spans="1:133">
      <c r="A15" s="12"/>
      <c r="B15" s="42">
        <v>524</v>
      </c>
      <c r="C15" s="19" t="s">
        <v>29</v>
      </c>
      <c r="D15" s="43">
        <v>207901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207901</v>
      </c>
      <c r="O15" s="44">
        <f t="shared" si="2"/>
        <v>93.987793851717896</v>
      </c>
      <c r="P15" s="9"/>
    </row>
    <row r="16" spans="1:133">
      <c r="A16" s="12"/>
      <c r="B16" s="42">
        <v>525</v>
      </c>
      <c r="C16" s="19" t="s">
        <v>30</v>
      </c>
      <c r="D16" s="43">
        <v>40562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40562</v>
      </c>
      <c r="O16" s="44">
        <f t="shared" si="2"/>
        <v>18.337251356238699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SUM(D18:D21)</f>
        <v>413721</v>
      </c>
      <c r="E17" s="29">
        <f t="shared" si="4"/>
        <v>0</v>
      </c>
      <c r="F17" s="29">
        <f t="shared" si="4"/>
        <v>0</v>
      </c>
      <c r="G17" s="29">
        <f t="shared" si="4"/>
        <v>23588</v>
      </c>
      <c r="H17" s="29">
        <f t="shared" si="4"/>
        <v>0</v>
      </c>
      <c r="I17" s="29">
        <f t="shared" si="4"/>
        <v>679055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1116364</v>
      </c>
      <c r="O17" s="41">
        <f t="shared" si="2"/>
        <v>504.68535262206149</v>
      </c>
      <c r="P17" s="10"/>
    </row>
    <row r="18" spans="1:119">
      <c r="A18" s="12"/>
      <c r="B18" s="42">
        <v>534</v>
      </c>
      <c r="C18" s="19" t="s">
        <v>62</v>
      </c>
      <c r="D18" s="43">
        <v>267809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267809</v>
      </c>
      <c r="O18" s="44">
        <f t="shared" si="2"/>
        <v>121.07097649186257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679055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679055</v>
      </c>
      <c r="O19" s="44">
        <f t="shared" si="2"/>
        <v>306.98688969258592</v>
      </c>
      <c r="P19" s="9"/>
    </row>
    <row r="20" spans="1:119">
      <c r="A20" s="12"/>
      <c r="B20" s="42">
        <v>538</v>
      </c>
      <c r="C20" s="19" t="s">
        <v>63</v>
      </c>
      <c r="D20" s="43">
        <v>0</v>
      </c>
      <c r="E20" s="43">
        <v>0</v>
      </c>
      <c r="F20" s="43">
        <v>0</v>
      </c>
      <c r="G20" s="43">
        <v>23588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23588</v>
      </c>
      <c r="O20" s="44">
        <f t="shared" si="2"/>
        <v>10.66365280289331</v>
      </c>
      <c r="P20" s="9"/>
    </row>
    <row r="21" spans="1:119">
      <c r="A21" s="12"/>
      <c r="B21" s="42">
        <v>539</v>
      </c>
      <c r="C21" s="19" t="s">
        <v>34</v>
      </c>
      <c r="D21" s="43">
        <v>145912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145912</v>
      </c>
      <c r="O21" s="44">
        <f t="shared" si="2"/>
        <v>65.963833634719705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86869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86869</v>
      </c>
      <c r="O22" s="41">
        <f t="shared" si="2"/>
        <v>39.271699819168177</v>
      </c>
      <c r="P22" s="10"/>
    </row>
    <row r="23" spans="1:119">
      <c r="A23" s="12"/>
      <c r="B23" s="42">
        <v>541</v>
      </c>
      <c r="C23" s="19" t="s">
        <v>64</v>
      </c>
      <c r="D23" s="43">
        <v>86869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86869</v>
      </c>
      <c r="O23" s="44">
        <f t="shared" si="2"/>
        <v>39.271699819168177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SUM(D25:D28)</f>
        <v>88025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88025</v>
      </c>
      <c r="O24" s="41">
        <f t="shared" si="2"/>
        <v>39.794303797468352</v>
      </c>
      <c r="P24" s="9"/>
    </row>
    <row r="25" spans="1:119">
      <c r="A25" s="12"/>
      <c r="B25" s="42">
        <v>571</v>
      </c>
      <c r="C25" s="19" t="s">
        <v>38</v>
      </c>
      <c r="D25" s="43">
        <v>46344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46344</v>
      </c>
      <c r="O25" s="44">
        <f t="shared" si="2"/>
        <v>20.951175406871609</v>
      </c>
      <c r="P25" s="9"/>
    </row>
    <row r="26" spans="1:119">
      <c r="A26" s="12"/>
      <c r="B26" s="42">
        <v>572</v>
      </c>
      <c r="C26" s="19" t="s">
        <v>65</v>
      </c>
      <c r="D26" s="43">
        <v>13672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13672</v>
      </c>
      <c r="O26" s="44">
        <f t="shared" si="2"/>
        <v>6.1808318264014463</v>
      </c>
      <c r="P26" s="9"/>
    </row>
    <row r="27" spans="1:119">
      <c r="A27" s="12"/>
      <c r="B27" s="42">
        <v>574</v>
      </c>
      <c r="C27" s="19" t="s">
        <v>40</v>
      </c>
      <c r="D27" s="43">
        <v>10000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10000</v>
      </c>
      <c r="O27" s="44">
        <f t="shared" si="2"/>
        <v>4.5207956600361667</v>
      </c>
      <c r="P27" s="9"/>
    </row>
    <row r="28" spans="1:119">
      <c r="A28" s="12"/>
      <c r="B28" s="42">
        <v>579</v>
      </c>
      <c r="C28" s="19" t="s">
        <v>41</v>
      </c>
      <c r="D28" s="43">
        <v>18009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18009</v>
      </c>
      <c r="O28" s="44">
        <f t="shared" si="2"/>
        <v>8.1415009041591322</v>
      </c>
      <c r="P28" s="9"/>
    </row>
    <row r="29" spans="1:119" ht="15.75">
      <c r="A29" s="26" t="s">
        <v>66</v>
      </c>
      <c r="B29" s="27"/>
      <c r="C29" s="28"/>
      <c r="D29" s="29">
        <f t="shared" ref="D29:M29" si="7">SUM(D30:D31)</f>
        <v>141000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42695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183695</v>
      </c>
      <c r="O29" s="41">
        <f t="shared" si="2"/>
        <v>83.044755877034362</v>
      </c>
      <c r="P29" s="9"/>
    </row>
    <row r="30" spans="1:119">
      <c r="A30" s="12"/>
      <c r="B30" s="42">
        <v>581</v>
      </c>
      <c r="C30" s="19" t="s">
        <v>67</v>
      </c>
      <c r="D30" s="43">
        <v>141000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141000</v>
      </c>
      <c r="O30" s="44">
        <f t="shared" si="2"/>
        <v>63.743218806509944</v>
      </c>
      <c r="P30" s="9"/>
    </row>
    <row r="31" spans="1:119" ht="15.75" thickBot="1">
      <c r="A31" s="12"/>
      <c r="B31" s="42">
        <v>590</v>
      </c>
      <c r="C31" s="19" t="s">
        <v>78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42695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42695</v>
      </c>
      <c r="O31" s="44">
        <f t="shared" si="2"/>
        <v>19.301537070524411</v>
      </c>
      <c r="P31" s="9"/>
    </row>
    <row r="32" spans="1:119" ht="16.5" thickBot="1">
      <c r="A32" s="13" t="s">
        <v>10</v>
      </c>
      <c r="B32" s="21"/>
      <c r="C32" s="20"/>
      <c r="D32" s="14">
        <f>SUM(D5,D12,D17,D22,D24,D29)</f>
        <v>2210867</v>
      </c>
      <c r="E32" s="14">
        <f t="shared" ref="E32:M32" si="8">SUM(E5,E12,E17,E22,E24,E29)</f>
        <v>0</v>
      </c>
      <c r="F32" s="14">
        <f t="shared" si="8"/>
        <v>0</v>
      </c>
      <c r="G32" s="14">
        <f t="shared" si="8"/>
        <v>634595</v>
      </c>
      <c r="H32" s="14">
        <f t="shared" si="8"/>
        <v>0</v>
      </c>
      <c r="I32" s="14">
        <f t="shared" si="8"/>
        <v>898114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3743576</v>
      </c>
      <c r="O32" s="35">
        <f t="shared" si="2"/>
        <v>1692.3942133815551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79</v>
      </c>
      <c r="M34" s="157"/>
      <c r="N34" s="157"/>
      <c r="O34" s="39">
        <v>2212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49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513082</v>
      </c>
      <c r="E5" s="24">
        <f t="shared" si="0"/>
        <v>0</v>
      </c>
      <c r="F5" s="24">
        <f t="shared" si="0"/>
        <v>0</v>
      </c>
      <c r="G5" s="24">
        <f t="shared" si="0"/>
        <v>493063</v>
      </c>
      <c r="H5" s="24">
        <f t="shared" si="0"/>
        <v>0</v>
      </c>
      <c r="I5" s="24">
        <f t="shared" si="0"/>
        <v>228524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1234669</v>
      </c>
      <c r="O5" s="30">
        <f t="shared" ref="O5:O31" si="2">(N5/O$33)</f>
        <v>560.95820081781005</v>
      </c>
      <c r="P5" s="6"/>
    </row>
    <row r="6" spans="1:133">
      <c r="A6" s="12"/>
      <c r="B6" s="42">
        <v>511</v>
      </c>
      <c r="C6" s="19" t="s">
        <v>19</v>
      </c>
      <c r="D6" s="43">
        <v>72641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72641</v>
      </c>
      <c r="O6" s="44">
        <f t="shared" si="2"/>
        <v>33.003634711494776</v>
      </c>
      <c r="P6" s="9"/>
    </row>
    <row r="7" spans="1:133">
      <c r="A7" s="12"/>
      <c r="B7" s="42">
        <v>512</v>
      </c>
      <c r="C7" s="19" t="s">
        <v>20</v>
      </c>
      <c r="D7" s="43">
        <v>163381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163381</v>
      </c>
      <c r="O7" s="44">
        <f t="shared" si="2"/>
        <v>74.230349840981376</v>
      </c>
      <c r="P7" s="9"/>
    </row>
    <row r="8" spans="1:133">
      <c r="A8" s="12"/>
      <c r="B8" s="42">
        <v>513</v>
      </c>
      <c r="C8" s="19" t="s">
        <v>21</v>
      </c>
      <c r="D8" s="43">
        <v>70438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70438</v>
      </c>
      <c r="O8" s="44">
        <f t="shared" si="2"/>
        <v>32.00272603362108</v>
      </c>
      <c r="P8" s="9"/>
    </row>
    <row r="9" spans="1:133">
      <c r="A9" s="12"/>
      <c r="B9" s="42">
        <v>515</v>
      </c>
      <c r="C9" s="19" t="s">
        <v>23</v>
      </c>
      <c r="D9" s="43">
        <v>11122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11122</v>
      </c>
      <c r="O9" s="44">
        <f t="shared" si="2"/>
        <v>5.053157655611086</v>
      </c>
      <c r="P9" s="9"/>
    </row>
    <row r="10" spans="1:133">
      <c r="A10" s="12"/>
      <c r="B10" s="42">
        <v>517</v>
      </c>
      <c r="C10" s="19" t="s">
        <v>24</v>
      </c>
      <c r="D10" s="43">
        <v>0</v>
      </c>
      <c r="E10" s="43">
        <v>0</v>
      </c>
      <c r="F10" s="43">
        <v>0</v>
      </c>
      <c r="G10" s="43">
        <v>348643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348643</v>
      </c>
      <c r="O10" s="44">
        <f t="shared" si="2"/>
        <v>158.4020899591095</v>
      </c>
      <c r="P10" s="9"/>
    </row>
    <row r="11" spans="1:133">
      <c r="A11" s="12"/>
      <c r="B11" s="42">
        <v>519</v>
      </c>
      <c r="C11" s="19" t="s">
        <v>59</v>
      </c>
      <c r="D11" s="43">
        <v>195500</v>
      </c>
      <c r="E11" s="43">
        <v>0</v>
      </c>
      <c r="F11" s="43">
        <v>0</v>
      </c>
      <c r="G11" s="43">
        <v>144420</v>
      </c>
      <c r="H11" s="43">
        <v>0</v>
      </c>
      <c r="I11" s="43">
        <v>228524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568444</v>
      </c>
      <c r="O11" s="44">
        <f t="shared" si="2"/>
        <v>258.26624261699226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875855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875855</v>
      </c>
      <c r="O12" s="41">
        <f t="shared" si="2"/>
        <v>397.93502953203091</v>
      </c>
      <c r="P12" s="10"/>
    </row>
    <row r="13" spans="1:133">
      <c r="A13" s="12"/>
      <c r="B13" s="42">
        <v>521</v>
      </c>
      <c r="C13" s="19" t="s">
        <v>27</v>
      </c>
      <c r="D13" s="43">
        <v>419100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419100</v>
      </c>
      <c r="O13" s="44">
        <f t="shared" si="2"/>
        <v>190.41344843253066</v>
      </c>
      <c r="P13" s="9"/>
    </row>
    <row r="14" spans="1:133">
      <c r="A14" s="12"/>
      <c r="B14" s="42">
        <v>522</v>
      </c>
      <c r="C14" s="19" t="s">
        <v>28</v>
      </c>
      <c r="D14" s="43">
        <v>223144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223144</v>
      </c>
      <c r="O14" s="44">
        <f t="shared" si="2"/>
        <v>101.38300772376192</v>
      </c>
      <c r="P14" s="9"/>
    </row>
    <row r="15" spans="1:133">
      <c r="A15" s="12"/>
      <c r="B15" s="42">
        <v>524</v>
      </c>
      <c r="C15" s="19" t="s">
        <v>29</v>
      </c>
      <c r="D15" s="43">
        <v>197633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197633</v>
      </c>
      <c r="O15" s="44">
        <f t="shared" si="2"/>
        <v>89.792367105860976</v>
      </c>
      <c r="P15" s="9"/>
    </row>
    <row r="16" spans="1:133">
      <c r="A16" s="12"/>
      <c r="B16" s="42">
        <v>525</v>
      </c>
      <c r="C16" s="19" t="s">
        <v>30</v>
      </c>
      <c r="D16" s="43">
        <v>35978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35978</v>
      </c>
      <c r="O16" s="44">
        <f t="shared" si="2"/>
        <v>16.346206269877328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SUM(D18:D21)</f>
        <v>405296</v>
      </c>
      <c r="E17" s="29">
        <f t="shared" si="4"/>
        <v>0</v>
      </c>
      <c r="F17" s="29">
        <f t="shared" si="4"/>
        <v>0</v>
      </c>
      <c r="G17" s="29">
        <f t="shared" si="4"/>
        <v>22841</v>
      </c>
      <c r="H17" s="29">
        <f t="shared" si="4"/>
        <v>0</v>
      </c>
      <c r="I17" s="29">
        <f t="shared" si="4"/>
        <v>649596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1077733</v>
      </c>
      <c r="O17" s="41">
        <f t="shared" si="2"/>
        <v>489.65606542480691</v>
      </c>
      <c r="P17" s="10"/>
    </row>
    <row r="18" spans="1:119">
      <c r="A18" s="12"/>
      <c r="B18" s="42">
        <v>534</v>
      </c>
      <c r="C18" s="19" t="s">
        <v>62</v>
      </c>
      <c r="D18" s="43">
        <v>264105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264105</v>
      </c>
      <c r="O18" s="44">
        <f t="shared" si="2"/>
        <v>119.9931849159473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649596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649596</v>
      </c>
      <c r="O19" s="44">
        <f t="shared" si="2"/>
        <v>295.13675601999091</v>
      </c>
      <c r="P19" s="9"/>
    </row>
    <row r="20" spans="1:119">
      <c r="A20" s="12"/>
      <c r="B20" s="42">
        <v>538</v>
      </c>
      <c r="C20" s="19" t="s">
        <v>63</v>
      </c>
      <c r="D20" s="43">
        <v>0</v>
      </c>
      <c r="E20" s="43">
        <v>0</v>
      </c>
      <c r="F20" s="43">
        <v>0</v>
      </c>
      <c r="G20" s="43">
        <v>22841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22841</v>
      </c>
      <c r="O20" s="44">
        <f t="shared" si="2"/>
        <v>10.377555656519764</v>
      </c>
      <c r="P20" s="9"/>
    </row>
    <row r="21" spans="1:119">
      <c r="A21" s="12"/>
      <c r="B21" s="42">
        <v>539</v>
      </c>
      <c r="C21" s="19" t="s">
        <v>34</v>
      </c>
      <c r="D21" s="43">
        <v>141191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141191</v>
      </c>
      <c r="O21" s="44">
        <f t="shared" si="2"/>
        <v>64.148568832348928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75639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75639</v>
      </c>
      <c r="O22" s="41">
        <f t="shared" si="2"/>
        <v>34.365742844161744</v>
      </c>
      <c r="P22" s="10"/>
    </row>
    <row r="23" spans="1:119">
      <c r="A23" s="12"/>
      <c r="B23" s="42">
        <v>541</v>
      </c>
      <c r="C23" s="19" t="s">
        <v>64</v>
      </c>
      <c r="D23" s="43">
        <v>75639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75639</v>
      </c>
      <c r="O23" s="44">
        <f t="shared" si="2"/>
        <v>34.365742844161744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SUM(D25:D28)</f>
        <v>88468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88468</v>
      </c>
      <c r="O24" s="41">
        <f t="shared" si="2"/>
        <v>40.194457064970464</v>
      </c>
      <c r="P24" s="9"/>
    </row>
    <row r="25" spans="1:119">
      <c r="A25" s="12"/>
      <c r="B25" s="42">
        <v>571</v>
      </c>
      <c r="C25" s="19" t="s">
        <v>38</v>
      </c>
      <c r="D25" s="43">
        <v>44246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44246</v>
      </c>
      <c r="O25" s="44">
        <f t="shared" si="2"/>
        <v>20.102680599727396</v>
      </c>
      <c r="P25" s="9"/>
    </row>
    <row r="26" spans="1:119">
      <c r="A26" s="12"/>
      <c r="B26" s="42">
        <v>572</v>
      </c>
      <c r="C26" s="19" t="s">
        <v>65</v>
      </c>
      <c r="D26" s="43">
        <v>19667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19667</v>
      </c>
      <c r="O26" s="44">
        <f t="shared" si="2"/>
        <v>8.935483870967742</v>
      </c>
      <c r="P26" s="9"/>
    </row>
    <row r="27" spans="1:119">
      <c r="A27" s="12"/>
      <c r="B27" s="42">
        <v>574</v>
      </c>
      <c r="C27" s="19" t="s">
        <v>40</v>
      </c>
      <c r="D27" s="43">
        <v>9863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9863</v>
      </c>
      <c r="O27" s="44">
        <f t="shared" si="2"/>
        <v>4.481144934120854</v>
      </c>
      <c r="P27" s="9"/>
    </row>
    <row r="28" spans="1:119">
      <c r="A28" s="12"/>
      <c r="B28" s="42">
        <v>579</v>
      </c>
      <c r="C28" s="19" t="s">
        <v>41</v>
      </c>
      <c r="D28" s="43">
        <v>14692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14692</v>
      </c>
      <c r="O28" s="44">
        <f t="shared" si="2"/>
        <v>6.675147660154475</v>
      </c>
      <c r="P28" s="9"/>
    </row>
    <row r="29" spans="1:119" ht="15.75">
      <c r="A29" s="26" t="s">
        <v>66</v>
      </c>
      <c r="B29" s="27"/>
      <c r="C29" s="28"/>
      <c r="D29" s="29">
        <f t="shared" ref="D29:M29" si="7">SUM(D30:D30)</f>
        <v>141000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141000</v>
      </c>
      <c r="O29" s="41">
        <f t="shared" si="2"/>
        <v>64.061790095411183</v>
      </c>
      <c r="P29" s="9"/>
    </row>
    <row r="30" spans="1:119" ht="15.75" thickBot="1">
      <c r="A30" s="12"/>
      <c r="B30" s="42">
        <v>581</v>
      </c>
      <c r="C30" s="19" t="s">
        <v>67</v>
      </c>
      <c r="D30" s="43">
        <v>141000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141000</v>
      </c>
      <c r="O30" s="44">
        <f t="shared" si="2"/>
        <v>64.061790095411183</v>
      </c>
      <c r="P30" s="9"/>
    </row>
    <row r="31" spans="1:119" ht="16.5" thickBot="1">
      <c r="A31" s="13" t="s">
        <v>10</v>
      </c>
      <c r="B31" s="21"/>
      <c r="C31" s="20"/>
      <c r="D31" s="14">
        <f>SUM(D5,D12,D17,D22,D24,D29)</f>
        <v>2099340</v>
      </c>
      <c r="E31" s="14">
        <f t="shared" ref="E31:M31" si="8">SUM(E5,E12,E17,E22,E24,E29)</f>
        <v>0</v>
      </c>
      <c r="F31" s="14">
        <f t="shared" si="8"/>
        <v>0</v>
      </c>
      <c r="G31" s="14">
        <f t="shared" si="8"/>
        <v>515904</v>
      </c>
      <c r="H31" s="14">
        <f t="shared" si="8"/>
        <v>0</v>
      </c>
      <c r="I31" s="14">
        <f t="shared" si="8"/>
        <v>878120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3493364</v>
      </c>
      <c r="O31" s="35">
        <f t="shared" si="2"/>
        <v>1587.1712857791913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76</v>
      </c>
      <c r="M33" s="157"/>
      <c r="N33" s="157"/>
      <c r="O33" s="39">
        <v>2201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497536</v>
      </c>
      <c r="E5" s="24">
        <f t="shared" si="0"/>
        <v>0</v>
      </c>
      <c r="F5" s="24">
        <f t="shared" si="0"/>
        <v>0</v>
      </c>
      <c r="G5" s="24">
        <f t="shared" si="0"/>
        <v>429620</v>
      </c>
      <c r="H5" s="24">
        <f t="shared" si="0"/>
        <v>0</v>
      </c>
      <c r="I5" s="24">
        <f t="shared" si="0"/>
        <v>251899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1179055</v>
      </c>
      <c r="O5" s="30">
        <f t="shared" ref="O5:O31" si="2">(N5/O$33)</f>
        <v>537.89005474452551</v>
      </c>
      <c r="P5" s="6"/>
    </row>
    <row r="6" spans="1:133">
      <c r="A6" s="12"/>
      <c r="B6" s="42">
        <v>511</v>
      </c>
      <c r="C6" s="19" t="s">
        <v>19</v>
      </c>
      <c r="D6" s="43">
        <v>64075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64075</v>
      </c>
      <c r="O6" s="44">
        <f t="shared" si="2"/>
        <v>29.231295620437955</v>
      </c>
      <c r="P6" s="9"/>
    </row>
    <row r="7" spans="1:133">
      <c r="A7" s="12"/>
      <c r="B7" s="42">
        <v>512</v>
      </c>
      <c r="C7" s="19" t="s">
        <v>20</v>
      </c>
      <c r="D7" s="43">
        <v>170778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170778</v>
      </c>
      <c r="O7" s="44">
        <f t="shared" si="2"/>
        <v>77.909671532846716</v>
      </c>
      <c r="P7" s="9"/>
    </row>
    <row r="8" spans="1:133">
      <c r="A8" s="12"/>
      <c r="B8" s="42">
        <v>513</v>
      </c>
      <c r="C8" s="19" t="s">
        <v>21</v>
      </c>
      <c r="D8" s="43">
        <v>71448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71448</v>
      </c>
      <c r="O8" s="44">
        <f t="shared" si="2"/>
        <v>32.594890510948908</v>
      </c>
      <c r="P8" s="9"/>
    </row>
    <row r="9" spans="1:133">
      <c r="A9" s="12"/>
      <c r="B9" s="42">
        <v>515</v>
      </c>
      <c r="C9" s="19" t="s">
        <v>23</v>
      </c>
      <c r="D9" s="43">
        <v>3200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3200</v>
      </c>
      <c r="O9" s="44">
        <f t="shared" si="2"/>
        <v>1.4598540145985401</v>
      </c>
      <c r="P9" s="9"/>
    </row>
    <row r="10" spans="1:133">
      <c r="A10" s="12"/>
      <c r="B10" s="42">
        <v>517</v>
      </c>
      <c r="C10" s="19" t="s">
        <v>24</v>
      </c>
      <c r="D10" s="43">
        <v>0</v>
      </c>
      <c r="E10" s="43">
        <v>0</v>
      </c>
      <c r="F10" s="43">
        <v>0</v>
      </c>
      <c r="G10" s="43">
        <v>358343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358343</v>
      </c>
      <c r="O10" s="44">
        <f t="shared" si="2"/>
        <v>163.47764598540147</v>
      </c>
      <c r="P10" s="9"/>
    </row>
    <row r="11" spans="1:133">
      <c r="A11" s="12"/>
      <c r="B11" s="42">
        <v>519</v>
      </c>
      <c r="C11" s="19" t="s">
        <v>59</v>
      </c>
      <c r="D11" s="43">
        <v>188035</v>
      </c>
      <c r="E11" s="43">
        <v>0</v>
      </c>
      <c r="F11" s="43">
        <v>0</v>
      </c>
      <c r="G11" s="43">
        <v>71277</v>
      </c>
      <c r="H11" s="43">
        <v>0</v>
      </c>
      <c r="I11" s="43">
        <v>251899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511211</v>
      </c>
      <c r="O11" s="44">
        <f t="shared" si="2"/>
        <v>233.21669708029196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867700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867700</v>
      </c>
      <c r="O12" s="41">
        <f t="shared" si="2"/>
        <v>395.8485401459854</v>
      </c>
      <c r="P12" s="10"/>
    </row>
    <row r="13" spans="1:133">
      <c r="A13" s="12"/>
      <c r="B13" s="42">
        <v>521</v>
      </c>
      <c r="C13" s="19" t="s">
        <v>27</v>
      </c>
      <c r="D13" s="43">
        <v>435175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435175</v>
      </c>
      <c r="O13" s="44">
        <f t="shared" si="2"/>
        <v>198.5287408759124</v>
      </c>
      <c r="P13" s="9"/>
    </row>
    <row r="14" spans="1:133">
      <c r="A14" s="12"/>
      <c r="B14" s="42">
        <v>522</v>
      </c>
      <c r="C14" s="19" t="s">
        <v>28</v>
      </c>
      <c r="D14" s="43">
        <v>222254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222254</v>
      </c>
      <c r="O14" s="44">
        <f t="shared" si="2"/>
        <v>101.39324817518248</v>
      </c>
      <c r="P14" s="9"/>
    </row>
    <row r="15" spans="1:133">
      <c r="A15" s="12"/>
      <c r="B15" s="42">
        <v>524</v>
      </c>
      <c r="C15" s="19" t="s">
        <v>29</v>
      </c>
      <c r="D15" s="43">
        <v>186205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186205</v>
      </c>
      <c r="O15" s="44">
        <f t="shared" si="2"/>
        <v>84.947536496350367</v>
      </c>
      <c r="P15" s="9"/>
    </row>
    <row r="16" spans="1:133">
      <c r="A16" s="12"/>
      <c r="B16" s="42">
        <v>525</v>
      </c>
      <c r="C16" s="19" t="s">
        <v>30</v>
      </c>
      <c r="D16" s="43">
        <v>24066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24066</v>
      </c>
      <c r="O16" s="44">
        <f t="shared" si="2"/>
        <v>10.979014598540147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SUM(D18:D21)</f>
        <v>396687</v>
      </c>
      <c r="E17" s="29">
        <f t="shared" si="4"/>
        <v>0</v>
      </c>
      <c r="F17" s="29">
        <f t="shared" si="4"/>
        <v>0</v>
      </c>
      <c r="G17" s="29">
        <f t="shared" si="4"/>
        <v>8109</v>
      </c>
      <c r="H17" s="29">
        <f t="shared" si="4"/>
        <v>0</v>
      </c>
      <c r="I17" s="29">
        <f t="shared" si="4"/>
        <v>603752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1008548</v>
      </c>
      <c r="O17" s="41">
        <f t="shared" si="2"/>
        <v>460.10401459854012</v>
      </c>
      <c r="P17" s="10"/>
    </row>
    <row r="18" spans="1:119">
      <c r="A18" s="12"/>
      <c r="B18" s="42">
        <v>534</v>
      </c>
      <c r="C18" s="19" t="s">
        <v>62</v>
      </c>
      <c r="D18" s="43">
        <v>263128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263128</v>
      </c>
      <c r="O18" s="44">
        <f t="shared" si="2"/>
        <v>120.04014598540147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603752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603752</v>
      </c>
      <c r="O19" s="44">
        <f t="shared" si="2"/>
        <v>275.43430656934305</v>
      </c>
      <c r="P19" s="9"/>
    </row>
    <row r="20" spans="1:119">
      <c r="A20" s="12"/>
      <c r="B20" s="42">
        <v>538</v>
      </c>
      <c r="C20" s="19" t="s">
        <v>63</v>
      </c>
      <c r="D20" s="43">
        <v>0</v>
      </c>
      <c r="E20" s="43">
        <v>0</v>
      </c>
      <c r="F20" s="43">
        <v>0</v>
      </c>
      <c r="G20" s="43">
        <v>8109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8109</v>
      </c>
      <c r="O20" s="44">
        <f t="shared" si="2"/>
        <v>3.699361313868613</v>
      </c>
      <c r="P20" s="9"/>
    </row>
    <row r="21" spans="1:119">
      <c r="A21" s="12"/>
      <c r="B21" s="42">
        <v>539</v>
      </c>
      <c r="C21" s="19" t="s">
        <v>34</v>
      </c>
      <c r="D21" s="43">
        <v>133559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133559</v>
      </c>
      <c r="O21" s="44">
        <f t="shared" si="2"/>
        <v>60.930200729927009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77059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77059</v>
      </c>
      <c r="O22" s="41">
        <f t="shared" si="2"/>
        <v>35.154653284671532</v>
      </c>
      <c r="P22" s="10"/>
    </row>
    <row r="23" spans="1:119">
      <c r="A23" s="12"/>
      <c r="B23" s="42">
        <v>541</v>
      </c>
      <c r="C23" s="19" t="s">
        <v>64</v>
      </c>
      <c r="D23" s="43">
        <v>77059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77059</v>
      </c>
      <c r="O23" s="44">
        <f t="shared" si="2"/>
        <v>35.154653284671532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SUM(D25:D28)</f>
        <v>75938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75938</v>
      </c>
      <c r="O24" s="41">
        <f t="shared" si="2"/>
        <v>34.643248175182485</v>
      </c>
      <c r="P24" s="9"/>
    </row>
    <row r="25" spans="1:119">
      <c r="A25" s="12"/>
      <c r="B25" s="42">
        <v>571</v>
      </c>
      <c r="C25" s="19" t="s">
        <v>38</v>
      </c>
      <c r="D25" s="43">
        <v>38628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38628</v>
      </c>
      <c r="O25" s="44">
        <f t="shared" si="2"/>
        <v>17.622262773722628</v>
      </c>
      <c r="P25" s="9"/>
    </row>
    <row r="26" spans="1:119">
      <c r="A26" s="12"/>
      <c r="B26" s="42">
        <v>572</v>
      </c>
      <c r="C26" s="19" t="s">
        <v>65</v>
      </c>
      <c r="D26" s="43">
        <v>14616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14616</v>
      </c>
      <c r="O26" s="44">
        <f t="shared" si="2"/>
        <v>6.6678832116788325</v>
      </c>
      <c r="P26" s="9"/>
    </row>
    <row r="27" spans="1:119">
      <c r="A27" s="12"/>
      <c r="B27" s="42">
        <v>574</v>
      </c>
      <c r="C27" s="19" t="s">
        <v>40</v>
      </c>
      <c r="D27" s="43">
        <v>10438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10438</v>
      </c>
      <c r="O27" s="44">
        <f t="shared" si="2"/>
        <v>4.7618613138686134</v>
      </c>
      <c r="P27" s="9"/>
    </row>
    <row r="28" spans="1:119">
      <c r="A28" s="12"/>
      <c r="B28" s="42">
        <v>579</v>
      </c>
      <c r="C28" s="19" t="s">
        <v>41</v>
      </c>
      <c r="D28" s="43">
        <v>12256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12256</v>
      </c>
      <c r="O28" s="44">
        <f t="shared" si="2"/>
        <v>5.5912408759124084</v>
      </c>
      <c r="P28" s="9"/>
    </row>
    <row r="29" spans="1:119" ht="15.75">
      <c r="A29" s="26" t="s">
        <v>66</v>
      </c>
      <c r="B29" s="27"/>
      <c r="C29" s="28"/>
      <c r="D29" s="29">
        <f t="shared" ref="D29:M29" si="7">SUM(D30:D30)</f>
        <v>141000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141000</v>
      </c>
      <c r="O29" s="41">
        <f t="shared" si="2"/>
        <v>64.324817518248182</v>
      </c>
      <c r="P29" s="9"/>
    </row>
    <row r="30" spans="1:119" ht="15.75" thickBot="1">
      <c r="A30" s="12"/>
      <c r="B30" s="42">
        <v>581</v>
      </c>
      <c r="C30" s="19" t="s">
        <v>67</v>
      </c>
      <c r="D30" s="43">
        <v>141000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141000</v>
      </c>
      <c r="O30" s="44">
        <f t="shared" si="2"/>
        <v>64.324817518248182</v>
      </c>
      <c r="P30" s="9"/>
    </row>
    <row r="31" spans="1:119" ht="16.5" thickBot="1">
      <c r="A31" s="13" t="s">
        <v>10</v>
      </c>
      <c r="B31" s="21"/>
      <c r="C31" s="20"/>
      <c r="D31" s="14">
        <f>SUM(D5,D12,D17,D22,D24,D29)</f>
        <v>2055920</v>
      </c>
      <c r="E31" s="14">
        <f t="shared" ref="E31:M31" si="8">SUM(E5,E12,E17,E22,E24,E29)</f>
        <v>0</v>
      </c>
      <c r="F31" s="14">
        <f t="shared" si="8"/>
        <v>0</v>
      </c>
      <c r="G31" s="14">
        <f t="shared" si="8"/>
        <v>437729</v>
      </c>
      <c r="H31" s="14">
        <f t="shared" si="8"/>
        <v>0</v>
      </c>
      <c r="I31" s="14">
        <f t="shared" si="8"/>
        <v>855651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3349300</v>
      </c>
      <c r="O31" s="35">
        <f t="shared" si="2"/>
        <v>1527.9653284671533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74</v>
      </c>
      <c r="M33" s="157"/>
      <c r="N33" s="157"/>
      <c r="O33" s="39">
        <v>2192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448051</v>
      </c>
      <c r="E5" s="24">
        <f t="shared" si="0"/>
        <v>0</v>
      </c>
      <c r="F5" s="24">
        <f t="shared" si="0"/>
        <v>0</v>
      </c>
      <c r="G5" s="24">
        <f t="shared" si="0"/>
        <v>368444</v>
      </c>
      <c r="H5" s="24">
        <f t="shared" si="0"/>
        <v>0</v>
      </c>
      <c r="I5" s="24">
        <f t="shared" si="0"/>
        <v>226876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1043371</v>
      </c>
      <c r="O5" s="30">
        <f t="shared" ref="O5:O32" si="1">(N5/O$34)</f>
        <v>484.83782527881039</v>
      </c>
      <c r="P5" s="6"/>
    </row>
    <row r="6" spans="1:133">
      <c r="A6" s="12"/>
      <c r="B6" s="42">
        <v>511</v>
      </c>
      <c r="C6" s="19" t="s">
        <v>19</v>
      </c>
      <c r="D6" s="43">
        <v>64102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64102</v>
      </c>
      <c r="O6" s="44">
        <f t="shared" si="1"/>
        <v>29.78717472118959</v>
      </c>
      <c r="P6" s="9"/>
    </row>
    <row r="7" spans="1:133">
      <c r="A7" s="12"/>
      <c r="B7" s="42">
        <v>512</v>
      </c>
      <c r="C7" s="19" t="s">
        <v>20</v>
      </c>
      <c r="D7" s="43">
        <v>149785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149785</v>
      </c>
      <c r="O7" s="44">
        <f t="shared" si="1"/>
        <v>69.602695167286242</v>
      </c>
      <c r="P7" s="9"/>
    </row>
    <row r="8" spans="1:133">
      <c r="A8" s="12"/>
      <c r="B8" s="42">
        <v>513</v>
      </c>
      <c r="C8" s="19" t="s">
        <v>21</v>
      </c>
      <c r="D8" s="43">
        <v>25350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25350</v>
      </c>
      <c r="O8" s="44">
        <f t="shared" si="1"/>
        <v>11.779739776951672</v>
      </c>
      <c r="P8" s="9"/>
    </row>
    <row r="9" spans="1:133">
      <c r="A9" s="12"/>
      <c r="B9" s="42">
        <v>514</v>
      </c>
      <c r="C9" s="19" t="s">
        <v>22</v>
      </c>
      <c r="D9" s="43">
        <v>59801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59801</v>
      </c>
      <c r="O9" s="44">
        <f t="shared" si="1"/>
        <v>27.7885687732342</v>
      </c>
      <c r="P9" s="9"/>
    </row>
    <row r="10" spans="1:133">
      <c r="A10" s="12"/>
      <c r="B10" s="42">
        <v>515</v>
      </c>
      <c r="C10" s="19" t="s">
        <v>23</v>
      </c>
      <c r="D10" s="43">
        <v>1406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1406</v>
      </c>
      <c r="O10" s="44">
        <f t="shared" si="1"/>
        <v>0.65334572490706322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368444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368444</v>
      </c>
      <c r="O11" s="44">
        <f t="shared" si="1"/>
        <v>171.21003717472118</v>
      </c>
      <c r="P11" s="9"/>
    </row>
    <row r="12" spans="1:133">
      <c r="A12" s="12"/>
      <c r="B12" s="42">
        <v>519</v>
      </c>
      <c r="C12" s="19" t="s">
        <v>59</v>
      </c>
      <c r="D12" s="43">
        <v>147607</v>
      </c>
      <c r="E12" s="43">
        <v>0</v>
      </c>
      <c r="F12" s="43">
        <v>0</v>
      </c>
      <c r="G12" s="43">
        <v>0</v>
      </c>
      <c r="H12" s="43">
        <v>0</v>
      </c>
      <c r="I12" s="43">
        <v>226876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374483</v>
      </c>
      <c r="O12" s="44">
        <f t="shared" si="1"/>
        <v>174.01626394052045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824252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824252</v>
      </c>
      <c r="O13" s="41">
        <f t="shared" si="1"/>
        <v>383.01672862453529</v>
      </c>
      <c r="P13" s="10"/>
    </row>
    <row r="14" spans="1:133">
      <c r="A14" s="12"/>
      <c r="B14" s="42">
        <v>521</v>
      </c>
      <c r="C14" s="19" t="s">
        <v>27</v>
      </c>
      <c r="D14" s="43">
        <v>430360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430360</v>
      </c>
      <c r="O14" s="44">
        <f t="shared" si="1"/>
        <v>199.98141263940519</v>
      </c>
      <c r="P14" s="9"/>
    </row>
    <row r="15" spans="1:133">
      <c r="A15" s="12"/>
      <c r="B15" s="42">
        <v>522</v>
      </c>
      <c r="C15" s="19" t="s">
        <v>28</v>
      </c>
      <c r="D15" s="43">
        <v>218324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218324</v>
      </c>
      <c r="O15" s="44">
        <f t="shared" si="1"/>
        <v>101.45167286245353</v>
      </c>
      <c r="P15" s="9"/>
    </row>
    <row r="16" spans="1:133">
      <c r="A16" s="12"/>
      <c r="B16" s="42">
        <v>524</v>
      </c>
      <c r="C16" s="19" t="s">
        <v>29</v>
      </c>
      <c r="D16" s="43">
        <v>170681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170681</v>
      </c>
      <c r="O16" s="44">
        <f t="shared" si="1"/>
        <v>79.312732342007436</v>
      </c>
      <c r="P16" s="9"/>
    </row>
    <row r="17" spans="1:119">
      <c r="A17" s="12"/>
      <c r="B17" s="42">
        <v>525</v>
      </c>
      <c r="C17" s="19" t="s">
        <v>30</v>
      </c>
      <c r="D17" s="43">
        <v>4887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4887</v>
      </c>
      <c r="O17" s="44">
        <f t="shared" si="1"/>
        <v>2.2709107806691451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SUM(D19:D22)</f>
        <v>425935</v>
      </c>
      <c r="E18" s="29">
        <f t="shared" si="5"/>
        <v>0</v>
      </c>
      <c r="F18" s="29">
        <f t="shared" si="5"/>
        <v>0</v>
      </c>
      <c r="G18" s="29">
        <f t="shared" si="5"/>
        <v>7557</v>
      </c>
      <c r="H18" s="29">
        <f t="shared" si="5"/>
        <v>0</v>
      </c>
      <c r="I18" s="29">
        <f t="shared" si="5"/>
        <v>625161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1058653</v>
      </c>
      <c r="O18" s="41">
        <f t="shared" si="1"/>
        <v>491.93912639405204</v>
      </c>
      <c r="P18" s="10"/>
    </row>
    <row r="19" spans="1:119">
      <c r="A19" s="12"/>
      <c r="B19" s="42">
        <v>534</v>
      </c>
      <c r="C19" s="19" t="s">
        <v>62</v>
      </c>
      <c r="D19" s="43">
        <v>257061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257061</v>
      </c>
      <c r="O19" s="44">
        <f t="shared" si="1"/>
        <v>119.45213754646841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625161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625161</v>
      </c>
      <c r="O20" s="44">
        <f t="shared" si="1"/>
        <v>290.50232342007433</v>
      </c>
      <c r="P20" s="9"/>
    </row>
    <row r="21" spans="1:119">
      <c r="A21" s="12"/>
      <c r="B21" s="42">
        <v>538</v>
      </c>
      <c r="C21" s="19" t="s">
        <v>63</v>
      </c>
      <c r="D21" s="43">
        <v>0</v>
      </c>
      <c r="E21" s="43">
        <v>0</v>
      </c>
      <c r="F21" s="43">
        <v>0</v>
      </c>
      <c r="G21" s="43">
        <v>7557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7557</v>
      </c>
      <c r="O21" s="44">
        <f t="shared" si="1"/>
        <v>3.5116171003717471</v>
      </c>
      <c r="P21" s="9"/>
    </row>
    <row r="22" spans="1:119">
      <c r="A22" s="12"/>
      <c r="B22" s="42">
        <v>539</v>
      </c>
      <c r="C22" s="19" t="s">
        <v>34</v>
      </c>
      <c r="D22" s="43">
        <v>168874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168874</v>
      </c>
      <c r="O22" s="44">
        <f t="shared" si="1"/>
        <v>78.473048327137548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79275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79275</v>
      </c>
      <c r="O23" s="41">
        <f t="shared" si="1"/>
        <v>36.837825278810406</v>
      </c>
      <c r="P23" s="10"/>
    </row>
    <row r="24" spans="1:119">
      <c r="A24" s="12"/>
      <c r="B24" s="42">
        <v>541</v>
      </c>
      <c r="C24" s="19" t="s">
        <v>64</v>
      </c>
      <c r="D24" s="43">
        <v>79275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79275</v>
      </c>
      <c r="O24" s="44">
        <f t="shared" si="1"/>
        <v>36.837825278810406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SUM(D26:D29)</f>
        <v>74079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74079</v>
      </c>
      <c r="O25" s="41">
        <f t="shared" si="1"/>
        <v>34.423327137546465</v>
      </c>
      <c r="P25" s="9"/>
    </row>
    <row r="26" spans="1:119">
      <c r="A26" s="12"/>
      <c r="B26" s="42">
        <v>571</v>
      </c>
      <c r="C26" s="19" t="s">
        <v>38</v>
      </c>
      <c r="D26" s="43">
        <v>37240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37240</v>
      </c>
      <c r="O26" s="44">
        <f t="shared" si="1"/>
        <v>17.304832713754646</v>
      </c>
      <c r="P26" s="9"/>
    </row>
    <row r="27" spans="1:119">
      <c r="A27" s="12"/>
      <c r="B27" s="42">
        <v>572</v>
      </c>
      <c r="C27" s="19" t="s">
        <v>65</v>
      </c>
      <c r="D27" s="43">
        <v>12413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12413</v>
      </c>
      <c r="O27" s="44">
        <f t="shared" si="1"/>
        <v>5.7681226765799254</v>
      </c>
      <c r="P27" s="9"/>
    </row>
    <row r="28" spans="1:119">
      <c r="A28" s="12"/>
      <c r="B28" s="42">
        <v>574</v>
      </c>
      <c r="C28" s="19" t="s">
        <v>40</v>
      </c>
      <c r="D28" s="43">
        <v>12166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12166</v>
      </c>
      <c r="O28" s="44">
        <f t="shared" si="1"/>
        <v>5.6533457249070631</v>
      </c>
      <c r="P28" s="9"/>
    </row>
    <row r="29" spans="1:119">
      <c r="A29" s="12"/>
      <c r="B29" s="42">
        <v>579</v>
      </c>
      <c r="C29" s="19" t="s">
        <v>41</v>
      </c>
      <c r="D29" s="43">
        <v>12260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12260</v>
      </c>
      <c r="O29" s="44">
        <f t="shared" si="1"/>
        <v>5.6970260223048328</v>
      </c>
      <c r="P29" s="9"/>
    </row>
    <row r="30" spans="1:119" ht="15.75">
      <c r="A30" s="26" t="s">
        <v>66</v>
      </c>
      <c r="B30" s="27"/>
      <c r="C30" s="28"/>
      <c r="D30" s="29">
        <f t="shared" ref="D30:M30" si="8">SUM(D31:D31)</f>
        <v>150000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150000</v>
      </c>
      <c r="O30" s="41">
        <f t="shared" si="1"/>
        <v>69.702602230483265</v>
      </c>
      <c r="P30" s="9"/>
    </row>
    <row r="31" spans="1:119" ht="15.75" thickBot="1">
      <c r="A31" s="12"/>
      <c r="B31" s="42">
        <v>581</v>
      </c>
      <c r="C31" s="19" t="s">
        <v>67</v>
      </c>
      <c r="D31" s="43">
        <v>150000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150000</v>
      </c>
      <c r="O31" s="44">
        <f t="shared" si="1"/>
        <v>69.702602230483265</v>
      </c>
      <c r="P31" s="9"/>
    </row>
    <row r="32" spans="1:119" ht="16.5" thickBot="1">
      <c r="A32" s="13" t="s">
        <v>10</v>
      </c>
      <c r="B32" s="21"/>
      <c r="C32" s="20"/>
      <c r="D32" s="14">
        <f>SUM(D5,D13,D18,D23,D25,D30)</f>
        <v>2001592</v>
      </c>
      <c r="E32" s="14">
        <f t="shared" ref="E32:M32" si="9">SUM(E5,E13,E18,E23,E25,E30)</f>
        <v>0</v>
      </c>
      <c r="F32" s="14">
        <f t="shared" si="9"/>
        <v>0</v>
      </c>
      <c r="G32" s="14">
        <f t="shared" si="9"/>
        <v>376001</v>
      </c>
      <c r="H32" s="14">
        <f t="shared" si="9"/>
        <v>0</v>
      </c>
      <c r="I32" s="14">
        <f t="shared" si="9"/>
        <v>852037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3229630</v>
      </c>
      <c r="O32" s="35">
        <f t="shared" si="1"/>
        <v>1500.757434944238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72</v>
      </c>
      <c r="M34" s="157"/>
      <c r="N34" s="157"/>
      <c r="O34" s="39">
        <v>2152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49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2024-12-09T22:59:39Z</cp:lastPrinted>
  <dcterms:created xsi:type="dcterms:W3CDTF">2000-08-31T21:26:31Z</dcterms:created>
  <dcterms:modified xsi:type="dcterms:W3CDTF">2024-12-09T23:00:22Z</dcterms:modified>
</cp:coreProperties>
</file>