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70" documentId="11_9BAE2F75CE7B81288764A2394D7B0D2EADBEDDED" xr6:coauthVersionLast="47" xr6:coauthVersionMax="47" xr10:uidLastSave="{2BD338F5-4577-47DB-A1E7-D211389EA524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'2008'!$A$1:$O$38</definedName>
    <definedName name="_xlnm.Print_Area" localSheetId="14">'2009'!$A$1:$O$37</definedName>
    <definedName name="_xlnm.Print_Area" localSheetId="13">'2010'!$A$1:$O$35</definedName>
    <definedName name="_xlnm.Print_Area" localSheetId="12">'2011'!$A$1:$O$35</definedName>
    <definedName name="_xlnm.Print_Area" localSheetId="11">'2012'!$A$1:$O$35</definedName>
    <definedName name="_xlnm.Print_Area" localSheetId="10">'2013'!$A$1:$O$35</definedName>
    <definedName name="_xlnm.Print_Area" localSheetId="9">'2014'!$A$1:$O$35</definedName>
    <definedName name="_xlnm.Print_Area" localSheetId="8">'2015'!$A$1:$O$34</definedName>
    <definedName name="_xlnm.Print_Area" localSheetId="7">'2016'!$A$1:$O$36</definedName>
    <definedName name="_xlnm.Print_Area" localSheetId="6">'2017'!$A$1:$O$36</definedName>
    <definedName name="_xlnm.Print_Area" localSheetId="5">'2018'!$A$1:$O$36</definedName>
    <definedName name="_xlnm.Print_Area" localSheetId="4">'2019'!$A$1:$O$37</definedName>
    <definedName name="_xlnm.Print_Area" localSheetId="3">'2020'!$A$1:$O$36</definedName>
    <definedName name="_xlnm.Print_Area" localSheetId="2">'2021'!$A$1:$P$35</definedName>
    <definedName name="_xlnm.Print_Area" localSheetId="1">'2022'!$A$1:$P$32</definedName>
    <definedName name="_xlnm.Print_Area" localSheetId="0">'2023'!$A$1:$P$33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49" l="1"/>
  <c r="F29" i="49"/>
  <c r="G29" i="49"/>
  <c r="H29" i="49"/>
  <c r="I29" i="49"/>
  <c r="J29" i="49"/>
  <c r="K29" i="49"/>
  <c r="L29" i="49"/>
  <c r="M29" i="49"/>
  <c r="N29" i="49"/>
  <c r="D29" i="49"/>
  <c r="O28" i="49"/>
  <c r="P28" i="49" s="1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5" i="49" l="1"/>
  <c r="P5" i="49" s="1"/>
  <c r="O13" i="49"/>
  <c r="P13" i="49" s="1"/>
  <c r="O23" i="49"/>
  <c r="P23" i="49" s="1"/>
  <c r="O25" i="49"/>
  <c r="P25" i="49" s="1"/>
  <c r="O17" i="49"/>
  <c r="P17" i="49" s="1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G28" i="48" s="1"/>
  <c r="F5" i="48"/>
  <c r="E5" i="48"/>
  <c r="D5" i="48"/>
  <c r="O29" i="49" l="1"/>
  <c r="P29" i="49" s="1"/>
  <c r="E28" i="48"/>
  <c r="D28" i="48"/>
  <c r="F28" i="48"/>
  <c r="L28" i="48"/>
  <c r="M28" i="48"/>
  <c r="H28" i="48"/>
  <c r="I28" i="48"/>
  <c r="J28" i="48"/>
  <c r="K28" i="48"/>
  <c r="N28" i="48"/>
  <c r="O24" i="48"/>
  <c r="P24" i="48" s="1"/>
  <c r="O22" i="48"/>
  <c r="P22" i="48" s="1"/>
  <c r="O18" i="48"/>
  <c r="P18" i="48" s="1"/>
  <c r="O13" i="48"/>
  <c r="P13" i="48" s="1"/>
  <c r="O5" i="48"/>
  <c r="P5" i="48" s="1"/>
  <c r="O30" i="47"/>
  <c r="P30" i="47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/>
  <c r="O26" i="47"/>
  <c r="P26" i="47"/>
  <c r="N25" i="47"/>
  <c r="M25" i="47"/>
  <c r="M31" i="47" s="1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/>
  <c r="N22" i="47"/>
  <c r="M22" i="47"/>
  <c r="L22" i="47"/>
  <c r="K22" i="47"/>
  <c r="J22" i="47"/>
  <c r="I22" i="47"/>
  <c r="H22" i="47"/>
  <c r="G22" i="47"/>
  <c r="F22" i="47"/>
  <c r="E22" i="47"/>
  <c r="D22" i="47"/>
  <c r="O22" i="47" s="1"/>
  <c r="P22" i="47" s="1"/>
  <c r="O21" i="47"/>
  <c r="P21" i="47" s="1"/>
  <c r="O20" i="47"/>
  <c r="P20" i="47" s="1"/>
  <c r="O19" i="47"/>
  <c r="P19" i="47" s="1"/>
  <c r="O18" i="47"/>
  <c r="P18" i="47"/>
  <c r="N17" i="47"/>
  <c r="M17" i="47"/>
  <c r="L17" i="47"/>
  <c r="K17" i="47"/>
  <c r="J17" i="47"/>
  <c r="O17" i="47" s="1"/>
  <c r="P17" i="47" s="1"/>
  <c r="I17" i="47"/>
  <c r="H17" i="47"/>
  <c r="G17" i="47"/>
  <c r="F17" i="47"/>
  <c r="E17" i="47"/>
  <c r="D17" i="47"/>
  <c r="O16" i="47"/>
  <c r="P16" i="47" s="1"/>
  <c r="O15" i="47"/>
  <c r="P15" i="47" s="1"/>
  <c r="O14" i="47"/>
  <c r="P14" i="47"/>
  <c r="N13" i="47"/>
  <c r="M13" i="47"/>
  <c r="L13" i="47"/>
  <c r="K13" i="47"/>
  <c r="J13" i="47"/>
  <c r="I13" i="47"/>
  <c r="H13" i="47"/>
  <c r="G13" i="47"/>
  <c r="F13" i="47"/>
  <c r="E13" i="47"/>
  <c r="O13" i="47" s="1"/>
  <c r="P13" i="47" s="1"/>
  <c r="D13" i="47"/>
  <c r="O12" i="47"/>
  <c r="P12" i="47" s="1"/>
  <c r="O11" i="47"/>
  <c r="P11" i="47"/>
  <c r="O10" i="47"/>
  <c r="P10" i="47" s="1"/>
  <c r="O9" i="47"/>
  <c r="P9" i="47"/>
  <c r="O8" i="47"/>
  <c r="P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F31" i="47" s="1"/>
  <c r="E5" i="47"/>
  <c r="D5" i="47"/>
  <c r="N31" i="45"/>
  <c r="O31" i="45"/>
  <c r="M30" i="45"/>
  <c r="L30" i="45"/>
  <c r="K30" i="45"/>
  <c r="J30" i="45"/>
  <c r="I30" i="45"/>
  <c r="H30" i="45"/>
  <c r="N30" i="45" s="1"/>
  <c r="O30" i="45" s="1"/>
  <c r="G30" i="45"/>
  <c r="F30" i="45"/>
  <c r="E30" i="45"/>
  <c r="D30" i="45"/>
  <c r="N29" i="45"/>
  <c r="O29" i="45"/>
  <c r="N28" i="45"/>
  <c r="O28" i="45" s="1"/>
  <c r="N27" i="45"/>
  <c r="O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N19" i="45"/>
  <c r="O19" i="45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/>
  <c r="N14" i="45"/>
  <c r="O14" i="45" s="1"/>
  <c r="M13" i="45"/>
  <c r="L13" i="45"/>
  <c r="K13" i="45"/>
  <c r="J13" i="45"/>
  <c r="I13" i="45"/>
  <c r="H13" i="45"/>
  <c r="N13" i="45" s="1"/>
  <c r="O13" i="45" s="1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G32" i="45" s="1"/>
  <c r="F5" i="45"/>
  <c r="E5" i="45"/>
  <c r="D5" i="45"/>
  <c r="D32" i="45" s="1"/>
  <c r="N32" i="44"/>
  <c r="O32" i="44"/>
  <c r="M31" i="44"/>
  <c r="L31" i="44"/>
  <c r="K31" i="44"/>
  <c r="J31" i="44"/>
  <c r="I31" i="44"/>
  <c r="I33" i="44" s="1"/>
  <c r="H31" i="44"/>
  <c r="G31" i="44"/>
  <c r="F31" i="44"/>
  <c r="E31" i="44"/>
  <c r="D31" i="44"/>
  <c r="N30" i="44"/>
  <c r="O30" i="44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/>
  <c r="N21" i="44"/>
  <c r="O21" i="44" s="1"/>
  <c r="N20" i="44"/>
  <c r="O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D33" i="44" s="1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N13" i="44" s="1"/>
  <c r="O13" i="44" s="1"/>
  <c r="D13" i="44"/>
  <c r="N12" i="44"/>
  <c r="O12" i="44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L33" i="44" s="1"/>
  <c r="K5" i="44"/>
  <c r="J5" i="44"/>
  <c r="I5" i="44"/>
  <c r="H5" i="44"/>
  <c r="G5" i="44"/>
  <c r="F5" i="44"/>
  <c r="F33" i="44" s="1"/>
  <c r="E5" i="44"/>
  <c r="N5" i="44" s="1"/>
  <c r="O5" i="44" s="1"/>
  <c r="D5" i="44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 s="1"/>
  <c r="N20" i="43"/>
  <c r="O20" i="43" s="1"/>
  <c r="N19" i="43"/>
  <c r="O19" i="43" s="1"/>
  <c r="N18" i="43"/>
  <c r="O18" i="43"/>
  <c r="M17" i="43"/>
  <c r="M32" i="43" s="1"/>
  <c r="L17" i="43"/>
  <c r="K17" i="43"/>
  <c r="J17" i="43"/>
  <c r="I17" i="43"/>
  <c r="H17" i="43"/>
  <c r="G17" i="43"/>
  <c r="F17" i="43"/>
  <c r="E17" i="43"/>
  <c r="D17" i="43"/>
  <c r="N17" i="43" s="1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H32" i="43" s="1"/>
  <c r="G5" i="43"/>
  <c r="F5" i="43"/>
  <c r="E5" i="43"/>
  <c r="E32" i="43" s="1"/>
  <c r="D5" i="43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/>
  <c r="N27" i="42"/>
  <c r="O27" i="42" s="1"/>
  <c r="M26" i="42"/>
  <c r="L26" i="42"/>
  <c r="K26" i="42"/>
  <c r="K32" i="42" s="1"/>
  <c r="J26" i="42"/>
  <c r="I26" i="42"/>
  <c r="H26" i="42"/>
  <c r="G26" i="42"/>
  <c r="F26" i="42"/>
  <c r="E26" i="42"/>
  <c r="D26" i="42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 s="1"/>
  <c r="N20" i="42"/>
  <c r="O20" i="42"/>
  <c r="N19" i="42"/>
  <c r="O19" i="42" s="1"/>
  <c r="N18" i="42"/>
  <c r="O18" i="42"/>
  <c r="M17" i="42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 s="1"/>
  <c r="N26" i="41"/>
  <c r="O26" i="41"/>
  <c r="M25" i="41"/>
  <c r="L25" i="41"/>
  <c r="K25" i="41"/>
  <c r="J25" i="41"/>
  <c r="I25" i="41"/>
  <c r="N25" i="41" s="1"/>
  <c r="O25" i="41" s="1"/>
  <c r="H25" i="41"/>
  <c r="G25" i="41"/>
  <c r="F25" i="41"/>
  <c r="E25" i="41"/>
  <c r="D25" i="41"/>
  <c r="N24" i="41"/>
  <c r="O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/>
  <c r="M5" i="41"/>
  <c r="L5" i="41"/>
  <c r="K5" i="41"/>
  <c r="K32" i="41" s="1"/>
  <c r="J5" i="41"/>
  <c r="I5" i="41"/>
  <c r="H5" i="41"/>
  <c r="G5" i="41"/>
  <c r="F5" i="41"/>
  <c r="F32" i="41" s="1"/>
  <c r="E5" i="41"/>
  <c r="D5" i="4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/>
  <c r="M25" i="40"/>
  <c r="L25" i="40"/>
  <c r="K25" i="40"/>
  <c r="J25" i="40"/>
  <c r="I25" i="40"/>
  <c r="H25" i="40"/>
  <c r="G25" i="40"/>
  <c r="F25" i="40"/>
  <c r="N25" i="40" s="1"/>
  <c r="O25" i="40" s="1"/>
  <c r="E25" i="40"/>
  <c r="D25" i="40"/>
  <c r="N24" i="40"/>
  <c r="O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F30" i="40" s="1"/>
  <c r="E14" i="40"/>
  <c r="D14" i="40"/>
  <c r="N13" i="40"/>
  <c r="O13" i="40" s="1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L30" i="40" s="1"/>
  <c r="K5" i="40"/>
  <c r="K30" i="40" s="1"/>
  <c r="J5" i="40"/>
  <c r="J30" i="40" s="1"/>
  <c r="I5" i="40"/>
  <c r="H5" i="40"/>
  <c r="G5" i="40"/>
  <c r="G30" i="40" s="1"/>
  <c r="F5" i="40"/>
  <c r="E5" i="40"/>
  <c r="D5" i="40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N26" i="39"/>
  <c r="O26" i="39" s="1"/>
  <c r="N25" i="39"/>
  <c r="O25" i="39"/>
  <c r="M24" i="39"/>
  <c r="L24" i="39"/>
  <c r="K24" i="39"/>
  <c r="J24" i="39"/>
  <c r="I24" i="39"/>
  <c r="H24" i="39"/>
  <c r="G24" i="39"/>
  <c r="F24" i="39"/>
  <c r="E24" i="39"/>
  <c r="D24" i="39"/>
  <c r="N23" i="39"/>
  <c r="O23" i="39"/>
  <c r="N22" i="39"/>
  <c r="O22" i="39" s="1"/>
  <c r="M21" i="39"/>
  <c r="L21" i="39"/>
  <c r="K21" i="39"/>
  <c r="K31" i="39" s="1"/>
  <c r="J21" i="39"/>
  <c r="I21" i="39"/>
  <c r="H21" i="39"/>
  <c r="G21" i="39"/>
  <c r="F21" i="39"/>
  <c r="E21" i="39"/>
  <c r="D21" i="39"/>
  <c r="N20" i="39"/>
  <c r="O20" i="39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N17" i="39" s="1"/>
  <c r="O17" i="39" s="1"/>
  <c r="D17" i="39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F31" i="39" s="1"/>
  <c r="E13" i="39"/>
  <c r="D13" i="39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/>
  <c r="M5" i="39"/>
  <c r="L5" i="39"/>
  <c r="L31" i="39" s="1"/>
  <c r="K5" i="39"/>
  <c r="J5" i="39"/>
  <c r="I5" i="39"/>
  <c r="H5" i="39"/>
  <c r="G5" i="39"/>
  <c r="G31" i="39" s="1"/>
  <c r="F5" i="39"/>
  <c r="E5" i="39"/>
  <c r="D5" i="39"/>
  <c r="N30" i="38"/>
  <c r="O30" i="38" s="1"/>
  <c r="M29" i="38"/>
  <c r="L29" i="38"/>
  <c r="L31" i="38" s="1"/>
  <c r="K29" i="38"/>
  <c r="J29" i="38"/>
  <c r="I29" i="38"/>
  <c r="H29" i="38"/>
  <c r="G29" i="38"/>
  <c r="F29" i="38"/>
  <c r="E29" i="38"/>
  <c r="D29" i="38"/>
  <c r="N29" i="38" s="1"/>
  <c r="O29" i="38" s="1"/>
  <c r="N28" i="38"/>
  <c r="O28" i="38" s="1"/>
  <c r="N27" i="38"/>
  <c r="O27" i="38" s="1"/>
  <c r="N26" i="38"/>
  <c r="O26" i="38" s="1"/>
  <c r="N25" i="38"/>
  <c r="O25" i="38"/>
  <c r="N24" i="38"/>
  <c r="O24" i="38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M20" i="38"/>
  <c r="L20" i="38"/>
  <c r="K20" i="38"/>
  <c r="J20" i="38"/>
  <c r="I20" i="38"/>
  <c r="H20" i="38"/>
  <c r="N20" i="38" s="1"/>
  <c r="O20" i="38" s="1"/>
  <c r="G20" i="38"/>
  <c r="F20" i="38"/>
  <c r="E20" i="38"/>
  <c r="D20" i="38"/>
  <c r="N19" i="38"/>
  <c r="O19" i="38" s="1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/>
  <c r="N13" i="38"/>
  <c r="O13" i="38"/>
  <c r="M12" i="38"/>
  <c r="M31" i="38" s="1"/>
  <c r="L12" i="38"/>
  <c r="K12" i="38"/>
  <c r="J12" i="38"/>
  <c r="I12" i="38"/>
  <c r="H12" i="38"/>
  <c r="G12" i="38"/>
  <c r="F12" i="38"/>
  <c r="F31" i="38" s="1"/>
  <c r="E12" i="38"/>
  <c r="D12" i="38"/>
  <c r="N11" i="38"/>
  <c r="O11" i="38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H31" i="38" s="1"/>
  <c r="G5" i="38"/>
  <c r="G31" i="38" s="1"/>
  <c r="F5" i="38"/>
  <c r="N5" i="38" s="1"/>
  <c r="O5" i="38" s="1"/>
  <c r="E5" i="38"/>
  <c r="D5" i="38"/>
  <c r="D31" i="38" s="1"/>
  <c r="N33" i="37"/>
  <c r="O33" i="37" s="1"/>
  <c r="M32" i="37"/>
  <c r="L32" i="37"/>
  <c r="K32" i="37"/>
  <c r="J32" i="37"/>
  <c r="I32" i="37"/>
  <c r="H32" i="37"/>
  <c r="N32" i="37" s="1"/>
  <c r="O32" i="37" s="1"/>
  <c r="G32" i="37"/>
  <c r="F32" i="37"/>
  <c r="E32" i="37"/>
  <c r="D32" i="37"/>
  <c r="N31" i="37"/>
  <c r="O31" i="37" s="1"/>
  <c r="N30" i="37"/>
  <c r="O30" i="37" s="1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/>
  <c r="M24" i="37"/>
  <c r="L24" i="37"/>
  <c r="K24" i="37"/>
  <c r="J24" i="37"/>
  <c r="I24" i="37"/>
  <c r="H24" i="37"/>
  <c r="G24" i="37"/>
  <c r="F24" i="37"/>
  <c r="F34" i="37" s="1"/>
  <c r="E24" i="37"/>
  <c r="D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/>
  <c r="N20" i="37"/>
  <c r="O20" i="37" s="1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30" i="36"/>
  <c r="O30" i="36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N27" i="36"/>
  <c r="O27" i="36"/>
  <c r="N26" i="36"/>
  <c r="O26" i="36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/>
  <c r="N18" i="36"/>
  <c r="O18" i="36" s="1"/>
  <c r="M17" i="36"/>
  <c r="L17" i="36"/>
  <c r="K17" i="36"/>
  <c r="K31" i="36" s="1"/>
  <c r="J17" i="36"/>
  <c r="I17" i="36"/>
  <c r="H17" i="36"/>
  <c r="G17" i="36"/>
  <c r="F17" i="36"/>
  <c r="E17" i="36"/>
  <c r="E31" i="36" s="1"/>
  <c r="D17" i="36"/>
  <c r="N17" i="36" s="1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G31" i="36" s="1"/>
  <c r="F13" i="36"/>
  <c r="E13" i="36"/>
  <c r="N13" i="36" s="1"/>
  <c r="O13" i="36" s="1"/>
  <c r="D13" i="36"/>
  <c r="N12" i="36"/>
  <c r="O12" i="36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H31" i="36" s="1"/>
  <c r="G5" i="36"/>
  <c r="F5" i="36"/>
  <c r="E5" i="36"/>
  <c r="D5" i="36"/>
  <c r="N5" i="36" s="1"/>
  <c r="O5" i="36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 s="1"/>
  <c r="N26" i="35"/>
  <c r="O26" i="35" s="1"/>
  <c r="N25" i="35"/>
  <c r="O25" i="35" s="1"/>
  <c r="N24" i="35"/>
  <c r="O24" i="35"/>
  <c r="M23" i="35"/>
  <c r="L23" i="35"/>
  <c r="K23" i="35"/>
  <c r="J23" i="35"/>
  <c r="I23" i="35"/>
  <c r="H23" i="35"/>
  <c r="G23" i="35"/>
  <c r="F23" i="35"/>
  <c r="E23" i="35"/>
  <c r="D23" i="35"/>
  <c r="N22" i="35"/>
  <c r="O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20" i="35" s="1"/>
  <c r="O20" i="35" s="1"/>
  <c r="N19" i="35"/>
  <c r="O19" i="35" s="1"/>
  <c r="N18" i="35"/>
  <c r="O18" i="35"/>
  <c r="N17" i="35"/>
  <c r="O17" i="35"/>
  <c r="M16" i="35"/>
  <c r="L16" i="35"/>
  <c r="K16" i="35"/>
  <c r="J16" i="35"/>
  <c r="I16" i="35"/>
  <c r="H16" i="35"/>
  <c r="G16" i="35"/>
  <c r="F16" i="35"/>
  <c r="E16" i="35"/>
  <c r="D16" i="35"/>
  <c r="N15" i="35"/>
  <c r="O15" i="35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/>
  <c r="N8" i="35"/>
  <c r="O8" i="35"/>
  <c r="N7" i="35"/>
  <c r="O7" i="35" s="1"/>
  <c r="N6" i="35"/>
  <c r="O6" i="35" s="1"/>
  <c r="M5" i="35"/>
  <c r="L5" i="35"/>
  <c r="K5" i="35"/>
  <c r="J5" i="35"/>
  <c r="I5" i="35"/>
  <c r="I31" i="35"/>
  <c r="H5" i="35"/>
  <c r="G5" i="35"/>
  <c r="F5" i="35"/>
  <c r="E5" i="35"/>
  <c r="D5" i="35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 s="1"/>
  <c r="N26" i="34"/>
  <c r="O26" i="34" s="1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N14" i="34"/>
  <c r="O14" i="34" s="1"/>
  <c r="N13" i="34"/>
  <c r="O13" i="34"/>
  <c r="M12" i="34"/>
  <c r="L12" i="34"/>
  <c r="K12" i="34"/>
  <c r="J12" i="34"/>
  <c r="I12" i="34"/>
  <c r="H12" i="34"/>
  <c r="G12" i="34"/>
  <c r="F12" i="34"/>
  <c r="E12" i="34"/>
  <c r="D12" i="34"/>
  <c r="N11" i="34"/>
  <c r="O11" i="34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L31" i="34" s="1"/>
  <c r="K5" i="34"/>
  <c r="J5" i="34"/>
  <c r="I5" i="34"/>
  <c r="H5" i="34"/>
  <c r="G5" i="34"/>
  <c r="F5" i="34"/>
  <c r="E5" i="34"/>
  <c r="D5" i="34"/>
  <c r="N25" i="33"/>
  <c r="O25" i="33"/>
  <c r="N18" i="33"/>
  <c r="O18" i="33" s="1"/>
  <c r="N19" i="33"/>
  <c r="O19" i="33" s="1"/>
  <c r="N20" i="33"/>
  <c r="O20" i="33" s="1"/>
  <c r="N21" i="33"/>
  <c r="O21" i="33" s="1"/>
  <c r="N22" i="33"/>
  <c r="O22" i="33" s="1"/>
  <c r="N23" i="33"/>
  <c r="O23" i="33"/>
  <c r="E24" i="33"/>
  <c r="F24" i="33"/>
  <c r="G24" i="33"/>
  <c r="H24" i="33"/>
  <c r="I24" i="33"/>
  <c r="J24" i="33"/>
  <c r="K24" i="33"/>
  <c r="L24" i="33"/>
  <c r="M24" i="33"/>
  <c r="D24" i="33"/>
  <c r="E17" i="33"/>
  <c r="F17" i="33"/>
  <c r="G17" i="33"/>
  <c r="H17" i="33"/>
  <c r="I17" i="33"/>
  <c r="J17" i="33"/>
  <c r="K17" i="33"/>
  <c r="L17" i="33"/>
  <c r="M17" i="33"/>
  <c r="D17" i="33"/>
  <c r="E13" i="33"/>
  <c r="F13" i="33"/>
  <c r="G13" i="33"/>
  <c r="H13" i="33"/>
  <c r="I13" i="33"/>
  <c r="J13" i="33"/>
  <c r="K13" i="33"/>
  <c r="L13" i="33"/>
  <c r="M13" i="33"/>
  <c r="D13" i="33"/>
  <c r="E5" i="33"/>
  <c r="F5" i="33"/>
  <c r="G5" i="33"/>
  <c r="H5" i="33"/>
  <c r="I5" i="33"/>
  <c r="J5" i="33"/>
  <c r="J33" i="33" s="1"/>
  <c r="K5" i="33"/>
  <c r="K33" i="33"/>
  <c r="L5" i="33"/>
  <c r="M5" i="33"/>
  <c r="D5" i="33"/>
  <c r="N30" i="33"/>
  <c r="O30" i="33" s="1"/>
  <c r="N31" i="33"/>
  <c r="O31" i="33" s="1"/>
  <c r="N32" i="33"/>
  <c r="O32" i="33" s="1"/>
  <c r="E29" i="33"/>
  <c r="F29" i="33"/>
  <c r="G29" i="33"/>
  <c r="H29" i="33"/>
  <c r="I29" i="33"/>
  <c r="J29" i="33"/>
  <c r="K29" i="33"/>
  <c r="L29" i="33"/>
  <c r="M29" i="33"/>
  <c r="D29" i="33"/>
  <c r="E26" i="33"/>
  <c r="N26" i="33" s="1"/>
  <c r="O26" i="33" s="1"/>
  <c r="F26" i="33"/>
  <c r="G26" i="33"/>
  <c r="H26" i="33"/>
  <c r="I26" i="33"/>
  <c r="J26" i="33"/>
  <c r="K26" i="33"/>
  <c r="L26" i="33"/>
  <c r="M26" i="33"/>
  <c r="D26" i="33"/>
  <c r="N27" i="33"/>
  <c r="O27" i="33" s="1"/>
  <c r="N28" i="33"/>
  <c r="O28" i="33" s="1"/>
  <c r="N14" i="33"/>
  <c r="O14" i="33" s="1"/>
  <c r="N15" i="33"/>
  <c r="O15" i="33" s="1"/>
  <c r="N16" i="33"/>
  <c r="O16" i="33"/>
  <c r="N7" i="33"/>
  <c r="O7" i="33" s="1"/>
  <c r="N8" i="33"/>
  <c r="O8" i="33"/>
  <c r="N9" i="33"/>
  <c r="O9" i="33" s="1"/>
  <c r="N10" i="33"/>
  <c r="O10" i="33" s="1"/>
  <c r="N11" i="33"/>
  <c r="O11" i="33" s="1"/>
  <c r="N12" i="33"/>
  <c r="O12" i="33" s="1"/>
  <c r="N6" i="33"/>
  <c r="O6" i="33" s="1"/>
  <c r="F31" i="35"/>
  <c r="D34" i="37"/>
  <c r="N13" i="41"/>
  <c r="O13" i="41" s="1"/>
  <c r="N5" i="41"/>
  <c r="O5" i="41" s="1"/>
  <c r="L32" i="42" l="1"/>
  <c r="J32" i="43"/>
  <c r="G34" i="37"/>
  <c r="H30" i="40"/>
  <c r="M32" i="42"/>
  <c r="F32" i="43"/>
  <c r="N13" i="43"/>
  <c r="O13" i="43" s="1"/>
  <c r="J31" i="35"/>
  <c r="I30" i="40"/>
  <c r="F32" i="45"/>
  <c r="O25" i="47"/>
  <c r="P25" i="47" s="1"/>
  <c r="N23" i="35"/>
  <c r="O23" i="35" s="1"/>
  <c r="N30" i="43"/>
  <c r="O30" i="43" s="1"/>
  <c r="J32" i="45"/>
  <c r="N5" i="40"/>
  <c r="O5" i="40" s="1"/>
  <c r="I31" i="38"/>
  <c r="E32" i="41"/>
  <c r="I32" i="43"/>
  <c r="N26" i="43"/>
  <c r="O26" i="43" s="1"/>
  <c r="N33" i="44"/>
  <c r="O33" i="44" s="1"/>
  <c r="H32" i="45"/>
  <c r="N25" i="45"/>
  <c r="O25" i="45" s="1"/>
  <c r="E31" i="47"/>
  <c r="G33" i="33"/>
  <c r="N17" i="33"/>
  <c r="O17" i="33" s="1"/>
  <c r="N16" i="34"/>
  <c r="O16" i="34" s="1"/>
  <c r="M31" i="34"/>
  <c r="M31" i="35"/>
  <c r="L31" i="36"/>
  <c r="K34" i="37"/>
  <c r="J31" i="38"/>
  <c r="N22" i="40"/>
  <c r="O22" i="40" s="1"/>
  <c r="N29" i="41"/>
  <c r="O29" i="41" s="1"/>
  <c r="I32" i="45"/>
  <c r="F33" i="33"/>
  <c r="N12" i="34"/>
  <c r="O12" i="34" s="1"/>
  <c r="L34" i="37"/>
  <c r="N34" i="37" s="1"/>
  <c r="O34" i="37" s="1"/>
  <c r="M34" i="37"/>
  <c r="K31" i="38"/>
  <c r="N5" i="39"/>
  <c r="O5" i="39" s="1"/>
  <c r="N29" i="39"/>
  <c r="O29" i="39" s="1"/>
  <c r="M30" i="40"/>
  <c r="N14" i="40"/>
  <c r="O14" i="40" s="1"/>
  <c r="N5" i="34"/>
  <c r="O5" i="34" s="1"/>
  <c r="F31" i="36"/>
  <c r="E31" i="39"/>
  <c r="H32" i="41"/>
  <c r="N17" i="42"/>
  <c r="O17" i="42" s="1"/>
  <c r="L32" i="43"/>
  <c r="K32" i="45"/>
  <c r="N24" i="33"/>
  <c r="O24" i="33" s="1"/>
  <c r="F31" i="34"/>
  <c r="N16" i="35"/>
  <c r="O16" i="35" s="1"/>
  <c r="N29" i="36"/>
  <c r="O29" i="36" s="1"/>
  <c r="J31" i="39"/>
  <c r="I32" i="41"/>
  <c r="N23" i="42"/>
  <c r="O23" i="42" s="1"/>
  <c r="N30" i="42"/>
  <c r="O30" i="42" s="1"/>
  <c r="N18" i="44"/>
  <c r="O18" i="44" s="1"/>
  <c r="N25" i="44"/>
  <c r="O25" i="44" s="1"/>
  <c r="L32" i="45"/>
  <c r="O5" i="47"/>
  <c r="P5" i="47" s="1"/>
  <c r="K32" i="43"/>
  <c r="E33" i="33"/>
  <c r="D31" i="34"/>
  <c r="N22" i="37"/>
  <c r="O22" i="37" s="1"/>
  <c r="N13" i="39"/>
  <c r="O13" i="39" s="1"/>
  <c r="N31" i="44"/>
  <c r="O31" i="44" s="1"/>
  <c r="N29" i="33"/>
  <c r="O29" i="33" s="1"/>
  <c r="I31" i="34"/>
  <c r="L31" i="35"/>
  <c r="J31" i="36"/>
  <c r="I34" i="37"/>
  <c r="I31" i="39"/>
  <c r="M32" i="41"/>
  <c r="D32" i="41"/>
  <c r="G33" i="44"/>
  <c r="H33" i="44"/>
  <c r="N17" i="45"/>
  <c r="O17" i="45" s="1"/>
  <c r="I31" i="47"/>
  <c r="H31" i="47"/>
  <c r="O29" i="47"/>
  <c r="P29" i="47" s="1"/>
  <c r="I33" i="33"/>
  <c r="G31" i="34"/>
  <c r="H33" i="33"/>
  <c r="G32" i="42"/>
  <c r="J33" i="44"/>
  <c r="K31" i="47"/>
  <c r="N17" i="41"/>
  <c r="O17" i="41" s="1"/>
  <c r="N17" i="40"/>
  <c r="O17" i="40" s="1"/>
  <c r="H32" i="42"/>
  <c r="K33" i="44"/>
  <c r="L31" i="47"/>
  <c r="L32" i="41"/>
  <c r="K31" i="35"/>
  <c r="E31" i="35"/>
  <c r="N16" i="38"/>
  <c r="O16" i="38" s="1"/>
  <c r="N5" i="33"/>
  <c r="O5" i="33" s="1"/>
  <c r="N13" i="33"/>
  <c r="O13" i="33" s="1"/>
  <c r="E31" i="34"/>
  <c r="N23" i="34"/>
  <c r="O23" i="34" s="1"/>
  <c r="N21" i="36"/>
  <c r="O21" i="36" s="1"/>
  <c r="J34" i="37"/>
  <c r="M31" i="39"/>
  <c r="N21" i="39"/>
  <c r="O21" i="39" s="1"/>
  <c r="D30" i="40"/>
  <c r="I32" i="42"/>
  <c r="N13" i="42"/>
  <c r="O13" i="42" s="1"/>
  <c r="G32" i="43"/>
  <c r="M32" i="45"/>
  <c r="E32" i="45"/>
  <c r="L33" i="33"/>
  <c r="E33" i="44"/>
  <c r="H31" i="34"/>
  <c r="I31" i="36"/>
  <c r="N24" i="36"/>
  <c r="O24" i="36" s="1"/>
  <c r="N16" i="37"/>
  <c r="O16" i="37" s="1"/>
  <c r="N27" i="37"/>
  <c r="O27" i="37" s="1"/>
  <c r="H31" i="39"/>
  <c r="G31" i="47"/>
  <c r="N24" i="39"/>
  <c r="O24" i="39" s="1"/>
  <c r="K31" i="34"/>
  <c r="N12" i="35"/>
  <c r="O12" i="35" s="1"/>
  <c r="G32" i="41"/>
  <c r="E34" i="37"/>
  <c r="M33" i="33"/>
  <c r="G31" i="35"/>
  <c r="N5" i="37"/>
  <c r="O5" i="37" s="1"/>
  <c r="N13" i="37"/>
  <c r="O13" i="37" s="1"/>
  <c r="N24" i="37"/>
  <c r="O24" i="37" s="1"/>
  <c r="N23" i="38"/>
  <c r="O23" i="38" s="1"/>
  <c r="E30" i="40"/>
  <c r="J32" i="42"/>
  <c r="N26" i="42"/>
  <c r="O26" i="42" s="1"/>
  <c r="M33" i="44"/>
  <c r="J31" i="34"/>
  <c r="N29" i="34"/>
  <c r="O29" i="34" s="1"/>
  <c r="E32" i="42"/>
  <c r="N23" i="43"/>
  <c r="O23" i="43" s="1"/>
  <c r="N29" i="35"/>
  <c r="O29" i="35" s="1"/>
  <c r="H34" i="37"/>
  <c r="F32" i="42"/>
  <c r="N22" i="45"/>
  <c r="O22" i="45" s="1"/>
  <c r="N5" i="35"/>
  <c r="O5" i="35" s="1"/>
  <c r="M31" i="36"/>
  <c r="H31" i="35"/>
  <c r="E31" i="38"/>
  <c r="N12" i="38"/>
  <c r="O12" i="38" s="1"/>
  <c r="N28" i="40"/>
  <c r="O28" i="40" s="1"/>
  <c r="D32" i="43"/>
  <c r="N32" i="43" s="1"/>
  <c r="O32" i="43" s="1"/>
  <c r="N27" i="44"/>
  <c r="O27" i="44" s="1"/>
  <c r="N31" i="47"/>
  <c r="O28" i="48"/>
  <c r="P28" i="48" s="1"/>
  <c r="N32" i="45"/>
  <c r="O32" i="45" s="1"/>
  <c r="D32" i="42"/>
  <c r="N32" i="42" s="1"/>
  <c r="O32" i="42" s="1"/>
  <c r="N5" i="43"/>
  <c r="O5" i="43" s="1"/>
  <c r="N20" i="34"/>
  <c r="O20" i="34" s="1"/>
  <c r="D31" i="47"/>
  <c r="O31" i="47" s="1"/>
  <c r="P31" i="47" s="1"/>
  <c r="N5" i="42"/>
  <c r="O5" i="42" s="1"/>
  <c r="N22" i="41"/>
  <c r="O22" i="41" s="1"/>
  <c r="D31" i="35"/>
  <c r="D31" i="39"/>
  <c r="D31" i="36"/>
  <c r="J31" i="47"/>
  <c r="J32" i="41"/>
  <c r="N5" i="45"/>
  <c r="O5" i="45" s="1"/>
  <c r="D33" i="33"/>
  <c r="N33" i="33" l="1"/>
  <c r="O33" i="33" s="1"/>
  <c r="N30" i="40"/>
  <c r="O30" i="40" s="1"/>
  <c r="N32" i="41"/>
  <c r="O32" i="41" s="1"/>
  <c r="N31" i="36"/>
  <c r="O31" i="36" s="1"/>
  <c r="N31" i="39"/>
  <c r="O31" i="39" s="1"/>
  <c r="N31" i="38"/>
  <c r="O31" i="38" s="1"/>
  <c r="N31" i="35"/>
  <c r="O31" i="35" s="1"/>
  <c r="N31" i="34"/>
  <c r="O31" i="34" s="1"/>
</calcChain>
</file>

<file path=xl/sharedStrings.xml><?xml version="1.0" encoding="utf-8"?>
<sst xmlns="http://schemas.openxmlformats.org/spreadsheetml/2006/main" count="760" uniqueCount="117">
  <si>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</si>
  <si>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</si>
  <si>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</si>
  <si>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</si>
  <si>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</si>
  <si>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</si>
  <si>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</si>
  <si>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</si>
  <si>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</si>
  <si>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</si>
  <si>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</si>
  <si>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</si>
  <si>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</si>
  <si>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</si>
  <si>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</si>
  <si>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</si>
  <si>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</si>
  <si>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</si>
  <si>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Other Permits, Fees, and Special Assessments</t>
  </si>
  <si>
    <t>Intergovernmental Revenue</t>
  </si>
  <si>
    <t>State Grant - Public Safety</t>
  </si>
  <si>
    <t>State Grant - Physical Environment - Stormwater Management</t>
  </si>
  <si>
    <t>State Shared Revenues - General Gov't - Revenue Sharing Proceeds</t>
  </si>
  <si>
    <t>State Shared Revenues - General Gov't - Local Gov't Half-Cent Sales Tax</t>
  </si>
  <si>
    <t>Grants from Other Local Units - Physical Environment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</si>
  <si>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</si>
  <si>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</si>
  <si>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</si>
  <si>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</si>
  <si>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</si>
  <si>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</si>
  <si>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State Shared Revenues - General Gov't - Other General Government</t>
  </si>
  <si>
    <t>Physical Environment - Sewer / Wastewater Utility</t>
  </si>
  <si>
    <t>Total - All Account Codes</t>
  </si>
  <si>
    <t>Local Fiscal Year Ended September 30, 2009</t>
  </si>
  <si>
    <t>Court-Ordered Judgments and Fines - As Decided by Circuit Court Criminal</t>
  </si>
  <si>
    <t>Other Judgments, Fines, and Forfeits</t>
  </si>
  <si>
    <t>Interest and Other Earnings - Dividends</t>
  </si>
  <si>
    <t>Licenses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</si>
  <si>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</si>
  <si>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</si>
  <si>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</si>
  <si>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</si>
  <si>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</si>
  <si>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</si>
  <si>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</si>
  <si>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</si>
  <si>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Redington Beach Revenues Reported by Account Code and Fund Type</t>
  </si>
  <si>
    <t>Local Fiscal Year Ended September 30, 2010</t>
  </si>
  <si>
    <t>Interest and Other Earnings - Interest</t>
  </si>
  <si>
    <t>Interest and Other Earnings - Net Increase (Decrease) in Fair Value of Investments</t>
  </si>
  <si>
    <t>Contributions and Donations from Private Sources</t>
  </si>
  <si>
    <t>Other Sources</t>
  </si>
  <si>
    <t>Non-Operating - Inter-Fund Group Transfers In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</si>
  <si>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</si>
  <si>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</si>
  <si>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</si>
  <si>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Grant - Other</t>
  </si>
  <si>
    <t>2011 Municipal Population:</t>
  </si>
  <si>
    <t>Local Fiscal Year Ended September 30, 2012</t>
  </si>
  <si>
    <t>2012 Municipal Population:</t>
  </si>
  <si>
    <t>Local Fiscal Year Ended September 30, 2008</t>
  </si>
  <si>
    <t>Utility Service Tax - Propane</t>
  </si>
  <si>
    <t>Permits and Franchise Fees</t>
  </si>
  <si>
    <t>Other Permits and Fees</t>
  </si>
  <si>
    <t>State Grant - General Government</t>
  </si>
  <si>
    <t>Payments from Other Local Units in Lieu of Taxes</t>
  </si>
  <si>
    <t>Physical Environment - Garbage / Solid Waste</t>
  </si>
  <si>
    <t>2008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</si>
  <si>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</si>
  <si>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</si>
  <si>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</si>
  <si>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Local Government Half-Cent Sales Tax</t>
  </si>
  <si>
    <t>2013 Municipal Population:</t>
  </si>
  <si>
    <t>Local Fiscal Year Ended September 30, 2014</t>
  </si>
  <si>
    <t>Local Business Tax (Chapter 205, F.S.)</t>
  </si>
  <si>
    <t>2014 Municipal Population:</t>
  </si>
  <si>
    <t>Local Fiscal Year Ended September 30, 2015</t>
  </si>
  <si>
    <t>Federal Grant - Economic Environment</t>
  </si>
  <si>
    <t>2015 Municipal Population:</t>
  </si>
  <si>
    <t>Local Fiscal Year Ended September 30, 2016</t>
  </si>
  <si>
    <t>Federal Grant - General Government</t>
  </si>
  <si>
    <t>Proceeds of General Capital Asset Dispositions - Sales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</si>
  <si>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</si>
  <si>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</si>
  <si>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</si>
  <si>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</si>
  <si>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</si>
  <si>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</si>
  <si>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Impact Fees - Residential - Physical Environment</t>
  </si>
  <si>
    <t>State Grant - Physical Environment - Other Physical Environment</t>
  </si>
  <si>
    <t>2019 Municipal Population:</t>
  </si>
  <si>
    <t>Local Fiscal Year Ended September 30, 2020</t>
  </si>
  <si>
    <t>Second Local Option Fuel Tax (1 to 5 Cents)</t>
  </si>
  <si>
    <t>Court-Ordered Judgments and Fines - Other Court-Ordered</t>
  </si>
  <si>
    <t>2020 Municipal Population:</t>
  </si>
  <si>
    <t>Local Fiscal Year Ended September 30, 2021</t>
  </si>
  <si>
    <t>County Ninth-Cent Voted Fuel Tax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</si>
  <si>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</si>
  <si>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</si>
  <si>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</si>
  <si>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</si>
  <si>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</si>
  <si>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</si>
  <si>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</si>
  <si>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Permits - Other</t>
  </si>
  <si>
    <t>Stormwater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</si>
  <si>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</si>
  <si>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</si>
  <si>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</si>
  <si>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Local Fiscal Year Ended September 30, 2022</t>
  </si>
  <si>
    <t>Court-Ordered Judgments and Fines - As Decided by County Court Criminal</t>
  </si>
  <si>
    <t>2022 Municipal Population:</t>
  </si>
  <si>
    <t>Local Fiscal Year Ended September 30, 2023</t>
  </si>
  <si>
    <t>Local Government Infrastructure Surtax</t>
  </si>
  <si>
    <t>Federal Grant - American Rescue Plan Act Funds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</si>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</sst>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D6BD9-C793-41D2-B578-F85524A72AF4}">
  <sheetPr>
    <pageSetUpPr fitToPage="1"/>
  </sheetPr>
  <dimension ref="A1:ED33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47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113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40</v>
      </c>
      <c r="B3" s="108"/>
      <c r="C3" s="109"/>
      <c r="D3" s="113" t="s">
        <v>25</v>
      </c>
      <c r="E3" s="114"/>
      <c r="F3" s="114"/>
      <c r="G3" s="114"/>
      <c r="H3" s="115"/>
      <c r="I3" s="113" t="s">
        <v>26</v>
      </c>
      <c r="J3" s="115"/>
      <c r="K3" s="113" t="s">
        <v>28</v>
      </c>
      <c r="L3" s="114"/>
      <c r="M3" s="115"/>
      <c r="N3" s="49"/>
      <c r="O3" s="50"/>
      <c r="P3" s="116" t="s">
        <v>99</v>
      </c>
      <c r="Q3" s="51"/>
      <c r="R3"/>
    </row>
    <row r="4" spans="1:134" ht="32.25" customHeight="1" thickBot="1">
      <c r="A4" s="110"/>
      <c r="B4" s="111"/>
      <c r="C4" s="112"/>
      <c r="D4" s="52" t="s">
        <v>3</v>
      </c>
      <c r="E4" s="52" t="s">
        <v>41</v>
      </c>
      <c r="F4" s="52" t="s">
        <v>42</v>
      </c>
      <c r="G4" s="52" t="s">
        <v>43</v>
      </c>
      <c r="H4" s="52" t="s">
        <v>4</v>
      </c>
      <c r="I4" s="52" t="s">
        <v>5</v>
      </c>
      <c r="J4" s="53" t="s">
        <v>44</v>
      </c>
      <c r="K4" s="53" t="s">
        <v>6</v>
      </c>
      <c r="L4" s="53" t="s">
        <v>7</v>
      </c>
      <c r="M4" s="53" t="s">
        <v>100</v>
      </c>
      <c r="N4" s="53" t="s">
        <v>8</v>
      </c>
      <c r="O4" s="53" t="s">
        <v>101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102</v>
      </c>
      <c r="B5" s="57"/>
      <c r="C5" s="57"/>
      <c r="D5" s="58">
        <f>SUM(D6:D12)</f>
        <v>1414414</v>
      </c>
      <c r="E5" s="58">
        <f>SUM(E6:E12)</f>
        <v>0</v>
      </c>
      <c r="F5" s="58">
        <f>SUM(F6:F12)</f>
        <v>0</v>
      </c>
      <c r="G5" s="58">
        <f>SUM(G6:G12)</f>
        <v>217394</v>
      </c>
      <c r="H5" s="58">
        <f>SUM(H6:H12)</f>
        <v>0</v>
      </c>
      <c r="I5" s="58">
        <f>SUM(I6:I12)</f>
        <v>0</v>
      </c>
      <c r="J5" s="58">
        <f>SUM(J6:J12)</f>
        <v>0</v>
      </c>
      <c r="K5" s="58">
        <f>SUM(K6:K12)</f>
        <v>0</v>
      </c>
      <c r="L5" s="58">
        <f>SUM(L6:L12)</f>
        <v>0</v>
      </c>
      <c r="M5" s="58">
        <f>SUM(M6:M12)</f>
        <v>0</v>
      </c>
      <c r="N5" s="58">
        <f>SUM(N6:N12)</f>
        <v>0</v>
      </c>
      <c r="O5" s="59">
        <f>SUM(D5:N5)</f>
        <v>1631808</v>
      </c>
      <c r="P5" s="60">
        <f>(O5/P$31)</f>
        <v>1182.4695652173914</v>
      </c>
      <c r="Q5" s="61"/>
    </row>
    <row r="6" spans="1:134">
      <c r="A6" s="63"/>
      <c r="B6" s="64">
        <v>311</v>
      </c>
      <c r="C6" s="65" t="s">
        <v>1</v>
      </c>
      <c r="D6" s="66">
        <v>1175463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1175463</v>
      </c>
      <c r="P6" s="67">
        <f>(O6/P$31)</f>
        <v>851.78478260869565</v>
      </c>
      <c r="Q6" s="68"/>
    </row>
    <row r="7" spans="1:134">
      <c r="A7" s="63"/>
      <c r="B7" s="64">
        <v>312.41000000000003</v>
      </c>
      <c r="C7" s="65" t="s">
        <v>103</v>
      </c>
      <c r="D7" s="66">
        <v>19726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0">SUM(D7:N7)</f>
        <v>19726</v>
      </c>
      <c r="P7" s="67">
        <f>(O7/P$31)</f>
        <v>14.294202898550724</v>
      </c>
      <c r="Q7" s="68"/>
    </row>
    <row r="8" spans="1:134">
      <c r="A8" s="63"/>
      <c r="B8" s="64">
        <v>312.63</v>
      </c>
      <c r="C8" s="65" t="s">
        <v>114</v>
      </c>
      <c r="D8" s="66">
        <v>0</v>
      </c>
      <c r="E8" s="66">
        <v>0</v>
      </c>
      <c r="F8" s="66">
        <v>0</v>
      </c>
      <c r="G8" s="66">
        <v>217394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217394</v>
      </c>
      <c r="P8" s="67">
        <f>(O8/P$31)</f>
        <v>157.53188405797101</v>
      </c>
      <c r="Q8" s="68"/>
    </row>
    <row r="9" spans="1:134">
      <c r="A9" s="63"/>
      <c r="B9" s="64">
        <v>314.10000000000002</v>
      </c>
      <c r="C9" s="65" t="s">
        <v>11</v>
      </c>
      <c r="D9" s="66">
        <v>159311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159311</v>
      </c>
      <c r="P9" s="67">
        <f>(O9/P$31)</f>
        <v>115.44275362318841</v>
      </c>
      <c r="Q9" s="68"/>
    </row>
    <row r="10" spans="1:134">
      <c r="A10" s="63"/>
      <c r="B10" s="64">
        <v>314.39999999999998</v>
      </c>
      <c r="C10" s="65" t="s">
        <v>12</v>
      </c>
      <c r="D10" s="66">
        <v>9326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9326</v>
      </c>
      <c r="P10" s="67">
        <f>(O10/P$31)</f>
        <v>6.7579710144927541</v>
      </c>
      <c r="Q10" s="68"/>
    </row>
    <row r="11" spans="1:134">
      <c r="A11" s="63"/>
      <c r="B11" s="64">
        <v>315.10000000000002</v>
      </c>
      <c r="C11" s="65" t="s">
        <v>104</v>
      </c>
      <c r="D11" s="66">
        <v>46993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46993</v>
      </c>
      <c r="P11" s="67">
        <f>(O11/P$31)</f>
        <v>34.052898550724635</v>
      </c>
      <c r="Q11" s="68"/>
    </row>
    <row r="12" spans="1:134">
      <c r="A12" s="63"/>
      <c r="B12" s="64">
        <v>316</v>
      </c>
      <c r="C12" s="65" t="s">
        <v>75</v>
      </c>
      <c r="D12" s="66">
        <v>3595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3595</v>
      </c>
      <c r="P12" s="67">
        <f>(O12/P$31)</f>
        <v>2.6050724637681157</v>
      </c>
      <c r="Q12" s="68"/>
    </row>
    <row r="13" spans="1:134" ht="15.75">
      <c r="A13" s="69" t="s">
        <v>15</v>
      </c>
      <c r="B13" s="70"/>
      <c r="C13" s="71"/>
      <c r="D13" s="72">
        <f>SUM(D14:D16)</f>
        <v>145228</v>
      </c>
      <c r="E13" s="72">
        <f>SUM(E14:E16)</f>
        <v>0</v>
      </c>
      <c r="F13" s="72">
        <f>SUM(F14:F16)</f>
        <v>0</v>
      </c>
      <c r="G13" s="72">
        <f>SUM(G14:G16)</f>
        <v>0</v>
      </c>
      <c r="H13" s="72">
        <f>SUM(H14:H16)</f>
        <v>0</v>
      </c>
      <c r="I13" s="72">
        <f>SUM(I14:I16)</f>
        <v>191123</v>
      </c>
      <c r="J13" s="72">
        <f>SUM(J14:J16)</f>
        <v>0</v>
      </c>
      <c r="K13" s="72">
        <f>SUM(K14:K16)</f>
        <v>0</v>
      </c>
      <c r="L13" s="72">
        <f>SUM(L14:L16)</f>
        <v>0</v>
      </c>
      <c r="M13" s="72">
        <f>SUM(M14:M16)</f>
        <v>0</v>
      </c>
      <c r="N13" s="72">
        <f>SUM(N14:N16)</f>
        <v>0</v>
      </c>
      <c r="O13" s="73">
        <f>SUM(D13:N13)</f>
        <v>336351</v>
      </c>
      <c r="P13" s="74">
        <f>(O13/P$31)</f>
        <v>243.73260869565217</v>
      </c>
      <c r="Q13" s="75"/>
    </row>
    <row r="14" spans="1:134">
      <c r="A14" s="63"/>
      <c r="B14" s="64">
        <v>322.89999999999998</v>
      </c>
      <c r="C14" s="65" t="s">
        <v>105</v>
      </c>
      <c r="D14" s="66">
        <v>1250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16" si="1">SUM(D14:N14)</f>
        <v>1250</v>
      </c>
      <c r="P14" s="67">
        <f>(O14/P$31)</f>
        <v>0.90579710144927539</v>
      </c>
      <c r="Q14" s="68"/>
    </row>
    <row r="15" spans="1:134">
      <c r="A15" s="63"/>
      <c r="B15" s="64">
        <v>323.10000000000002</v>
      </c>
      <c r="C15" s="65" t="s">
        <v>16</v>
      </c>
      <c r="D15" s="66">
        <v>143978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143978</v>
      </c>
      <c r="P15" s="67">
        <f>(O15/P$31)</f>
        <v>104.33188405797101</v>
      </c>
      <c r="Q15" s="68"/>
    </row>
    <row r="16" spans="1:134">
      <c r="A16" s="63"/>
      <c r="B16" s="64">
        <v>329.2</v>
      </c>
      <c r="C16" s="65" t="s">
        <v>106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191123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191123</v>
      </c>
      <c r="P16" s="67">
        <f>(O16/P$31)</f>
        <v>138.49492753623187</v>
      </c>
      <c r="Q16" s="68"/>
    </row>
    <row r="17" spans="1:120" ht="15.75">
      <c r="A17" s="69" t="s">
        <v>107</v>
      </c>
      <c r="B17" s="70"/>
      <c r="C17" s="71"/>
      <c r="D17" s="72">
        <f>SUM(D18:D22)</f>
        <v>447978</v>
      </c>
      <c r="E17" s="72">
        <f>SUM(E18:E22)</f>
        <v>0</v>
      </c>
      <c r="F17" s="72">
        <f>SUM(F18:F22)</f>
        <v>0</v>
      </c>
      <c r="G17" s="72">
        <f>SUM(G18:G22)</f>
        <v>0</v>
      </c>
      <c r="H17" s="72">
        <f>SUM(H18:H22)</f>
        <v>0</v>
      </c>
      <c r="I17" s="72">
        <f>SUM(I18:I22)</f>
        <v>13500</v>
      </c>
      <c r="J17" s="72">
        <f>SUM(J18:J22)</f>
        <v>0</v>
      </c>
      <c r="K17" s="72">
        <f>SUM(K18:K22)</f>
        <v>0</v>
      </c>
      <c r="L17" s="72">
        <f>SUM(L18:L22)</f>
        <v>0</v>
      </c>
      <c r="M17" s="72">
        <f>SUM(M18:M22)</f>
        <v>0</v>
      </c>
      <c r="N17" s="72">
        <f>SUM(N18:N22)</f>
        <v>0</v>
      </c>
      <c r="O17" s="73">
        <f>SUM(D17:N17)</f>
        <v>461478</v>
      </c>
      <c r="P17" s="74">
        <f>(O17/P$31)</f>
        <v>334.40434782608696</v>
      </c>
      <c r="Q17" s="75"/>
    </row>
    <row r="18" spans="1:120">
      <c r="A18" s="63"/>
      <c r="B18" s="64">
        <v>331.51</v>
      </c>
      <c r="C18" s="65" t="s">
        <v>115</v>
      </c>
      <c r="D18" s="66">
        <v>265712</v>
      </c>
      <c r="E18" s="66">
        <v>0</v>
      </c>
      <c r="F18" s="66">
        <v>0</v>
      </c>
      <c r="G18" s="66">
        <v>0</v>
      </c>
      <c r="H18" s="66">
        <v>0</v>
      </c>
      <c r="I18" s="66">
        <v>13500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ref="O18:O22" si="2">SUM(D18:N18)</f>
        <v>279212</v>
      </c>
      <c r="P18" s="67">
        <f>(O18/P$31)</f>
        <v>202.32753623188407</v>
      </c>
      <c r="Q18" s="68"/>
    </row>
    <row r="19" spans="1:120">
      <c r="A19" s="63"/>
      <c r="B19" s="64">
        <v>334.39</v>
      </c>
      <c r="C19" s="65" t="s">
        <v>90</v>
      </c>
      <c r="D19" s="66">
        <v>17192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17192</v>
      </c>
      <c r="P19" s="67">
        <f>(O19/P$31)</f>
        <v>12.457971014492754</v>
      </c>
      <c r="Q19" s="68"/>
    </row>
    <row r="20" spans="1:120">
      <c r="A20" s="63"/>
      <c r="B20" s="64">
        <v>334.9</v>
      </c>
      <c r="C20" s="65" t="s">
        <v>57</v>
      </c>
      <c r="D20" s="66">
        <v>1707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1707</v>
      </c>
      <c r="P20" s="67">
        <f>(O20/P$31)</f>
        <v>1.2369565217391305</v>
      </c>
      <c r="Q20" s="68"/>
    </row>
    <row r="21" spans="1:120">
      <c r="A21" s="63"/>
      <c r="B21" s="64">
        <v>335.125</v>
      </c>
      <c r="C21" s="65" t="s">
        <v>108</v>
      </c>
      <c r="D21" s="66">
        <v>47093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47093</v>
      </c>
      <c r="P21" s="67">
        <f>(O21/P$31)</f>
        <v>34.12536231884058</v>
      </c>
      <c r="Q21" s="68"/>
    </row>
    <row r="22" spans="1:120">
      <c r="A22" s="63"/>
      <c r="B22" s="64">
        <v>335.18</v>
      </c>
      <c r="C22" s="65" t="s">
        <v>109</v>
      </c>
      <c r="D22" s="66">
        <v>116274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116274</v>
      </c>
      <c r="P22" s="67">
        <f>(O22/P$31)</f>
        <v>84.256521739130434</v>
      </c>
      <c r="Q22" s="68"/>
    </row>
    <row r="23" spans="1:120" ht="15.75">
      <c r="A23" s="69" t="s">
        <v>30</v>
      </c>
      <c r="B23" s="70"/>
      <c r="C23" s="71"/>
      <c r="D23" s="72">
        <f>SUM(D24:D24)</f>
        <v>13418</v>
      </c>
      <c r="E23" s="72">
        <f>SUM(E24:E24)</f>
        <v>0</v>
      </c>
      <c r="F23" s="72">
        <f>SUM(F24:F24)</f>
        <v>0</v>
      </c>
      <c r="G23" s="72">
        <f>SUM(G24:G24)</f>
        <v>0</v>
      </c>
      <c r="H23" s="72">
        <f>SUM(H24:H24)</f>
        <v>0</v>
      </c>
      <c r="I23" s="72">
        <f>SUM(I24:I24)</f>
        <v>0</v>
      </c>
      <c r="J23" s="72">
        <f>SUM(J24:J24)</f>
        <v>0</v>
      </c>
      <c r="K23" s="72">
        <f>SUM(K24:K24)</f>
        <v>0</v>
      </c>
      <c r="L23" s="72">
        <f>SUM(L24:L24)</f>
        <v>0</v>
      </c>
      <c r="M23" s="72">
        <f>SUM(M24:M24)</f>
        <v>0</v>
      </c>
      <c r="N23" s="72">
        <f>SUM(N24:N24)</f>
        <v>0</v>
      </c>
      <c r="O23" s="72">
        <f>SUM(D23:N23)</f>
        <v>13418</v>
      </c>
      <c r="P23" s="74">
        <f>(O23/P$31)</f>
        <v>9.7231884057971012</v>
      </c>
      <c r="Q23" s="75"/>
    </row>
    <row r="24" spans="1:120">
      <c r="A24" s="76"/>
      <c r="B24" s="77">
        <v>351.1</v>
      </c>
      <c r="C24" s="78" t="s">
        <v>111</v>
      </c>
      <c r="D24" s="66">
        <v>13418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>SUM(D24:N24)</f>
        <v>13418</v>
      </c>
      <c r="P24" s="67">
        <f>(O24/P$31)</f>
        <v>9.7231884057971012</v>
      </c>
      <c r="Q24" s="68"/>
    </row>
    <row r="25" spans="1:120" ht="15.75">
      <c r="A25" s="69" t="s">
        <v>2</v>
      </c>
      <c r="B25" s="70"/>
      <c r="C25" s="71"/>
      <c r="D25" s="72">
        <f>SUM(D26:D28)</f>
        <v>200467</v>
      </c>
      <c r="E25" s="72">
        <f>SUM(E26:E28)</f>
        <v>0</v>
      </c>
      <c r="F25" s="72">
        <f>SUM(F26:F28)</f>
        <v>0</v>
      </c>
      <c r="G25" s="72">
        <f>SUM(G26:G28)</f>
        <v>76682</v>
      </c>
      <c r="H25" s="72">
        <f>SUM(H26:H28)</f>
        <v>0</v>
      </c>
      <c r="I25" s="72">
        <f>SUM(I26:I28)</f>
        <v>28140</v>
      </c>
      <c r="J25" s="72">
        <f>SUM(J26:J28)</f>
        <v>0</v>
      </c>
      <c r="K25" s="72">
        <f>SUM(K26:K28)</f>
        <v>0</v>
      </c>
      <c r="L25" s="72">
        <f>SUM(L26:L28)</f>
        <v>0</v>
      </c>
      <c r="M25" s="72">
        <f>SUM(M26:M28)</f>
        <v>0</v>
      </c>
      <c r="N25" s="72">
        <f>SUM(N26:N28)</f>
        <v>0</v>
      </c>
      <c r="O25" s="72">
        <f>SUM(D25:N25)</f>
        <v>305289</v>
      </c>
      <c r="P25" s="74">
        <f>(O25/P$31)</f>
        <v>221.22391304347826</v>
      </c>
      <c r="Q25" s="75"/>
    </row>
    <row r="26" spans="1:120">
      <c r="A26" s="63"/>
      <c r="B26" s="64">
        <v>361.1</v>
      </c>
      <c r="C26" s="65" t="s">
        <v>49</v>
      </c>
      <c r="D26" s="66">
        <v>198407</v>
      </c>
      <c r="E26" s="66">
        <v>0</v>
      </c>
      <c r="F26" s="66">
        <v>0</v>
      </c>
      <c r="G26" s="66">
        <v>76682</v>
      </c>
      <c r="H26" s="66">
        <v>0</v>
      </c>
      <c r="I26" s="66">
        <v>28140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>SUM(D26:N26)</f>
        <v>303229</v>
      </c>
      <c r="P26" s="67">
        <f>(O26/P$31)</f>
        <v>219.73115942028986</v>
      </c>
      <c r="Q26" s="68"/>
    </row>
    <row r="27" spans="1:120">
      <c r="A27" s="63"/>
      <c r="B27" s="64">
        <v>366</v>
      </c>
      <c r="C27" s="65" t="s">
        <v>51</v>
      </c>
      <c r="D27" s="66">
        <v>350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ref="O27:O28" si="3">SUM(D27:N27)</f>
        <v>350</v>
      </c>
      <c r="P27" s="67">
        <f>(O27/P$31)</f>
        <v>0.25362318840579712</v>
      </c>
      <c r="Q27" s="68"/>
    </row>
    <row r="28" spans="1:120" ht="15.75" thickBot="1">
      <c r="A28" s="63"/>
      <c r="B28" s="64">
        <v>369.9</v>
      </c>
      <c r="C28" s="65" t="s">
        <v>39</v>
      </c>
      <c r="D28" s="66">
        <v>1710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3"/>
        <v>1710</v>
      </c>
      <c r="P28" s="67">
        <f>(O28/P$31)</f>
        <v>1.2391304347826086</v>
      </c>
      <c r="Q28" s="68"/>
    </row>
    <row r="29" spans="1:120" ht="16.5" thickBot="1">
      <c r="A29" s="79" t="s">
        <v>33</v>
      </c>
      <c r="B29" s="80"/>
      <c r="C29" s="81"/>
      <c r="D29" s="82">
        <f>SUM(D5,D13,D17,D23,D25)</f>
        <v>2221505</v>
      </c>
      <c r="E29" s="82">
        <f t="shared" ref="E29:N29" si="4">SUM(E5,E13,E17,E23,E25)</f>
        <v>0</v>
      </c>
      <c r="F29" s="82">
        <f t="shared" si="4"/>
        <v>0</v>
      </c>
      <c r="G29" s="82">
        <f t="shared" si="4"/>
        <v>294076</v>
      </c>
      <c r="H29" s="82">
        <f t="shared" si="4"/>
        <v>0</v>
      </c>
      <c r="I29" s="82">
        <f t="shared" si="4"/>
        <v>232763</v>
      </c>
      <c r="J29" s="82">
        <f t="shared" si="4"/>
        <v>0</v>
      </c>
      <c r="K29" s="82">
        <f t="shared" si="4"/>
        <v>0</v>
      </c>
      <c r="L29" s="82">
        <f t="shared" si="4"/>
        <v>0</v>
      </c>
      <c r="M29" s="82">
        <f t="shared" si="4"/>
        <v>0</v>
      </c>
      <c r="N29" s="82">
        <f t="shared" si="4"/>
        <v>0</v>
      </c>
      <c r="O29" s="82">
        <f>SUM(D29:N29)</f>
        <v>2748344</v>
      </c>
      <c r="P29" s="83">
        <f>(O29/P$31)</f>
        <v>1991.5536231884057</v>
      </c>
      <c r="Q29" s="61"/>
      <c r="R29" s="84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</row>
    <row r="30" spans="1:120">
      <c r="A30" s="85"/>
      <c r="B30" s="86"/>
      <c r="C30" s="86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8"/>
    </row>
    <row r="31" spans="1:120">
      <c r="A31" s="89"/>
      <c r="B31" s="90"/>
      <c r="C31" s="90"/>
      <c r="D31" s="91"/>
      <c r="E31" s="91"/>
      <c r="F31" s="91"/>
      <c r="G31" s="91"/>
      <c r="H31" s="91"/>
      <c r="I31" s="91"/>
      <c r="J31" s="91"/>
      <c r="K31" s="91"/>
      <c r="L31" s="91"/>
      <c r="M31" s="94" t="s">
        <v>116</v>
      </c>
      <c r="N31" s="94"/>
      <c r="O31" s="94"/>
      <c r="P31" s="92">
        <v>1380</v>
      </c>
    </row>
    <row r="32" spans="1:120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7"/>
    </row>
    <row r="33" spans="1:16" ht="15.75" customHeight="1" thickBot="1">
      <c r="A33" s="98" t="s">
        <v>55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100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820832</v>
      </c>
      <c r="E5" s="27">
        <f t="shared" si="0"/>
        <v>0</v>
      </c>
      <c r="F5" s="27">
        <f t="shared" si="0"/>
        <v>0</v>
      </c>
      <c r="G5" s="27">
        <f t="shared" si="0"/>
        <v>136582</v>
      </c>
      <c r="H5" s="27">
        <f t="shared" si="0"/>
        <v>0</v>
      </c>
      <c r="I5" s="27">
        <f t="shared" si="0"/>
        <v>93554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1050968</v>
      </c>
      <c r="O5" s="33">
        <f t="shared" ref="O5:O31" si="1">(N5/O$33)</f>
        <v>731.36256089074459</v>
      </c>
      <c r="P5" s="6"/>
    </row>
    <row r="6" spans="1:133">
      <c r="A6" s="12"/>
      <c r="B6" s="25">
        <v>311</v>
      </c>
      <c r="C6" s="20" t="s">
        <v>1</v>
      </c>
      <c r="D6" s="46">
        <v>623911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623911</v>
      </c>
      <c r="O6" s="47">
        <f t="shared" si="1"/>
        <v>434.17606123869172</v>
      </c>
      <c r="P6" s="9"/>
    </row>
    <row r="7" spans="1:133">
      <c r="A7" s="12"/>
      <c r="B7" s="25">
        <v>312.10000000000002</v>
      </c>
      <c r="C7" s="20" t="s">
        <v>9</v>
      </c>
      <c r="D7" s="46">
        <v>20702</v>
      </c>
      <c r="E7" s="46">
        <v>0</v>
      </c>
      <c r="F7" s="46">
        <v>0</v>
      </c>
      <c r="G7" s="46">
        <v>0</v>
      </c>
      <c r="H7" s="46">
        <v>0</v>
      </c>
      <c r="I7" s="46">
        <v>93554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114256</v>
      </c>
      <c r="O7" s="47">
        <f t="shared" si="1"/>
        <v>79.510090466249125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136582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136582</v>
      </c>
      <c r="O8" s="47">
        <f t="shared" si="1"/>
        <v>95.046624913013218</v>
      </c>
      <c r="P8" s="9"/>
    </row>
    <row r="9" spans="1:133">
      <c r="A9" s="12"/>
      <c r="B9" s="25">
        <v>314.10000000000002</v>
      </c>
      <c r="C9" s="20" t="s">
        <v>11</v>
      </c>
      <c r="D9" s="46">
        <v>106259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106259</v>
      </c>
      <c r="O9" s="47">
        <f t="shared" si="1"/>
        <v>73.945024356297836</v>
      </c>
      <c r="P9" s="9"/>
    </row>
    <row r="10" spans="1:133">
      <c r="A10" s="12"/>
      <c r="B10" s="25">
        <v>314.8</v>
      </c>
      <c r="C10" s="20" t="s">
        <v>62</v>
      </c>
      <c r="D10" s="46">
        <v>5076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5076</v>
      </c>
      <c r="O10" s="47">
        <f t="shared" si="1"/>
        <v>3.5323590814196244</v>
      </c>
      <c r="P10" s="9"/>
    </row>
    <row r="11" spans="1:133">
      <c r="A11" s="12"/>
      <c r="B11" s="25">
        <v>315</v>
      </c>
      <c r="C11" s="20" t="s">
        <v>70</v>
      </c>
      <c r="D11" s="46">
        <v>63254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63254</v>
      </c>
      <c r="O11" s="47">
        <f t="shared" si="1"/>
        <v>44.018093249826023</v>
      </c>
      <c r="P11" s="9"/>
    </row>
    <row r="12" spans="1:133">
      <c r="A12" s="12"/>
      <c r="B12" s="25">
        <v>316</v>
      </c>
      <c r="C12" s="20" t="s">
        <v>75</v>
      </c>
      <c r="D12" s="46">
        <v>1630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1630</v>
      </c>
      <c r="O12" s="47">
        <f t="shared" si="1"/>
        <v>1.1343075852470426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SUM(D14:D16)</f>
        <v>118445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1" si="4">SUM(D13:M13)</f>
        <v>118445</v>
      </c>
      <c r="O13" s="45">
        <f t="shared" si="1"/>
        <v>82.42519137091162</v>
      </c>
      <c r="P13" s="10"/>
    </row>
    <row r="14" spans="1:133">
      <c r="A14" s="12"/>
      <c r="B14" s="25">
        <v>323.10000000000002</v>
      </c>
      <c r="C14" s="20" t="s">
        <v>16</v>
      </c>
      <c r="D14" s="46">
        <v>116795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116795</v>
      </c>
      <c r="O14" s="47">
        <f t="shared" si="1"/>
        <v>81.276965901183019</v>
      </c>
      <c r="P14" s="9"/>
    </row>
    <row r="15" spans="1:133">
      <c r="A15" s="12"/>
      <c r="B15" s="25">
        <v>329</v>
      </c>
      <c r="C15" s="20" t="s">
        <v>18</v>
      </c>
      <c r="D15" s="46">
        <v>1500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1500</v>
      </c>
      <c r="O15" s="47">
        <f t="shared" si="1"/>
        <v>1.0438413361169103</v>
      </c>
      <c r="P15" s="9"/>
    </row>
    <row r="16" spans="1:133">
      <c r="A16" s="12"/>
      <c r="B16" s="25">
        <v>367</v>
      </c>
      <c r="C16" s="20" t="s">
        <v>38</v>
      </c>
      <c r="D16" s="46">
        <v>150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150</v>
      </c>
      <c r="O16" s="47">
        <f t="shared" si="1"/>
        <v>0.10438413361169102</v>
      </c>
      <c r="P16" s="9"/>
    </row>
    <row r="17" spans="1:119" ht="15.75">
      <c r="A17" s="29" t="s">
        <v>19</v>
      </c>
      <c r="B17" s="30"/>
      <c r="C17" s="31"/>
      <c r="D17" s="32">
        <f t="shared" ref="D17:M17" si="5">SUM(D18:D20)</f>
        <v>118786</v>
      </c>
      <c r="E17" s="32">
        <f t="shared" si="5"/>
        <v>0</v>
      </c>
      <c r="F17" s="32">
        <f t="shared" si="5"/>
        <v>0</v>
      </c>
      <c r="G17" s="32">
        <f t="shared" si="5"/>
        <v>8662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127448</v>
      </c>
      <c r="O17" s="45">
        <f t="shared" si="1"/>
        <v>88.690327070285321</v>
      </c>
      <c r="P17" s="10"/>
    </row>
    <row r="18" spans="1:119">
      <c r="A18" s="12"/>
      <c r="B18" s="25">
        <v>334.2</v>
      </c>
      <c r="C18" s="20" t="s">
        <v>20</v>
      </c>
      <c r="D18" s="46">
        <v>10455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10455</v>
      </c>
      <c r="O18" s="47">
        <f t="shared" si="1"/>
        <v>7.2755741127348639</v>
      </c>
      <c r="P18" s="9"/>
    </row>
    <row r="19" spans="1:119">
      <c r="A19" s="12"/>
      <c r="B19" s="25">
        <v>335.12</v>
      </c>
      <c r="C19" s="20" t="s">
        <v>71</v>
      </c>
      <c r="D19" s="46">
        <v>25249</v>
      </c>
      <c r="E19" s="46">
        <v>0</v>
      </c>
      <c r="F19" s="46">
        <v>0</v>
      </c>
      <c r="G19" s="46">
        <v>8662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33911</v>
      </c>
      <c r="O19" s="47">
        <f t="shared" si="1"/>
        <v>23.59846903270703</v>
      </c>
      <c r="P19" s="9"/>
    </row>
    <row r="20" spans="1:119">
      <c r="A20" s="12"/>
      <c r="B20" s="25">
        <v>335.18</v>
      </c>
      <c r="C20" s="20" t="s">
        <v>72</v>
      </c>
      <c r="D20" s="46">
        <v>83082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83082</v>
      </c>
      <c r="O20" s="47">
        <f t="shared" si="1"/>
        <v>57.816283924843425</v>
      </c>
      <c r="P20" s="9"/>
    </row>
    <row r="21" spans="1:119" ht="15.75">
      <c r="A21" s="29" t="s">
        <v>30</v>
      </c>
      <c r="B21" s="30"/>
      <c r="C21" s="31"/>
      <c r="D21" s="32">
        <f t="shared" ref="D21:M21" si="6">SUM(D22:D23)</f>
        <v>4509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4"/>
        <v>4509</v>
      </c>
      <c r="O21" s="45">
        <f t="shared" si="1"/>
        <v>3.1377870563674319</v>
      </c>
      <c r="P21" s="10"/>
    </row>
    <row r="22" spans="1:119">
      <c r="A22" s="13"/>
      <c r="B22" s="39">
        <v>351.2</v>
      </c>
      <c r="C22" s="21" t="s">
        <v>35</v>
      </c>
      <c r="D22" s="46">
        <v>2309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2309</v>
      </c>
      <c r="O22" s="47">
        <f t="shared" si="1"/>
        <v>1.6068197633959638</v>
      </c>
      <c r="P22" s="9"/>
    </row>
    <row r="23" spans="1:119">
      <c r="A23" s="13"/>
      <c r="B23" s="39">
        <v>359</v>
      </c>
      <c r="C23" s="21" t="s">
        <v>36</v>
      </c>
      <c r="D23" s="46">
        <v>2200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2200</v>
      </c>
      <c r="O23" s="47">
        <f t="shared" si="1"/>
        <v>1.5309672929714684</v>
      </c>
      <c r="P23" s="9"/>
    </row>
    <row r="24" spans="1:119" ht="15.75">
      <c r="A24" s="29" t="s">
        <v>2</v>
      </c>
      <c r="B24" s="30"/>
      <c r="C24" s="31"/>
      <c r="D24" s="32">
        <f t="shared" ref="D24:M24" si="7">SUM(D25:D28)</f>
        <v>6193</v>
      </c>
      <c r="E24" s="32">
        <f t="shared" si="7"/>
        <v>0</v>
      </c>
      <c r="F24" s="32">
        <f t="shared" si="7"/>
        <v>0</v>
      </c>
      <c r="G24" s="32">
        <f t="shared" si="7"/>
        <v>482</v>
      </c>
      <c r="H24" s="32">
        <f t="shared" si="7"/>
        <v>0</v>
      </c>
      <c r="I24" s="32">
        <f t="shared" si="7"/>
        <v>859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4"/>
        <v>7534</v>
      </c>
      <c r="O24" s="45">
        <f t="shared" si="1"/>
        <v>5.2428670842032012</v>
      </c>
      <c r="P24" s="10"/>
    </row>
    <row r="25" spans="1:119">
      <c r="A25" s="12"/>
      <c r="B25" s="25">
        <v>361.1</v>
      </c>
      <c r="C25" s="20" t="s">
        <v>49</v>
      </c>
      <c r="D25" s="46">
        <v>6582</v>
      </c>
      <c r="E25" s="46">
        <v>0</v>
      </c>
      <c r="F25" s="46">
        <v>0</v>
      </c>
      <c r="G25" s="46">
        <v>2403</v>
      </c>
      <c r="H25" s="46">
        <v>0</v>
      </c>
      <c r="I25" s="46">
        <v>998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9983</v>
      </c>
      <c r="O25" s="47">
        <f t="shared" si="1"/>
        <v>6.9471120389700767</v>
      </c>
      <c r="P25" s="9"/>
    </row>
    <row r="26" spans="1:119">
      <c r="A26" s="12"/>
      <c r="B26" s="25">
        <v>361.3</v>
      </c>
      <c r="C26" s="20" t="s">
        <v>50</v>
      </c>
      <c r="D26" s="46">
        <v>-1396</v>
      </c>
      <c r="E26" s="46">
        <v>0</v>
      </c>
      <c r="F26" s="46">
        <v>0</v>
      </c>
      <c r="G26" s="46">
        <v>-1921</v>
      </c>
      <c r="H26" s="46">
        <v>0</v>
      </c>
      <c r="I26" s="46">
        <v>-139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-3456</v>
      </c>
      <c r="O26" s="47">
        <f t="shared" si="1"/>
        <v>-2.405010438413361</v>
      </c>
      <c r="P26" s="9"/>
    </row>
    <row r="27" spans="1:119">
      <c r="A27" s="12"/>
      <c r="B27" s="25">
        <v>366</v>
      </c>
      <c r="C27" s="20" t="s">
        <v>51</v>
      </c>
      <c r="D27" s="46">
        <v>890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890</v>
      </c>
      <c r="O27" s="47">
        <f t="shared" si="1"/>
        <v>0.61934585942936671</v>
      </c>
      <c r="P27" s="9"/>
    </row>
    <row r="28" spans="1:119">
      <c r="A28" s="12"/>
      <c r="B28" s="25">
        <v>369.9</v>
      </c>
      <c r="C28" s="20" t="s">
        <v>39</v>
      </c>
      <c r="D28" s="46">
        <v>117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117</v>
      </c>
      <c r="O28" s="47">
        <f t="shared" si="1"/>
        <v>8.1419624217118999E-2</v>
      </c>
      <c r="P28" s="9"/>
    </row>
    <row r="29" spans="1:119" ht="15.75">
      <c r="A29" s="29" t="s">
        <v>52</v>
      </c>
      <c r="B29" s="30"/>
      <c r="C29" s="31"/>
      <c r="D29" s="32">
        <f t="shared" ref="D29:M29" si="8">SUM(D30:D30)</f>
        <v>0</v>
      </c>
      <c r="E29" s="32">
        <f t="shared" si="8"/>
        <v>0</v>
      </c>
      <c r="F29" s="32">
        <f t="shared" si="8"/>
        <v>0</v>
      </c>
      <c r="G29" s="32">
        <f t="shared" si="8"/>
        <v>33673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4"/>
        <v>33673</v>
      </c>
      <c r="O29" s="45">
        <f t="shared" si="1"/>
        <v>23.432846207376478</v>
      </c>
      <c r="P29" s="9"/>
    </row>
    <row r="30" spans="1:119" ht="15.75" thickBot="1">
      <c r="A30" s="12"/>
      <c r="B30" s="25">
        <v>381</v>
      </c>
      <c r="C30" s="20" t="s">
        <v>53</v>
      </c>
      <c r="D30" s="46">
        <v>0</v>
      </c>
      <c r="E30" s="46">
        <v>0</v>
      </c>
      <c r="F30" s="46">
        <v>0</v>
      </c>
      <c r="G30" s="46">
        <v>33673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33673</v>
      </c>
      <c r="O30" s="47">
        <f t="shared" si="1"/>
        <v>23.432846207376478</v>
      </c>
      <c r="P30" s="9"/>
    </row>
    <row r="31" spans="1:119" ht="16.5" thickBot="1">
      <c r="A31" s="14" t="s">
        <v>33</v>
      </c>
      <c r="B31" s="23"/>
      <c r="C31" s="22"/>
      <c r="D31" s="15">
        <f>SUM(D5,D13,D17,D21,D24,D29)</f>
        <v>1068765</v>
      </c>
      <c r="E31" s="15">
        <f t="shared" ref="E31:M31" si="9">SUM(E5,E13,E17,E21,E24,E29)</f>
        <v>0</v>
      </c>
      <c r="F31" s="15">
        <f t="shared" si="9"/>
        <v>0</v>
      </c>
      <c r="G31" s="15">
        <f t="shared" si="9"/>
        <v>179399</v>
      </c>
      <c r="H31" s="15">
        <f t="shared" si="9"/>
        <v>0</v>
      </c>
      <c r="I31" s="15">
        <f t="shared" si="9"/>
        <v>94413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4"/>
        <v>1342577</v>
      </c>
      <c r="O31" s="38">
        <f t="shared" si="1"/>
        <v>934.29157967988863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8" t="s">
        <v>76</v>
      </c>
      <c r="M33" s="118"/>
      <c r="N33" s="118"/>
      <c r="O33" s="43">
        <v>1437</v>
      </c>
    </row>
    <row r="34" spans="1:15">
      <c r="A34" s="119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  <row r="35" spans="1:15" ht="15.75" customHeight="1" thickBot="1">
      <c r="A35" s="120" t="s">
        <v>55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00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777351</v>
      </c>
      <c r="E5" s="27">
        <f t="shared" si="0"/>
        <v>0</v>
      </c>
      <c r="F5" s="27">
        <f t="shared" si="0"/>
        <v>0</v>
      </c>
      <c r="G5" s="27">
        <f t="shared" si="0"/>
        <v>127977</v>
      </c>
      <c r="H5" s="27">
        <f t="shared" si="0"/>
        <v>0</v>
      </c>
      <c r="I5" s="27">
        <f t="shared" si="0"/>
        <v>92882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998210</v>
      </c>
      <c r="O5" s="33">
        <f t="shared" ref="O5:O31" si="2">(N5/O$33)</f>
        <v>692.72033310201255</v>
      </c>
      <c r="P5" s="6"/>
    </row>
    <row r="6" spans="1:133">
      <c r="A6" s="12"/>
      <c r="B6" s="25">
        <v>311</v>
      </c>
      <c r="C6" s="20" t="s">
        <v>1</v>
      </c>
      <c r="D6" s="46">
        <v>584887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584887</v>
      </c>
      <c r="O6" s="47">
        <f t="shared" si="2"/>
        <v>405.88965995836224</v>
      </c>
      <c r="P6" s="9"/>
    </row>
    <row r="7" spans="1:133">
      <c r="A7" s="12"/>
      <c r="B7" s="25">
        <v>312.10000000000002</v>
      </c>
      <c r="C7" s="20" t="s">
        <v>9</v>
      </c>
      <c r="D7" s="46">
        <v>20718</v>
      </c>
      <c r="E7" s="46">
        <v>0</v>
      </c>
      <c r="F7" s="46">
        <v>0</v>
      </c>
      <c r="G7" s="46">
        <v>0</v>
      </c>
      <c r="H7" s="46">
        <v>0</v>
      </c>
      <c r="I7" s="46">
        <v>92882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113600</v>
      </c>
      <c r="O7" s="47">
        <f t="shared" si="2"/>
        <v>78.83414295628036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127977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127977</v>
      </c>
      <c r="O8" s="47">
        <f t="shared" si="2"/>
        <v>88.811242192921583</v>
      </c>
      <c r="P8" s="9"/>
    </row>
    <row r="9" spans="1:133">
      <c r="A9" s="12"/>
      <c r="B9" s="25">
        <v>314.10000000000002</v>
      </c>
      <c r="C9" s="20" t="s">
        <v>11</v>
      </c>
      <c r="D9" s="46">
        <v>100119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100119</v>
      </c>
      <c r="O9" s="47">
        <f t="shared" si="2"/>
        <v>69.478834142956273</v>
      </c>
      <c r="P9" s="9"/>
    </row>
    <row r="10" spans="1:133">
      <c r="A10" s="12"/>
      <c r="B10" s="25">
        <v>314.39999999999998</v>
      </c>
      <c r="C10" s="20" t="s">
        <v>12</v>
      </c>
      <c r="D10" s="46">
        <v>4075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4075</v>
      </c>
      <c r="O10" s="47">
        <f t="shared" si="2"/>
        <v>2.8278972935461484</v>
      </c>
      <c r="P10" s="9"/>
    </row>
    <row r="11" spans="1:133">
      <c r="A11" s="12"/>
      <c r="B11" s="25">
        <v>315</v>
      </c>
      <c r="C11" s="20" t="s">
        <v>70</v>
      </c>
      <c r="D11" s="46">
        <v>67552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67552</v>
      </c>
      <c r="O11" s="47">
        <f t="shared" si="2"/>
        <v>46.878556557945871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115326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115326</v>
      </c>
      <c r="O12" s="45">
        <f t="shared" si="2"/>
        <v>80.031922276197079</v>
      </c>
      <c r="P12" s="10"/>
    </row>
    <row r="13" spans="1:133">
      <c r="A13" s="12"/>
      <c r="B13" s="25">
        <v>323.10000000000002</v>
      </c>
      <c r="C13" s="20" t="s">
        <v>16</v>
      </c>
      <c r="D13" s="46">
        <v>109406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109406</v>
      </c>
      <c r="O13" s="47">
        <f t="shared" si="2"/>
        <v>75.92366412213741</v>
      </c>
      <c r="P13" s="9"/>
    </row>
    <row r="14" spans="1:133">
      <c r="A14" s="12"/>
      <c r="B14" s="25">
        <v>329</v>
      </c>
      <c r="C14" s="20" t="s">
        <v>18</v>
      </c>
      <c r="D14" s="46">
        <v>5710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5710</v>
      </c>
      <c r="O14" s="47">
        <f t="shared" si="2"/>
        <v>3.9625260235947257</v>
      </c>
      <c r="P14" s="9"/>
    </row>
    <row r="15" spans="1:133">
      <c r="A15" s="12"/>
      <c r="B15" s="25">
        <v>367</v>
      </c>
      <c r="C15" s="20" t="s">
        <v>38</v>
      </c>
      <c r="D15" s="46">
        <v>210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210</v>
      </c>
      <c r="O15" s="47">
        <f t="shared" si="2"/>
        <v>0.1457321304649549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SUM(D17:D19)</f>
        <v>113188</v>
      </c>
      <c r="E16" s="32">
        <f t="shared" si="4"/>
        <v>0</v>
      </c>
      <c r="F16" s="32">
        <f t="shared" si="4"/>
        <v>0</v>
      </c>
      <c r="G16" s="32">
        <f t="shared" si="4"/>
        <v>8789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121977</v>
      </c>
      <c r="O16" s="45">
        <f t="shared" si="2"/>
        <v>84.647467036780014</v>
      </c>
      <c r="P16" s="10"/>
    </row>
    <row r="17" spans="1:119">
      <c r="A17" s="12"/>
      <c r="B17" s="25">
        <v>334.2</v>
      </c>
      <c r="C17" s="20" t="s">
        <v>20</v>
      </c>
      <c r="D17" s="46">
        <v>9698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9698</v>
      </c>
      <c r="O17" s="47">
        <f t="shared" si="2"/>
        <v>6.7300485773768219</v>
      </c>
      <c r="P17" s="9"/>
    </row>
    <row r="18" spans="1:119">
      <c r="A18" s="12"/>
      <c r="B18" s="25">
        <v>335.12</v>
      </c>
      <c r="C18" s="20" t="s">
        <v>71</v>
      </c>
      <c r="D18" s="46">
        <v>24847</v>
      </c>
      <c r="E18" s="46">
        <v>0</v>
      </c>
      <c r="F18" s="46">
        <v>0</v>
      </c>
      <c r="G18" s="46">
        <v>8789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33636</v>
      </c>
      <c r="O18" s="47">
        <f t="shared" si="2"/>
        <v>23.342123525329633</v>
      </c>
      <c r="P18" s="9"/>
    </row>
    <row r="19" spans="1:119">
      <c r="A19" s="12"/>
      <c r="B19" s="25">
        <v>335.18</v>
      </c>
      <c r="C19" s="20" t="s">
        <v>72</v>
      </c>
      <c r="D19" s="46">
        <v>78643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78643</v>
      </c>
      <c r="O19" s="47">
        <f t="shared" si="2"/>
        <v>54.575294934073561</v>
      </c>
      <c r="P19" s="9"/>
    </row>
    <row r="20" spans="1:119" ht="15.75">
      <c r="A20" s="29" t="s">
        <v>30</v>
      </c>
      <c r="B20" s="30"/>
      <c r="C20" s="31"/>
      <c r="D20" s="32">
        <f t="shared" ref="D20:M20" si="5">SUM(D21:D22)</f>
        <v>4517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4517</v>
      </c>
      <c r="O20" s="45">
        <f t="shared" si="2"/>
        <v>3.1346287300485773</v>
      </c>
      <c r="P20" s="10"/>
    </row>
    <row r="21" spans="1:119">
      <c r="A21" s="13"/>
      <c r="B21" s="39">
        <v>351.2</v>
      </c>
      <c r="C21" s="21" t="s">
        <v>35</v>
      </c>
      <c r="D21" s="46">
        <v>2266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2266</v>
      </c>
      <c r="O21" s="47">
        <f t="shared" si="2"/>
        <v>1.5725190839694656</v>
      </c>
      <c r="P21" s="9"/>
    </row>
    <row r="22" spans="1:119">
      <c r="A22" s="13"/>
      <c r="B22" s="39">
        <v>359</v>
      </c>
      <c r="C22" s="21" t="s">
        <v>36</v>
      </c>
      <c r="D22" s="46">
        <v>2251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2251</v>
      </c>
      <c r="O22" s="47">
        <f t="shared" si="2"/>
        <v>1.5621096460791117</v>
      </c>
      <c r="P22" s="9"/>
    </row>
    <row r="23" spans="1:119" ht="15.75">
      <c r="A23" s="29" t="s">
        <v>2</v>
      </c>
      <c r="B23" s="30"/>
      <c r="C23" s="31"/>
      <c r="D23" s="32">
        <f t="shared" ref="D23:M23" si="6">SUM(D24:D28)</f>
        <v>8822</v>
      </c>
      <c r="E23" s="32">
        <f t="shared" si="6"/>
        <v>0</v>
      </c>
      <c r="F23" s="32">
        <f t="shared" si="6"/>
        <v>0</v>
      </c>
      <c r="G23" s="32">
        <f t="shared" si="6"/>
        <v>2978</v>
      </c>
      <c r="H23" s="32">
        <f t="shared" si="6"/>
        <v>0</v>
      </c>
      <c r="I23" s="32">
        <f t="shared" si="6"/>
        <v>379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12179</v>
      </c>
      <c r="O23" s="45">
        <f t="shared" si="2"/>
        <v>8.4517696044413597</v>
      </c>
      <c r="P23" s="10"/>
    </row>
    <row r="24" spans="1:119">
      <c r="A24" s="12"/>
      <c r="B24" s="25">
        <v>361.1</v>
      </c>
      <c r="C24" s="20" t="s">
        <v>49</v>
      </c>
      <c r="D24" s="46">
        <v>4317</v>
      </c>
      <c r="E24" s="46">
        <v>0</v>
      </c>
      <c r="F24" s="46">
        <v>0</v>
      </c>
      <c r="G24" s="46">
        <v>435</v>
      </c>
      <c r="H24" s="46">
        <v>0</v>
      </c>
      <c r="I24" s="46">
        <v>195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4947</v>
      </c>
      <c r="O24" s="47">
        <f t="shared" si="2"/>
        <v>3.433032616238723</v>
      </c>
      <c r="P24" s="9"/>
    </row>
    <row r="25" spans="1:119">
      <c r="A25" s="12"/>
      <c r="B25" s="25">
        <v>361.2</v>
      </c>
      <c r="C25" s="20" t="s">
        <v>37</v>
      </c>
      <c r="D25" s="46">
        <v>1312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1312</v>
      </c>
      <c r="O25" s="47">
        <f t="shared" si="2"/>
        <v>0.91047883414295627</v>
      </c>
      <c r="P25" s="9"/>
    </row>
    <row r="26" spans="1:119">
      <c r="A26" s="12"/>
      <c r="B26" s="25">
        <v>361.3</v>
      </c>
      <c r="C26" s="20" t="s">
        <v>50</v>
      </c>
      <c r="D26" s="46">
        <v>1848</v>
      </c>
      <c r="E26" s="46">
        <v>0</v>
      </c>
      <c r="F26" s="46">
        <v>0</v>
      </c>
      <c r="G26" s="46">
        <v>2543</v>
      </c>
      <c r="H26" s="46">
        <v>0</v>
      </c>
      <c r="I26" s="46">
        <v>184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4575</v>
      </c>
      <c r="O26" s="47">
        <f t="shared" si="2"/>
        <v>3.174878556557946</v>
      </c>
      <c r="P26" s="9"/>
    </row>
    <row r="27" spans="1:119">
      <c r="A27" s="12"/>
      <c r="B27" s="25">
        <v>366</v>
      </c>
      <c r="C27" s="20" t="s">
        <v>51</v>
      </c>
      <c r="D27" s="46">
        <v>430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430</v>
      </c>
      <c r="O27" s="47">
        <f t="shared" si="2"/>
        <v>0.29840388619014574</v>
      </c>
      <c r="P27" s="9"/>
    </row>
    <row r="28" spans="1:119">
      <c r="A28" s="12"/>
      <c r="B28" s="25">
        <v>369.9</v>
      </c>
      <c r="C28" s="20" t="s">
        <v>39</v>
      </c>
      <c r="D28" s="46">
        <v>915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915</v>
      </c>
      <c r="O28" s="47">
        <f t="shared" si="2"/>
        <v>0.63497571131158914</v>
      </c>
      <c r="P28" s="9"/>
    </row>
    <row r="29" spans="1:119" ht="15.75">
      <c r="A29" s="29" t="s">
        <v>52</v>
      </c>
      <c r="B29" s="30"/>
      <c r="C29" s="31"/>
      <c r="D29" s="32">
        <f t="shared" ref="D29:M29" si="7">SUM(D30:D30)</f>
        <v>0</v>
      </c>
      <c r="E29" s="32">
        <f t="shared" si="7"/>
        <v>0</v>
      </c>
      <c r="F29" s="32">
        <f t="shared" si="7"/>
        <v>0</v>
      </c>
      <c r="G29" s="32">
        <f t="shared" si="7"/>
        <v>17849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1"/>
        <v>17849</v>
      </c>
      <c r="O29" s="45">
        <f t="shared" si="2"/>
        <v>12.386537126995142</v>
      </c>
      <c r="P29" s="9"/>
    </row>
    <row r="30" spans="1:119" ht="15.75" thickBot="1">
      <c r="A30" s="12"/>
      <c r="B30" s="25">
        <v>381</v>
      </c>
      <c r="C30" s="20" t="s">
        <v>53</v>
      </c>
      <c r="D30" s="46">
        <v>0</v>
      </c>
      <c r="E30" s="46">
        <v>0</v>
      </c>
      <c r="F30" s="46">
        <v>0</v>
      </c>
      <c r="G30" s="46">
        <v>17849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17849</v>
      </c>
      <c r="O30" s="47">
        <f t="shared" si="2"/>
        <v>12.386537126995142</v>
      </c>
      <c r="P30" s="9"/>
    </row>
    <row r="31" spans="1:119" ht="16.5" thickBot="1">
      <c r="A31" s="14" t="s">
        <v>33</v>
      </c>
      <c r="B31" s="23"/>
      <c r="C31" s="22"/>
      <c r="D31" s="15">
        <f>SUM(D5,D12,D16,D20,D23,D29)</f>
        <v>1019204</v>
      </c>
      <c r="E31" s="15">
        <f t="shared" ref="E31:M31" si="8">SUM(E5,E12,E16,E20,E23,E29)</f>
        <v>0</v>
      </c>
      <c r="F31" s="15">
        <f t="shared" si="8"/>
        <v>0</v>
      </c>
      <c r="G31" s="15">
        <f t="shared" si="8"/>
        <v>157593</v>
      </c>
      <c r="H31" s="15">
        <f t="shared" si="8"/>
        <v>0</v>
      </c>
      <c r="I31" s="15">
        <f t="shared" si="8"/>
        <v>93261</v>
      </c>
      <c r="J31" s="15">
        <f t="shared" si="8"/>
        <v>0</v>
      </c>
      <c r="K31" s="15">
        <f t="shared" si="8"/>
        <v>0</v>
      </c>
      <c r="L31" s="15">
        <f t="shared" si="8"/>
        <v>0</v>
      </c>
      <c r="M31" s="15">
        <f t="shared" si="8"/>
        <v>0</v>
      </c>
      <c r="N31" s="15">
        <f t="shared" si="1"/>
        <v>1270058</v>
      </c>
      <c r="O31" s="38">
        <f t="shared" si="2"/>
        <v>881.3726578764747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8" t="s">
        <v>73</v>
      </c>
      <c r="M33" s="118"/>
      <c r="N33" s="118"/>
      <c r="O33" s="43">
        <v>1441</v>
      </c>
    </row>
    <row r="34" spans="1:15">
      <c r="A34" s="119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  <row r="35" spans="1:15" ht="15.75" customHeight="1" thickBot="1">
      <c r="A35" s="120" t="s">
        <v>55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00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749206</v>
      </c>
      <c r="E5" s="27">
        <f t="shared" si="0"/>
        <v>0</v>
      </c>
      <c r="F5" s="27">
        <f t="shared" si="0"/>
        <v>0</v>
      </c>
      <c r="G5" s="27">
        <f t="shared" si="0"/>
        <v>121121</v>
      </c>
      <c r="H5" s="27">
        <f t="shared" si="0"/>
        <v>0</v>
      </c>
      <c r="I5" s="27">
        <f t="shared" si="0"/>
        <v>93506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963833</v>
      </c>
      <c r="O5" s="33">
        <f t="shared" ref="O5:O31" si="1">(N5/O$33)</f>
        <v>671.66062717770035</v>
      </c>
      <c r="P5" s="6"/>
    </row>
    <row r="6" spans="1:133">
      <c r="A6" s="12"/>
      <c r="B6" s="25">
        <v>311</v>
      </c>
      <c r="C6" s="20" t="s">
        <v>1</v>
      </c>
      <c r="D6" s="46">
        <v>560377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560377</v>
      </c>
      <c r="O6" s="47">
        <f t="shared" si="1"/>
        <v>390.50662020905924</v>
      </c>
      <c r="P6" s="9"/>
    </row>
    <row r="7" spans="1:133">
      <c r="A7" s="12"/>
      <c r="B7" s="25">
        <v>312.10000000000002</v>
      </c>
      <c r="C7" s="20" t="s">
        <v>9</v>
      </c>
      <c r="D7" s="46">
        <v>19992</v>
      </c>
      <c r="E7" s="46">
        <v>0</v>
      </c>
      <c r="F7" s="46">
        <v>0</v>
      </c>
      <c r="G7" s="46">
        <v>0</v>
      </c>
      <c r="H7" s="46">
        <v>0</v>
      </c>
      <c r="I7" s="46">
        <v>93506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113498</v>
      </c>
      <c r="O7" s="47">
        <f t="shared" si="1"/>
        <v>79.092682926829269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121121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121121</v>
      </c>
      <c r="O8" s="47">
        <f t="shared" si="1"/>
        <v>84.404878048780489</v>
      </c>
      <c r="P8" s="9"/>
    </row>
    <row r="9" spans="1:133">
      <c r="A9" s="12"/>
      <c r="B9" s="25">
        <v>314.10000000000002</v>
      </c>
      <c r="C9" s="20" t="s">
        <v>11</v>
      </c>
      <c r="D9" s="46">
        <v>93044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93044</v>
      </c>
      <c r="O9" s="47">
        <f t="shared" si="1"/>
        <v>64.839024390243907</v>
      </c>
      <c r="P9" s="9"/>
    </row>
    <row r="10" spans="1:133">
      <c r="A10" s="12"/>
      <c r="B10" s="25">
        <v>314.39999999999998</v>
      </c>
      <c r="C10" s="20" t="s">
        <v>12</v>
      </c>
      <c r="D10" s="46">
        <v>3283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3283</v>
      </c>
      <c r="O10" s="47">
        <f t="shared" si="1"/>
        <v>2.2878048780487803</v>
      </c>
      <c r="P10" s="9"/>
    </row>
    <row r="11" spans="1:133">
      <c r="A11" s="12"/>
      <c r="B11" s="25">
        <v>315</v>
      </c>
      <c r="C11" s="20" t="s">
        <v>13</v>
      </c>
      <c r="D11" s="46">
        <v>70540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70540</v>
      </c>
      <c r="O11" s="47">
        <f t="shared" si="1"/>
        <v>49.156794425087107</v>
      </c>
      <c r="P11" s="9"/>
    </row>
    <row r="12" spans="1:133">
      <c r="A12" s="12"/>
      <c r="B12" s="25">
        <v>316</v>
      </c>
      <c r="C12" s="20" t="s">
        <v>14</v>
      </c>
      <c r="D12" s="46">
        <v>1970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1970</v>
      </c>
      <c r="O12" s="47">
        <f t="shared" si="1"/>
        <v>1.372822299651568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SUM(D14:D16)</f>
        <v>114541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1" si="4">SUM(D13:M13)</f>
        <v>114541</v>
      </c>
      <c r="O13" s="45">
        <f t="shared" si="1"/>
        <v>79.819512195121945</v>
      </c>
      <c r="P13" s="10"/>
    </row>
    <row r="14" spans="1:133">
      <c r="A14" s="12"/>
      <c r="B14" s="25">
        <v>323.10000000000002</v>
      </c>
      <c r="C14" s="20" t="s">
        <v>16</v>
      </c>
      <c r="D14" s="46">
        <v>112331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112331</v>
      </c>
      <c r="O14" s="47">
        <f t="shared" si="1"/>
        <v>78.279442508710801</v>
      </c>
      <c r="P14" s="9"/>
    </row>
    <row r="15" spans="1:133">
      <c r="A15" s="12"/>
      <c r="B15" s="25">
        <v>329</v>
      </c>
      <c r="C15" s="20" t="s">
        <v>18</v>
      </c>
      <c r="D15" s="46">
        <v>2000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2000</v>
      </c>
      <c r="O15" s="47">
        <f t="shared" si="1"/>
        <v>1.3937282229965158</v>
      </c>
      <c r="P15" s="9"/>
    </row>
    <row r="16" spans="1:133">
      <c r="A16" s="12"/>
      <c r="B16" s="25">
        <v>367</v>
      </c>
      <c r="C16" s="20" t="s">
        <v>38</v>
      </c>
      <c r="D16" s="46">
        <v>210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210</v>
      </c>
      <c r="O16" s="47">
        <f t="shared" si="1"/>
        <v>0.14634146341463414</v>
      </c>
      <c r="P16" s="9"/>
    </row>
    <row r="17" spans="1:119" ht="15.75">
      <c r="A17" s="29" t="s">
        <v>19</v>
      </c>
      <c r="B17" s="30"/>
      <c r="C17" s="31"/>
      <c r="D17" s="32">
        <f t="shared" ref="D17:M17" si="5">SUM(D18:D20)</f>
        <v>108650</v>
      </c>
      <c r="E17" s="32">
        <f t="shared" si="5"/>
        <v>0</v>
      </c>
      <c r="F17" s="32">
        <f t="shared" si="5"/>
        <v>0</v>
      </c>
      <c r="G17" s="32">
        <f t="shared" si="5"/>
        <v>9341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117991</v>
      </c>
      <c r="O17" s="45">
        <f t="shared" si="1"/>
        <v>82.223693379790944</v>
      </c>
      <c r="P17" s="10"/>
    </row>
    <row r="18" spans="1:119">
      <c r="A18" s="12"/>
      <c r="B18" s="25">
        <v>334.2</v>
      </c>
      <c r="C18" s="20" t="s">
        <v>20</v>
      </c>
      <c r="D18" s="46">
        <v>9005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9005</v>
      </c>
      <c r="O18" s="47">
        <f t="shared" si="1"/>
        <v>6.2752613240418116</v>
      </c>
      <c r="P18" s="9"/>
    </row>
    <row r="19" spans="1:119">
      <c r="A19" s="12"/>
      <c r="B19" s="25">
        <v>335.12</v>
      </c>
      <c r="C19" s="20" t="s">
        <v>22</v>
      </c>
      <c r="D19" s="46">
        <v>24315</v>
      </c>
      <c r="E19" s="46">
        <v>0</v>
      </c>
      <c r="F19" s="46">
        <v>0</v>
      </c>
      <c r="G19" s="46">
        <v>9341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33656</v>
      </c>
      <c r="O19" s="47">
        <f t="shared" si="1"/>
        <v>23.453658536585365</v>
      </c>
      <c r="P19" s="9"/>
    </row>
    <row r="20" spans="1:119">
      <c r="A20" s="12"/>
      <c r="B20" s="25">
        <v>335.18</v>
      </c>
      <c r="C20" s="20" t="s">
        <v>23</v>
      </c>
      <c r="D20" s="46">
        <v>75330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75330</v>
      </c>
      <c r="O20" s="47">
        <f t="shared" si="1"/>
        <v>52.494773519163765</v>
      </c>
      <c r="P20" s="9"/>
    </row>
    <row r="21" spans="1:119" ht="15.75">
      <c r="A21" s="29" t="s">
        <v>30</v>
      </c>
      <c r="B21" s="30"/>
      <c r="C21" s="31"/>
      <c r="D21" s="32">
        <f t="shared" ref="D21:M21" si="6">SUM(D22:D23)</f>
        <v>5977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4"/>
        <v>5977</v>
      </c>
      <c r="O21" s="45">
        <f t="shared" si="1"/>
        <v>4.1651567944250871</v>
      </c>
      <c r="P21" s="10"/>
    </row>
    <row r="22" spans="1:119">
      <c r="A22" s="13"/>
      <c r="B22" s="39">
        <v>351.2</v>
      </c>
      <c r="C22" s="21" t="s">
        <v>35</v>
      </c>
      <c r="D22" s="46">
        <v>5552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5552</v>
      </c>
      <c r="O22" s="47">
        <f t="shared" si="1"/>
        <v>3.8689895470383275</v>
      </c>
      <c r="P22" s="9"/>
    </row>
    <row r="23" spans="1:119">
      <c r="A23" s="13"/>
      <c r="B23" s="39">
        <v>359</v>
      </c>
      <c r="C23" s="21" t="s">
        <v>36</v>
      </c>
      <c r="D23" s="46">
        <v>425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425</v>
      </c>
      <c r="O23" s="47">
        <f t="shared" si="1"/>
        <v>0.29616724738675959</v>
      </c>
      <c r="P23" s="9"/>
    </row>
    <row r="24" spans="1:119" ht="15.75">
      <c r="A24" s="29" t="s">
        <v>2</v>
      </c>
      <c r="B24" s="30"/>
      <c r="C24" s="31"/>
      <c r="D24" s="32">
        <f t="shared" ref="D24:M24" si="7">SUM(D25:D28)</f>
        <v>19898</v>
      </c>
      <c r="E24" s="32">
        <f t="shared" si="7"/>
        <v>0</v>
      </c>
      <c r="F24" s="32">
        <f t="shared" si="7"/>
        <v>0</v>
      </c>
      <c r="G24" s="32">
        <f t="shared" si="7"/>
        <v>5743</v>
      </c>
      <c r="H24" s="32">
        <f t="shared" si="7"/>
        <v>0</v>
      </c>
      <c r="I24" s="32">
        <f t="shared" si="7"/>
        <v>620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4"/>
        <v>26261</v>
      </c>
      <c r="O24" s="45">
        <f t="shared" si="1"/>
        <v>18.300348432055749</v>
      </c>
      <c r="P24" s="10"/>
    </row>
    <row r="25" spans="1:119">
      <c r="A25" s="12"/>
      <c r="B25" s="25">
        <v>361.1</v>
      </c>
      <c r="C25" s="20" t="s">
        <v>49</v>
      </c>
      <c r="D25" s="46">
        <v>15184</v>
      </c>
      <c r="E25" s="46">
        <v>0</v>
      </c>
      <c r="F25" s="46">
        <v>0</v>
      </c>
      <c r="G25" s="46">
        <v>181</v>
      </c>
      <c r="H25" s="46">
        <v>0</v>
      </c>
      <c r="I25" s="46">
        <v>218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15583</v>
      </c>
      <c r="O25" s="47">
        <f t="shared" si="1"/>
        <v>10.859233449477351</v>
      </c>
      <c r="P25" s="9"/>
    </row>
    <row r="26" spans="1:119">
      <c r="A26" s="12"/>
      <c r="B26" s="25">
        <v>361.3</v>
      </c>
      <c r="C26" s="20" t="s">
        <v>50</v>
      </c>
      <c r="D26" s="46">
        <v>4042</v>
      </c>
      <c r="E26" s="46">
        <v>0</v>
      </c>
      <c r="F26" s="46">
        <v>0</v>
      </c>
      <c r="G26" s="46">
        <v>5562</v>
      </c>
      <c r="H26" s="46">
        <v>0</v>
      </c>
      <c r="I26" s="46">
        <v>402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10006</v>
      </c>
      <c r="O26" s="47">
        <f t="shared" si="1"/>
        <v>6.9728222996515683</v>
      </c>
      <c r="P26" s="9"/>
    </row>
    <row r="27" spans="1:119">
      <c r="A27" s="12"/>
      <c r="B27" s="25">
        <v>366</v>
      </c>
      <c r="C27" s="20" t="s">
        <v>51</v>
      </c>
      <c r="D27" s="46">
        <v>300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300</v>
      </c>
      <c r="O27" s="47">
        <f t="shared" si="1"/>
        <v>0.20905923344947736</v>
      </c>
      <c r="P27" s="9"/>
    </row>
    <row r="28" spans="1:119">
      <c r="A28" s="12"/>
      <c r="B28" s="25">
        <v>369.9</v>
      </c>
      <c r="C28" s="20" t="s">
        <v>39</v>
      </c>
      <c r="D28" s="46">
        <v>372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372</v>
      </c>
      <c r="O28" s="47">
        <f t="shared" si="1"/>
        <v>0.25923344947735194</v>
      </c>
      <c r="P28" s="9"/>
    </row>
    <row r="29" spans="1:119" ht="15.75">
      <c r="A29" s="29" t="s">
        <v>52</v>
      </c>
      <c r="B29" s="30"/>
      <c r="C29" s="31"/>
      <c r="D29" s="32">
        <f t="shared" ref="D29:M29" si="8">SUM(D30:D30)</f>
        <v>0</v>
      </c>
      <c r="E29" s="32">
        <f t="shared" si="8"/>
        <v>0</v>
      </c>
      <c r="F29" s="32">
        <f t="shared" si="8"/>
        <v>0</v>
      </c>
      <c r="G29" s="32">
        <f t="shared" si="8"/>
        <v>51947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4"/>
        <v>51947</v>
      </c>
      <c r="O29" s="45">
        <f t="shared" si="1"/>
        <v>36.200000000000003</v>
      </c>
      <c r="P29" s="9"/>
    </row>
    <row r="30" spans="1:119" ht="15.75" thickBot="1">
      <c r="A30" s="12"/>
      <c r="B30" s="25">
        <v>381</v>
      </c>
      <c r="C30" s="20" t="s">
        <v>53</v>
      </c>
      <c r="D30" s="46">
        <v>0</v>
      </c>
      <c r="E30" s="46">
        <v>0</v>
      </c>
      <c r="F30" s="46">
        <v>0</v>
      </c>
      <c r="G30" s="46">
        <v>51947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51947</v>
      </c>
      <c r="O30" s="47">
        <f t="shared" si="1"/>
        <v>36.200000000000003</v>
      </c>
      <c r="P30" s="9"/>
    </row>
    <row r="31" spans="1:119" ht="16.5" thickBot="1">
      <c r="A31" s="14" t="s">
        <v>33</v>
      </c>
      <c r="B31" s="23"/>
      <c r="C31" s="22"/>
      <c r="D31" s="15">
        <f>SUM(D5,D13,D17,D21,D24,D29)</f>
        <v>998272</v>
      </c>
      <c r="E31" s="15">
        <f t="shared" ref="E31:M31" si="9">SUM(E5,E13,E17,E21,E24,E29)</f>
        <v>0</v>
      </c>
      <c r="F31" s="15">
        <f t="shared" si="9"/>
        <v>0</v>
      </c>
      <c r="G31" s="15">
        <f t="shared" si="9"/>
        <v>188152</v>
      </c>
      <c r="H31" s="15">
        <f t="shared" si="9"/>
        <v>0</v>
      </c>
      <c r="I31" s="15">
        <f t="shared" si="9"/>
        <v>94126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4"/>
        <v>1280550</v>
      </c>
      <c r="O31" s="38">
        <f t="shared" si="1"/>
        <v>892.3693379790941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8" t="s">
        <v>60</v>
      </c>
      <c r="M33" s="118"/>
      <c r="N33" s="118"/>
      <c r="O33" s="43">
        <v>1435</v>
      </c>
    </row>
    <row r="34" spans="1:15">
      <c r="A34" s="119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  <row r="35" spans="1:15" ht="15.75" customHeight="1" thickBot="1">
      <c r="A35" s="120" t="s">
        <v>55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00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780635</v>
      </c>
      <c r="E5" s="27">
        <f t="shared" si="0"/>
        <v>0</v>
      </c>
      <c r="F5" s="27">
        <f t="shared" si="0"/>
        <v>0</v>
      </c>
      <c r="G5" s="27">
        <f t="shared" si="0"/>
        <v>114425</v>
      </c>
      <c r="H5" s="27">
        <f t="shared" si="0"/>
        <v>0</v>
      </c>
      <c r="I5" s="27">
        <f t="shared" si="0"/>
        <v>94822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989882</v>
      </c>
      <c r="O5" s="33">
        <f t="shared" ref="O5:O31" si="2">(N5/O$33)</f>
        <v>695.14185393258424</v>
      </c>
      <c r="P5" s="6"/>
    </row>
    <row r="6" spans="1:133">
      <c r="A6" s="12"/>
      <c r="B6" s="25">
        <v>311</v>
      </c>
      <c r="C6" s="20" t="s">
        <v>1</v>
      </c>
      <c r="D6" s="46">
        <v>583246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583246</v>
      </c>
      <c r="O6" s="47">
        <f t="shared" si="2"/>
        <v>409.58286516853934</v>
      </c>
      <c r="P6" s="9"/>
    </row>
    <row r="7" spans="1:133">
      <c r="A7" s="12"/>
      <c r="B7" s="25">
        <v>312.10000000000002</v>
      </c>
      <c r="C7" s="20" t="s">
        <v>9</v>
      </c>
      <c r="D7" s="46">
        <v>19948</v>
      </c>
      <c r="E7" s="46">
        <v>0</v>
      </c>
      <c r="F7" s="46">
        <v>0</v>
      </c>
      <c r="G7" s="46">
        <v>0</v>
      </c>
      <c r="H7" s="46">
        <v>0</v>
      </c>
      <c r="I7" s="46">
        <v>94822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114770</v>
      </c>
      <c r="O7" s="47">
        <f t="shared" si="2"/>
        <v>80.596910112359552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114425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114425</v>
      </c>
      <c r="O8" s="47">
        <f t="shared" si="2"/>
        <v>80.354634831460672</v>
      </c>
      <c r="P8" s="9"/>
    </row>
    <row r="9" spans="1:133">
      <c r="A9" s="12"/>
      <c r="B9" s="25">
        <v>314.10000000000002</v>
      </c>
      <c r="C9" s="20" t="s">
        <v>11</v>
      </c>
      <c r="D9" s="46">
        <v>103931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103931</v>
      </c>
      <c r="O9" s="47">
        <f t="shared" si="2"/>
        <v>72.985252808988761</v>
      </c>
      <c r="P9" s="9"/>
    </row>
    <row r="10" spans="1:133">
      <c r="A10" s="12"/>
      <c r="B10" s="25">
        <v>314.39999999999998</v>
      </c>
      <c r="C10" s="20" t="s">
        <v>12</v>
      </c>
      <c r="D10" s="46">
        <v>2869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2869</v>
      </c>
      <c r="O10" s="47">
        <f t="shared" si="2"/>
        <v>2.014747191011236</v>
      </c>
      <c r="P10" s="9"/>
    </row>
    <row r="11" spans="1:133">
      <c r="A11" s="12"/>
      <c r="B11" s="25">
        <v>315</v>
      </c>
      <c r="C11" s="20" t="s">
        <v>13</v>
      </c>
      <c r="D11" s="46">
        <v>70641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70641</v>
      </c>
      <c r="O11" s="47">
        <f t="shared" si="2"/>
        <v>49.607443820224717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126491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126491</v>
      </c>
      <c r="O12" s="45">
        <f t="shared" si="2"/>
        <v>88.827949438202253</v>
      </c>
      <c r="P12" s="10"/>
    </row>
    <row r="13" spans="1:133">
      <c r="A13" s="12"/>
      <c r="B13" s="25">
        <v>323.10000000000002</v>
      </c>
      <c r="C13" s="20" t="s">
        <v>16</v>
      </c>
      <c r="D13" s="46">
        <v>122596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122596</v>
      </c>
      <c r="O13" s="47">
        <f t="shared" si="2"/>
        <v>86.092696629213478</v>
      </c>
      <c r="P13" s="9"/>
    </row>
    <row r="14" spans="1:133">
      <c r="A14" s="12"/>
      <c r="B14" s="25">
        <v>329</v>
      </c>
      <c r="C14" s="20" t="s">
        <v>18</v>
      </c>
      <c r="D14" s="46">
        <v>3775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3775</v>
      </c>
      <c r="O14" s="47">
        <f t="shared" si="2"/>
        <v>2.6509831460674156</v>
      </c>
      <c r="P14" s="9"/>
    </row>
    <row r="15" spans="1:133">
      <c r="A15" s="12"/>
      <c r="B15" s="25">
        <v>367</v>
      </c>
      <c r="C15" s="20" t="s">
        <v>38</v>
      </c>
      <c r="D15" s="46">
        <v>120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120</v>
      </c>
      <c r="O15" s="47">
        <f t="shared" si="2"/>
        <v>8.4269662921348312E-2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SUM(D17:D19)</f>
        <v>110273</v>
      </c>
      <c r="E16" s="32">
        <f t="shared" si="4"/>
        <v>0</v>
      </c>
      <c r="F16" s="32">
        <f t="shared" si="4"/>
        <v>0</v>
      </c>
      <c r="G16" s="32">
        <f t="shared" si="4"/>
        <v>9599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119872</v>
      </c>
      <c r="O16" s="45">
        <f t="shared" si="2"/>
        <v>84.17977528089888</v>
      </c>
      <c r="P16" s="10"/>
    </row>
    <row r="17" spans="1:119">
      <c r="A17" s="12"/>
      <c r="B17" s="25">
        <v>334.9</v>
      </c>
      <c r="C17" s="20" t="s">
        <v>57</v>
      </c>
      <c r="D17" s="46">
        <v>8315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8315</v>
      </c>
      <c r="O17" s="47">
        <f t="shared" si="2"/>
        <v>5.8391853932584272</v>
      </c>
      <c r="P17" s="9"/>
    </row>
    <row r="18" spans="1:119">
      <c r="A18" s="12"/>
      <c r="B18" s="25">
        <v>335.12</v>
      </c>
      <c r="C18" s="20" t="s">
        <v>22</v>
      </c>
      <c r="D18" s="46">
        <v>23868</v>
      </c>
      <c r="E18" s="46">
        <v>0</v>
      </c>
      <c r="F18" s="46">
        <v>0</v>
      </c>
      <c r="G18" s="46">
        <v>9599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33467</v>
      </c>
      <c r="O18" s="47">
        <f t="shared" si="2"/>
        <v>23.502106741573034</v>
      </c>
      <c r="P18" s="9"/>
    </row>
    <row r="19" spans="1:119">
      <c r="A19" s="12"/>
      <c r="B19" s="25">
        <v>335.18</v>
      </c>
      <c r="C19" s="20" t="s">
        <v>23</v>
      </c>
      <c r="D19" s="46">
        <v>78090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78090</v>
      </c>
      <c r="O19" s="47">
        <f t="shared" si="2"/>
        <v>54.838483146067418</v>
      </c>
      <c r="P19" s="9"/>
    </row>
    <row r="20" spans="1:119" ht="15.75">
      <c r="A20" s="29" t="s">
        <v>30</v>
      </c>
      <c r="B20" s="30"/>
      <c r="C20" s="31"/>
      <c r="D20" s="32">
        <f t="shared" ref="D20:M20" si="5">SUM(D21:D22)</f>
        <v>5657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5657</v>
      </c>
      <c r="O20" s="45">
        <f t="shared" si="2"/>
        <v>3.9726123595505616</v>
      </c>
      <c r="P20" s="10"/>
    </row>
    <row r="21" spans="1:119">
      <c r="A21" s="13"/>
      <c r="B21" s="39">
        <v>351.2</v>
      </c>
      <c r="C21" s="21" t="s">
        <v>35</v>
      </c>
      <c r="D21" s="46">
        <v>5612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5612</v>
      </c>
      <c r="O21" s="47">
        <f t="shared" si="2"/>
        <v>3.941011235955056</v>
      </c>
      <c r="P21" s="9"/>
    </row>
    <row r="22" spans="1:119">
      <c r="A22" s="13"/>
      <c r="B22" s="39">
        <v>359</v>
      </c>
      <c r="C22" s="21" t="s">
        <v>36</v>
      </c>
      <c r="D22" s="46">
        <v>45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45</v>
      </c>
      <c r="O22" s="47">
        <f t="shared" si="2"/>
        <v>3.1601123595505619E-2</v>
      </c>
      <c r="P22" s="9"/>
    </row>
    <row r="23" spans="1:119" ht="15.75">
      <c r="A23" s="29" t="s">
        <v>2</v>
      </c>
      <c r="B23" s="30"/>
      <c r="C23" s="31"/>
      <c r="D23" s="32">
        <f t="shared" ref="D23:M23" si="6">SUM(D24:D28)</f>
        <v>23430</v>
      </c>
      <c r="E23" s="32">
        <f t="shared" si="6"/>
        <v>0</v>
      </c>
      <c r="F23" s="32">
        <f t="shared" si="6"/>
        <v>0</v>
      </c>
      <c r="G23" s="32">
        <f t="shared" si="6"/>
        <v>4551</v>
      </c>
      <c r="H23" s="32">
        <f t="shared" si="6"/>
        <v>0</v>
      </c>
      <c r="I23" s="32">
        <f t="shared" si="6"/>
        <v>452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28433</v>
      </c>
      <c r="O23" s="45">
        <f t="shared" si="2"/>
        <v>19.96699438202247</v>
      </c>
      <c r="P23" s="10"/>
    </row>
    <row r="24" spans="1:119">
      <c r="A24" s="12"/>
      <c r="B24" s="25">
        <v>361.1</v>
      </c>
      <c r="C24" s="20" t="s">
        <v>49</v>
      </c>
      <c r="D24" s="46">
        <v>9682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9682</v>
      </c>
      <c r="O24" s="47">
        <f t="shared" si="2"/>
        <v>6.7991573033707864</v>
      </c>
      <c r="P24" s="9"/>
    </row>
    <row r="25" spans="1:119">
      <c r="A25" s="12"/>
      <c r="B25" s="25">
        <v>361.2</v>
      </c>
      <c r="C25" s="20" t="s">
        <v>37</v>
      </c>
      <c r="D25" s="46">
        <v>5385</v>
      </c>
      <c r="E25" s="46">
        <v>0</v>
      </c>
      <c r="F25" s="46">
        <v>0</v>
      </c>
      <c r="G25" s="46">
        <v>1076</v>
      </c>
      <c r="H25" s="46">
        <v>0</v>
      </c>
      <c r="I25" s="46">
        <v>201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6662</v>
      </c>
      <c r="O25" s="47">
        <f t="shared" si="2"/>
        <v>4.6783707865168536</v>
      </c>
      <c r="P25" s="9"/>
    </row>
    <row r="26" spans="1:119">
      <c r="A26" s="12"/>
      <c r="B26" s="25">
        <v>361.3</v>
      </c>
      <c r="C26" s="20" t="s">
        <v>50</v>
      </c>
      <c r="D26" s="46">
        <v>2525</v>
      </c>
      <c r="E26" s="46">
        <v>0</v>
      </c>
      <c r="F26" s="46">
        <v>0</v>
      </c>
      <c r="G26" s="46">
        <v>3475</v>
      </c>
      <c r="H26" s="46">
        <v>0</v>
      </c>
      <c r="I26" s="46">
        <v>251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6251</v>
      </c>
      <c r="O26" s="47">
        <f t="shared" si="2"/>
        <v>4.389747191011236</v>
      </c>
      <c r="P26" s="9"/>
    </row>
    <row r="27" spans="1:119">
      <c r="A27" s="12"/>
      <c r="B27" s="25">
        <v>366</v>
      </c>
      <c r="C27" s="20" t="s">
        <v>51</v>
      </c>
      <c r="D27" s="46">
        <v>650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650</v>
      </c>
      <c r="O27" s="47">
        <f t="shared" si="2"/>
        <v>0.45646067415730335</v>
      </c>
      <c r="P27" s="9"/>
    </row>
    <row r="28" spans="1:119">
      <c r="A28" s="12"/>
      <c r="B28" s="25">
        <v>369.9</v>
      </c>
      <c r="C28" s="20" t="s">
        <v>39</v>
      </c>
      <c r="D28" s="46">
        <v>5188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5188</v>
      </c>
      <c r="O28" s="47">
        <f t="shared" si="2"/>
        <v>3.643258426966292</v>
      </c>
      <c r="P28" s="9"/>
    </row>
    <row r="29" spans="1:119" ht="15.75">
      <c r="A29" s="29" t="s">
        <v>52</v>
      </c>
      <c r="B29" s="30"/>
      <c r="C29" s="31"/>
      <c r="D29" s="32">
        <f t="shared" ref="D29:M29" si="7">SUM(D30:D30)</f>
        <v>0</v>
      </c>
      <c r="E29" s="32">
        <f t="shared" si="7"/>
        <v>0</v>
      </c>
      <c r="F29" s="32">
        <f t="shared" si="7"/>
        <v>0</v>
      </c>
      <c r="G29" s="32">
        <f t="shared" si="7"/>
        <v>640347</v>
      </c>
      <c r="H29" s="32">
        <f t="shared" si="7"/>
        <v>0</v>
      </c>
      <c r="I29" s="32">
        <f t="shared" si="7"/>
        <v>106729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1"/>
        <v>747076</v>
      </c>
      <c r="O29" s="45">
        <f t="shared" si="2"/>
        <v>524.63202247191009</v>
      </c>
      <c r="P29" s="9"/>
    </row>
    <row r="30" spans="1:119" ht="15.75" thickBot="1">
      <c r="A30" s="12"/>
      <c r="B30" s="25">
        <v>381</v>
      </c>
      <c r="C30" s="20" t="s">
        <v>53</v>
      </c>
      <c r="D30" s="46">
        <v>0</v>
      </c>
      <c r="E30" s="46">
        <v>0</v>
      </c>
      <c r="F30" s="46">
        <v>0</v>
      </c>
      <c r="G30" s="46">
        <v>640347</v>
      </c>
      <c r="H30" s="46">
        <v>0</v>
      </c>
      <c r="I30" s="46">
        <v>106729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747076</v>
      </c>
      <c r="O30" s="47">
        <f t="shared" si="2"/>
        <v>524.63202247191009</v>
      </c>
      <c r="P30" s="9"/>
    </row>
    <row r="31" spans="1:119" ht="16.5" thickBot="1">
      <c r="A31" s="14" t="s">
        <v>33</v>
      </c>
      <c r="B31" s="23"/>
      <c r="C31" s="22"/>
      <c r="D31" s="15">
        <f>SUM(D5,D12,D16,D20,D23,D29)</f>
        <v>1046486</v>
      </c>
      <c r="E31" s="15">
        <f t="shared" ref="E31:M31" si="8">SUM(E5,E12,E16,E20,E23,E29)</f>
        <v>0</v>
      </c>
      <c r="F31" s="15">
        <f t="shared" si="8"/>
        <v>0</v>
      </c>
      <c r="G31" s="15">
        <f t="shared" si="8"/>
        <v>768922</v>
      </c>
      <c r="H31" s="15">
        <f t="shared" si="8"/>
        <v>0</v>
      </c>
      <c r="I31" s="15">
        <f t="shared" si="8"/>
        <v>202003</v>
      </c>
      <c r="J31" s="15">
        <f t="shared" si="8"/>
        <v>0</v>
      </c>
      <c r="K31" s="15">
        <f t="shared" si="8"/>
        <v>0</v>
      </c>
      <c r="L31" s="15">
        <f t="shared" si="8"/>
        <v>0</v>
      </c>
      <c r="M31" s="15">
        <f t="shared" si="8"/>
        <v>0</v>
      </c>
      <c r="N31" s="15">
        <f t="shared" si="1"/>
        <v>2017411</v>
      </c>
      <c r="O31" s="38">
        <f t="shared" si="2"/>
        <v>1416.7212078651685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8" t="s">
        <v>58</v>
      </c>
      <c r="M33" s="118"/>
      <c r="N33" s="118"/>
      <c r="O33" s="43">
        <v>1424</v>
      </c>
    </row>
    <row r="34" spans="1:15">
      <c r="A34" s="119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  <row r="35" spans="1:15" ht="15.75" customHeight="1" thickBot="1">
      <c r="A35" s="120" t="s">
        <v>55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00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850842</v>
      </c>
      <c r="E5" s="27">
        <f t="shared" si="0"/>
        <v>0</v>
      </c>
      <c r="F5" s="27">
        <f t="shared" si="0"/>
        <v>0</v>
      </c>
      <c r="G5" s="27">
        <f t="shared" si="0"/>
        <v>120283</v>
      </c>
      <c r="H5" s="27">
        <f t="shared" si="0"/>
        <v>0</v>
      </c>
      <c r="I5" s="27">
        <f t="shared" si="0"/>
        <v>106798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1077923</v>
      </c>
      <c r="O5" s="33">
        <f t="shared" ref="O5:O31" si="2">(N5/O$33)</f>
        <v>755.37701471618777</v>
      </c>
      <c r="P5" s="6"/>
    </row>
    <row r="6" spans="1:133">
      <c r="A6" s="12"/>
      <c r="B6" s="25">
        <v>311</v>
      </c>
      <c r="C6" s="20" t="s">
        <v>1</v>
      </c>
      <c r="D6" s="46">
        <v>637027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637027</v>
      </c>
      <c r="O6" s="47">
        <f t="shared" si="2"/>
        <v>446.40995094604062</v>
      </c>
      <c r="P6" s="9"/>
    </row>
    <row r="7" spans="1:133">
      <c r="A7" s="12"/>
      <c r="B7" s="25">
        <v>312.10000000000002</v>
      </c>
      <c r="C7" s="20" t="s">
        <v>9</v>
      </c>
      <c r="D7" s="46">
        <v>20352</v>
      </c>
      <c r="E7" s="46">
        <v>0</v>
      </c>
      <c r="F7" s="46">
        <v>0</v>
      </c>
      <c r="G7" s="46">
        <v>0</v>
      </c>
      <c r="H7" s="46">
        <v>0</v>
      </c>
      <c r="I7" s="46">
        <v>106798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127150</v>
      </c>
      <c r="O7" s="47">
        <f t="shared" si="2"/>
        <v>89.103013314646105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120283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120283</v>
      </c>
      <c r="O8" s="47">
        <f t="shared" si="2"/>
        <v>84.290819901892078</v>
      </c>
      <c r="P8" s="9"/>
    </row>
    <row r="9" spans="1:133">
      <c r="A9" s="12"/>
      <c r="B9" s="25">
        <v>314.10000000000002</v>
      </c>
      <c r="C9" s="20" t="s">
        <v>11</v>
      </c>
      <c r="D9" s="46">
        <v>110724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110724</v>
      </c>
      <c r="O9" s="47">
        <f t="shared" si="2"/>
        <v>77.59215136650316</v>
      </c>
      <c r="P9" s="9"/>
    </row>
    <row r="10" spans="1:133">
      <c r="A10" s="12"/>
      <c r="B10" s="25">
        <v>314.39999999999998</v>
      </c>
      <c r="C10" s="20" t="s">
        <v>12</v>
      </c>
      <c r="D10" s="46">
        <v>2946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2946</v>
      </c>
      <c r="O10" s="47">
        <f t="shared" si="2"/>
        <v>2.0644709180098109</v>
      </c>
      <c r="P10" s="9"/>
    </row>
    <row r="11" spans="1:133">
      <c r="A11" s="12"/>
      <c r="B11" s="25">
        <v>315</v>
      </c>
      <c r="C11" s="20" t="s">
        <v>13</v>
      </c>
      <c r="D11" s="46">
        <v>79793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79793</v>
      </c>
      <c r="O11" s="47">
        <f t="shared" si="2"/>
        <v>55.916608269096002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136123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136123</v>
      </c>
      <c r="O12" s="45">
        <f t="shared" si="2"/>
        <v>95.391030133146458</v>
      </c>
      <c r="P12" s="10"/>
    </row>
    <row r="13" spans="1:133">
      <c r="A13" s="12"/>
      <c r="B13" s="25">
        <v>323.10000000000002</v>
      </c>
      <c r="C13" s="20" t="s">
        <v>16</v>
      </c>
      <c r="D13" s="46">
        <v>132818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132818</v>
      </c>
      <c r="O13" s="47">
        <f t="shared" si="2"/>
        <v>93.074982480728806</v>
      </c>
      <c r="P13" s="9"/>
    </row>
    <row r="14" spans="1:133">
      <c r="A14" s="12"/>
      <c r="B14" s="25">
        <v>329</v>
      </c>
      <c r="C14" s="20" t="s">
        <v>18</v>
      </c>
      <c r="D14" s="46">
        <v>3125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3125</v>
      </c>
      <c r="O14" s="47">
        <f t="shared" si="2"/>
        <v>2.1899088997897689</v>
      </c>
      <c r="P14" s="9"/>
    </row>
    <row r="15" spans="1:133">
      <c r="A15" s="12"/>
      <c r="B15" s="25">
        <v>367</v>
      </c>
      <c r="C15" s="20" t="s">
        <v>38</v>
      </c>
      <c r="D15" s="46">
        <v>180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180</v>
      </c>
      <c r="O15" s="47">
        <f t="shared" si="2"/>
        <v>0.12613875262789068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SUM(D17:D19)</f>
        <v>106979</v>
      </c>
      <c r="E16" s="32">
        <f t="shared" si="4"/>
        <v>0</v>
      </c>
      <c r="F16" s="32">
        <f t="shared" si="4"/>
        <v>0</v>
      </c>
      <c r="G16" s="32">
        <f t="shared" si="4"/>
        <v>10449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117428</v>
      </c>
      <c r="O16" s="45">
        <f t="shared" si="2"/>
        <v>82.29011913104415</v>
      </c>
      <c r="P16" s="10"/>
    </row>
    <row r="17" spans="1:119">
      <c r="A17" s="12"/>
      <c r="B17" s="25">
        <v>334.2</v>
      </c>
      <c r="C17" s="20" t="s">
        <v>20</v>
      </c>
      <c r="D17" s="46">
        <v>7625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7625</v>
      </c>
      <c r="O17" s="47">
        <f t="shared" si="2"/>
        <v>5.3433777154870361</v>
      </c>
      <c r="P17" s="9"/>
    </row>
    <row r="18" spans="1:119">
      <c r="A18" s="12"/>
      <c r="B18" s="25">
        <v>335.12</v>
      </c>
      <c r="C18" s="20" t="s">
        <v>22</v>
      </c>
      <c r="D18" s="46">
        <v>23588</v>
      </c>
      <c r="E18" s="46">
        <v>0</v>
      </c>
      <c r="F18" s="46">
        <v>0</v>
      </c>
      <c r="G18" s="46">
        <v>10449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34037</v>
      </c>
      <c r="O18" s="47">
        <f t="shared" si="2"/>
        <v>23.852137351086196</v>
      </c>
      <c r="P18" s="9"/>
    </row>
    <row r="19" spans="1:119">
      <c r="A19" s="12"/>
      <c r="B19" s="25">
        <v>335.18</v>
      </c>
      <c r="C19" s="20" t="s">
        <v>23</v>
      </c>
      <c r="D19" s="46">
        <v>75766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75766</v>
      </c>
      <c r="O19" s="47">
        <f t="shared" si="2"/>
        <v>53.094604064470921</v>
      </c>
      <c r="P19" s="9"/>
    </row>
    <row r="20" spans="1:119" ht="15.75">
      <c r="A20" s="29" t="s">
        <v>30</v>
      </c>
      <c r="B20" s="30"/>
      <c r="C20" s="31"/>
      <c r="D20" s="32">
        <f t="shared" ref="D20:M20" si="5">SUM(D21:D22)</f>
        <v>8550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8550</v>
      </c>
      <c r="O20" s="45">
        <f t="shared" si="2"/>
        <v>5.9915907498248071</v>
      </c>
      <c r="P20" s="10"/>
    </row>
    <row r="21" spans="1:119">
      <c r="A21" s="13"/>
      <c r="B21" s="39">
        <v>351.2</v>
      </c>
      <c r="C21" s="21" t="s">
        <v>35</v>
      </c>
      <c r="D21" s="46">
        <v>5100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5100</v>
      </c>
      <c r="O21" s="47">
        <f t="shared" si="2"/>
        <v>3.5739313244569026</v>
      </c>
      <c r="P21" s="9"/>
    </row>
    <row r="22" spans="1:119">
      <c r="A22" s="13"/>
      <c r="B22" s="39">
        <v>359</v>
      </c>
      <c r="C22" s="21" t="s">
        <v>36</v>
      </c>
      <c r="D22" s="46">
        <v>3450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3450</v>
      </c>
      <c r="O22" s="47">
        <f t="shared" si="2"/>
        <v>2.4176594253679049</v>
      </c>
      <c r="P22" s="9"/>
    </row>
    <row r="23" spans="1:119" ht="15.75">
      <c r="A23" s="29" t="s">
        <v>2</v>
      </c>
      <c r="B23" s="30"/>
      <c r="C23" s="31"/>
      <c r="D23" s="32">
        <f t="shared" ref="D23:M23" si="6">SUM(D24:D28)</f>
        <v>23555</v>
      </c>
      <c r="E23" s="32">
        <f t="shared" si="6"/>
        <v>0</v>
      </c>
      <c r="F23" s="32">
        <f t="shared" si="6"/>
        <v>0</v>
      </c>
      <c r="G23" s="32">
        <f t="shared" si="6"/>
        <v>20210</v>
      </c>
      <c r="H23" s="32">
        <f t="shared" si="6"/>
        <v>0</v>
      </c>
      <c r="I23" s="32">
        <f t="shared" si="6"/>
        <v>42503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86268</v>
      </c>
      <c r="O23" s="45">
        <f t="shared" si="2"/>
        <v>60.454099509460406</v>
      </c>
      <c r="P23" s="10"/>
    </row>
    <row r="24" spans="1:119">
      <c r="A24" s="12"/>
      <c r="B24" s="25">
        <v>361.1</v>
      </c>
      <c r="C24" s="20" t="s">
        <v>49</v>
      </c>
      <c r="D24" s="46">
        <v>7314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7314</v>
      </c>
      <c r="O24" s="47">
        <f t="shared" si="2"/>
        <v>5.1254379817799576</v>
      </c>
      <c r="P24" s="9"/>
    </row>
    <row r="25" spans="1:119">
      <c r="A25" s="12"/>
      <c r="B25" s="25">
        <v>361.2</v>
      </c>
      <c r="C25" s="20" t="s">
        <v>37</v>
      </c>
      <c r="D25" s="46">
        <v>8339</v>
      </c>
      <c r="E25" s="46">
        <v>0</v>
      </c>
      <c r="F25" s="46">
        <v>0</v>
      </c>
      <c r="G25" s="46">
        <v>10118</v>
      </c>
      <c r="H25" s="46">
        <v>0</v>
      </c>
      <c r="I25" s="46">
        <v>410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18867</v>
      </c>
      <c r="O25" s="47">
        <f t="shared" si="2"/>
        <v>13.221443587946741</v>
      </c>
      <c r="P25" s="9"/>
    </row>
    <row r="26" spans="1:119">
      <c r="A26" s="12"/>
      <c r="B26" s="25">
        <v>361.3</v>
      </c>
      <c r="C26" s="20" t="s">
        <v>50</v>
      </c>
      <c r="D26" s="46">
        <v>7334</v>
      </c>
      <c r="E26" s="46">
        <v>0</v>
      </c>
      <c r="F26" s="46">
        <v>0</v>
      </c>
      <c r="G26" s="46">
        <v>10092</v>
      </c>
      <c r="H26" s="46">
        <v>0</v>
      </c>
      <c r="I26" s="46">
        <v>730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18156</v>
      </c>
      <c r="O26" s="47">
        <f t="shared" si="2"/>
        <v>12.723195515066573</v>
      </c>
      <c r="P26" s="9"/>
    </row>
    <row r="27" spans="1:119">
      <c r="A27" s="12"/>
      <c r="B27" s="25">
        <v>366</v>
      </c>
      <c r="C27" s="20" t="s">
        <v>51</v>
      </c>
      <c r="D27" s="46">
        <v>400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400</v>
      </c>
      <c r="O27" s="47">
        <f t="shared" si="2"/>
        <v>0.28030833917309039</v>
      </c>
      <c r="P27" s="9"/>
    </row>
    <row r="28" spans="1:119">
      <c r="A28" s="12"/>
      <c r="B28" s="25">
        <v>369.9</v>
      </c>
      <c r="C28" s="20" t="s">
        <v>39</v>
      </c>
      <c r="D28" s="46">
        <v>168</v>
      </c>
      <c r="E28" s="46">
        <v>0</v>
      </c>
      <c r="F28" s="46">
        <v>0</v>
      </c>
      <c r="G28" s="46">
        <v>0</v>
      </c>
      <c r="H28" s="46">
        <v>0</v>
      </c>
      <c r="I28" s="46">
        <v>41363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41531</v>
      </c>
      <c r="O28" s="47">
        <f t="shared" si="2"/>
        <v>29.103714085494044</v>
      </c>
      <c r="P28" s="9"/>
    </row>
    <row r="29" spans="1:119" ht="15.75">
      <c r="A29" s="29" t="s">
        <v>52</v>
      </c>
      <c r="B29" s="30"/>
      <c r="C29" s="31"/>
      <c r="D29" s="32">
        <f t="shared" ref="D29:M29" si="7">SUM(D30:D30)</f>
        <v>178037</v>
      </c>
      <c r="E29" s="32">
        <f t="shared" si="7"/>
        <v>0</v>
      </c>
      <c r="F29" s="32">
        <f t="shared" si="7"/>
        <v>0</v>
      </c>
      <c r="G29" s="32">
        <f t="shared" si="7"/>
        <v>18594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1"/>
        <v>196631</v>
      </c>
      <c r="O29" s="45">
        <f t="shared" si="2"/>
        <v>137.79327259985985</v>
      </c>
      <c r="P29" s="9"/>
    </row>
    <row r="30" spans="1:119" ht="15.75" thickBot="1">
      <c r="A30" s="12"/>
      <c r="B30" s="25">
        <v>381</v>
      </c>
      <c r="C30" s="20" t="s">
        <v>53</v>
      </c>
      <c r="D30" s="46">
        <v>178037</v>
      </c>
      <c r="E30" s="46">
        <v>0</v>
      </c>
      <c r="F30" s="46">
        <v>0</v>
      </c>
      <c r="G30" s="46">
        <v>18594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196631</v>
      </c>
      <c r="O30" s="47">
        <f t="shared" si="2"/>
        <v>137.79327259985985</v>
      </c>
      <c r="P30" s="9"/>
    </row>
    <row r="31" spans="1:119" ht="16.5" thickBot="1">
      <c r="A31" s="14" t="s">
        <v>33</v>
      </c>
      <c r="B31" s="23"/>
      <c r="C31" s="22"/>
      <c r="D31" s="15">
        <f>SUM(D5,D12,D16,D20,D23,D29)</f>
        <v>1304086</v>
      </c>
      <c r="E31" s="15">
        <f t="shared" ref="E31:M31" si="8">SUM(E5,E12,E16,E20,E23,E29)</f>
        <v>0</v>
      </c>
      <c r="F31" s="15">
        <f t="shared" si="8"/>
        <v>0</v>
      </c>
      <c r="G31" s="15">
        <f t="shared" si="8"/>
        <v>169536</v>
      </c>
      <c r="H31" s="15">
        <f t="shared" si="8"/>
        <v>0</v>
      </c>
      <c r="I31" s="15">
        <f t="shared" si="8"/>
        <v>149301</v>
      </c>
      <c r="J31" s="15">
        <f t="shared" si="8"/>
        <v>0</v>
      </c>
      <c r="K31" s="15">
        <f t="shared" si="8"/>
        <v>0</v>
      </c>
      <c r="L31" s="15">
        <f t="shared" si="8"/>
        <v>0</v>
      </c>
      <c r="M31" s="15">
        <f t="shared" si="8"/>
        <v>0</v>
      </c>
      <c r="N31" s="15">
        <f t="shared" si="1"/>
        <v>1622923</v>
      </c>
      <c r="O31" s="38">
        <f t="shared" si="2"/>
        <v>1137.2971268395236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8" t="s">
        <v>54</v>
      </c>
      <c r="M33" s="118"/>
      <c r="N33" s="118"/>
      <c r="O33" s="43">
        <v>1427</v>
      </c>
    </row>
    <row r="34" spans="1:15">
      <c r="A34" s="119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  <row r="35" spans="1:15" ht="15.75" thickBot="1">
      <c r="A35" s="120" t="s">
        <v>55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00"/>
    </row>
  </sheetData>
  <mergeCells count="10">
    <mergeCell ref="A35:O35"/>
    <mergeCell ref="L33:N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895142</v>
      </c>
      <c r="E5" s="27">
        <f t="shared" si="0"/>
        <v>0</v>
      </c>
      <c r="F5" s="27">
        <f t="shared" si="0"/>
        <v>0</v>
      </c>
      <c r="G5" s="27">
        <f t="shared" si="0"/>
        <v>142350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1037492</v>
      </c>
      <c r="O5" s="33">
        <f t="shared" ref="O5:O33" si="1">(N5/O$35)</f>
        <v>649.65059486537257</v>
      </c>
      <c r="P5" s="6"/>
    </row>
    <row r="6" spans="1:133">
      <c r="A6" s="12"/>
      <c r="B6" s="25">
        <v>311</v>
      </c>
      <c r="C6" s="20" t="s">
        <v>1</v>
      </c>
      <c r="D6" s="46">
        <v>693779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693779</v>
      </c>
      <c r="O6" s="47">
        <f t="shared" si="1"/>
        <v>434.42642454602378</v>
      </c>
      <c r="P6" s="9"/>
    </row>
    <row r="7" spans="1:133">
      <c r="A7" s="12"/>
      <c r="B7" s="25">
        <v>312.10000000000002</v>
      </c>
      <c r="C7" s="20" t="s">
        <v>9</v>
      </c>
      <c r="D7" s="46">
        <v>20443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20443</v>
      </c>
      <c r="O7" s="47">
        <f t="shared" si="1"/>
        <v>12.80087664370695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142350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142350</v>
      </c>
      <c r="O8" s="47">
        <f t="shared" si="1"/>
        <v>89.135879774577333</v>
      </c>
      <c r="P8" s="9"/>
    </row>
    <row r="9" spans="1:133">
      <c r="A9" s="12"/>
      <c r="B9" s="25">
        <v>314.10000000000002</v>
      </c>
      <c r="C9" s="20" t="s">
        <v>11</v>
      </c>
      <c r="D9" s="46">
        <v>94571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94571</v>
      </c>
      <c r="O9" s="47">
        <f t="shared" si="1"/>
        <v>59.217908578584847</v>
      </c>
      <c r="P9" s="9"/>
    </row>
    <row r="10" spans="1:133">
      <c r="A10" s="12"/>
      <c r="B10" s="25">
        <v>314.39999999999998</v>
      </c>
      <c r="C10" s="20" t="s">
        <v>12</v>
      </c>
      <c r="D10" s="46">
        <v>648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648</v>
      </c>
      <c r="O10" s="47">
        <f t="shared" si="1"/>
        <v>0.40576080150281779</v>
      </c>
      <c r="P10" s="9"/>
    </row>
    <row r="11" spans="1:133">
      <c r="A11" s="12"/>
      <c r="B11" s="25">
        <v>315</v>
      </c>
      <c r="C11" s="20" t="s">
        <v>13</v>
      </c>
      <c r="D11" s="46">
        <v>84141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84141</v>
      </c>
      <c r="O11" s="47">
        <f t="shared" si="1"/>
        <v>52.68691296180338</v>
      </c>
      <c r="P11" s="9"/>
    </row>
    <row r="12" spans="1:133">
      <c r="A12" s="12"/>
      <c r="B12" s="25">
        <v>316</v>
      </c>
      <c r="C12" s="20" t="s">
        <v>14</v>
      </c>
      <c r="D12" s="46">
        <v>1560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1560</v>
      </c>
      <c r="O12" s="47">
        <f t="shared" si="1"/>
        <v>0.97683155917345021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SUM(D14:D16)</f>
        <v>126655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3" si="4">SUM(D13:M13)</f>
        <v>126655</v>
      </c>
      <c r="O13" s="45">
        <f t="shared" si="1"/>
        <v>79.30807764558547</v>
      </c>
      <c r="P13" s="10"/>
    </row>
    <row r="14" spans="1:133">
      <c r="A14" s="12"/>
      <c r="B14" s="25">
        <v>323.10000000000002</v>
      </c>
      <c r="C14" s="20" t="s">
        <v>16</v>
      </c>
      <c r="D14" s="46">
        <v>124524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124524</v>
      </c>
      <c r="O14" s="47">
        <f t="shared" si="1"/>
        <v>77.973700688791482</v>
      </c>
      <c r="P14" s="9"/>
    </row>
    <row r="15" spans="1:133">
      <c r="A15" s="12"/>
      <c r="B15" s="25">
        <v>323.39999999999998</v>
      </c>
      <c r="C15" s="20" t="s">
        <v>17</v>
      </c>
      <c r="D15" s="46">
        <v>1921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1921</v>
      </c>
      <c r="O15" s="47">
        <f t="shared" si="1"/>
        <v>1.2028804007514089</v>
      </c>
      <c r="P15" s="9"/>
    </row>
    <row r="16" spans="1:133">
      <c r="A16" s="12"/>
      <c r="B16" s="25">
        <v>329</v>
      </c>
      <c r="C16" s="20" t="s">
        <v>18</v>
      </c>
      <c r="D16" s="46">
        <v>210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210</v>
      </c>
      <c r="O16" s="47">
        <f t="shared" si="1"/>
        <v>0.13149655604257984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SUM(D18:D23)</f>
        <v>113330</v>
      </c>
      <c r="E17" s="32">
        <f t="shared" si="5"/>
        <v>0</v>
      </c>
      <c r="F17" s="32">
        <f t="shared" si="5"/>
        <v>0</v>
      </c>
      <c r="G17" s="32">
        <f t="shared" si="5"/>
        <v>9470</v>
      </c>
      <c r="H17" s="32">
        <f t="shared" si="5"/>
        <v>0</v>
      </c>
      <c r="I17" s="32">
        <f t="shared" si="5"/>
        <v>208103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330903</v>
      </c>
      <c r="O17" s="45">
        <f t="shared" si="1"/>
        <v>207.20288040075141</v>
      </c>
      <c r="P17" s="10"/>
    </row>
    <row r="18" spans="1:16">
      <c r="A18" s="12"/>
      <c r="B18" s="25">
        <v>334.2</v>
      </c>
      <c r="C18" s="20" t="s">
        <v>20</v>
      </c>
      <c r="D18" s="46">
        <v>7250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7250</v>
      </c>
      <c r="O18" s="47">
        <f t="shared" si="1"/>
        <v>4.5397620538509704</v>
      </c>
      <c r="P18" s="9"/>
    </row>
    <row r="19" spans="1:16">
      <c r="A19" s="12"/>
      <c r="B19" s="25">
        <v>334.36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183253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183253</v>
      </c>
      <c r="O19" s="47">
        <f t="shared" si="1"/>
        <v>114.74827802128992</v>
      </c>
      <c r="P19" s="9"/>
    </row>
    <row r="20" spans="1:16">
      <c r="A20" s="12"/>
      <c r="B20" s="25">
        <v>335.12</v>
      </c>
      <c r="C20" s="20" t="s">
        <v>22</v>
      </c>
      <c r="D20" s="46">
        <v>23600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23600</v>
      </c>
      <c r="O20" s="47">
        <f t="shared" si="1"/>
        <v>14.777708202880401</v>
      </c>
      <c r="P20" s="9"/>
    </row>
    <row r="21" spans="1:16">
      <c r="A21" s="12"/>
      <c r="B21" s="25">
        <v>335.18</v>
      </c>
      <c r="C21" s="20" t="s">
        <v>23</v>
      </c>
      <c r="D21" s="46">
        <v>82480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82480</v>
      </c>
      <c r="O21" s="47">
        <f t="shared" si="1"/>
        <v>51.646837820914214</v>
      </c>
      <c r="P21" s="9"/>
    </row>
    <row r="22" spans="1:16">
      <c r="A22" s="12"/>
      <c r="B22" s="25">
        <v>335.19</v>
      </c>
      <c r="C22" s="20" t="s">
        <v>31</v>
      </c>
      <c r="D22" s="46">
        <v>0</v>
      </c>
      <c r="E22" s="46">
        <v>0</v>
      </c>
      <c r="F22" s="46">
        <v>0</v>
      </c>
      <c r="G22" s="46">
        <v>9470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9470</v>
      </c>
      <c r="O22" s="47">
        <f t="shared" si="1"/>
        <v>5.9298685034439576</v>
      </c>
      <c r="P22" s="9"/>
    </row>
    <row r="23" spans="1:16">
      <c r="A23" s="12"/>
      <c r="B23" s="25">
        <v>337.3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24850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24850</v>
      </c>
      <c r="O23" s="47">
        <f t="shared" si="1"/>
        <v>15.560425798371947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SUM(D25:D25)</f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96337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96337</v>
      </c>
      <c r="O24" s="45">
        <f t="shared" si="1"/>
        <v>60.323731997495301</v>
      </c>
      <c r="P24" s="10"/>
    </row>
    <row r="25" spans="1:16">
      <c r="A25" s="12"/>
      <c r="B25" s="25">
        <v>343.5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96337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96337</v>
      </c>
      <c r="O25" s="47">
        <f t="shared" si="1"/>
        <v>60.323731997495301</v>
      </c>
      <c r="P25" s="9"/>
    </row>
    <row r="26" spans="1:16" ht="15.75">
      <c r="A26" s="29" t="s">
        <v>30</v>
      </c>
      <c r="B26" s="30"/>
      <c r="C26" s="31"/>
      <c r="D26" s="32">
        <f t="shared" ref="D26:M26" si="7">SUM(D27:D28)</f>
        <v>25701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25701</v>
      </c>
      <c r="O26" s="45">
        <f t="shared" si="1"/>
        <v>16.093299937382593</v>
      </c>
      <c r="P26" s="10"/>
    </row>
    <row r="27" spans="1:16">
      <c r="A27" s="13"/>
      <c r="B27" s="39">
        <v>351.2</v>
      </c>
      <c r="C27" s="21" t="s">
        <v>35</v>
      </c>
      <c r="D27" s="46">
        <v>6802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6802</v>
      </c>
      <c r="O27" s="47">
        <f t="shared" si="1"/>
        <v>4.2592360676268006</v>
      </c>
      <c r="P27" s="9"/>
    </row>
    <row r="28" spans="1:16">
      <c r="A28" s="13"/>
      <c r="B28" s="39">
        <v>359</v>
      </c>
      <c r="C28" s="21" t="s">
        <v>36</v>
      </c>
      <c r="D28" s="46">
        <v>18899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18899</v>
      </c>
      <c r="O28" s="47">
        <f t="shared" si="1"/>
        <v>11.834063869755791</v>
      </c>
      <c r="P28" s="9"/>
    </row>
    <row r="29" spans="1:16" ht="15.75">
      <c r="A29" s="29" t="s">
        <v>2</v>
      </c>
      <c r="B29" s="30"/>
      <c r="C29" s="31"/>
      <c r="D29" s="32">
        <f t="shared" ref="D29:M29" si="8">SUM(D30:D32)</f>
        <v>760</v>
      </c>
      <c r="E29" s="32">
        <f t="shared" si="8"/>
        <v>0</v>
      </c>
      <c r="F29" s="32">
        <f t="shared" si="8"/>
        <v>0</v>
      </c>
      <c r="G29" s="32">
        <f t="shared" si="8"/>
        <v>-2541</v>
      </c>
      <c r="H29" s="32">
        <f t="shared" si="8"/>
        <v>0</v>
      </c>
      <c r="I29" s="32">
        <f t="shared" si="8"/>
        <v>-1045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4"/>
        <v>-2826</v>
      </c>
      <c r="O29" s="45">
        <f t="shared" si="1"/>
        <v>-1.7695679398872888</v>
      </c>
      <c r="P29" s="10"/>
    </row>
    <row r="30" spans="1:16">
      <c r="A30" s="12"/>
      <c r="B30" s="25">
        <v>361.2</v>
      </c>
      <c r="C30" s="20" t="s">
        <v>37</v>
      </c>
      <c r="D30" s="46">
        <v>-9982</v>
      </c>
      <c r="E30" s="46">
        <v>0</v>
      </c>
      <c r="F30" s="46">
        <v>0</v>
      </c>
      <c r="G30" s="46">
        <v>-2541</v>
      </c>
      <c r="H30" s="46">
        <v>0</v>
      </c>
      <c r="I30" s="46">
        <v>-1045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-13568</v>
      </c>
      <c r="O30" s="47">
        <f t="shared" si="1"/>
        <v>-8.4959298685034437</v>
      </c>
      <c r="P30" s="9"/>
    </row>
    <row r="31" spans="1:16">
      <c r="A31" s="12"/>
      <c r="B31" s="25">
        <v>367</v>
      </c>
      <c r="C31" s="20" t="s">
        <v>38</v>
      </c>
      <c r="D31" s="46">
        <v>1500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1500</v>
      </c>
      <c r="O31" s="47">
        <f t="shared" si="1"/>
        <v>0.93926111458985595</v>
      </c>
      <c r="P31" s="9"/>
    </row>
    <row r="32" spans="1:16" ht="15.75" thickBot="1">
      <c r="A32" s="12"/>
      <c r="B32" s="25">
        <v>369.9</v>
      </c>
      <c r="C32" s="20" t="s">
        <v>39</v>
      </c>
      <c r="D32" s="46">
        <v>9242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9242</v>
      </c>
      <c r="O32" s="47">
        <f t="shared" si="1"/>
        <v>5.7871008140262994</v>
      </c>
      <c r="P32" s="9"/>
    </row>
    <row r="33" spans="1:119" ht="16.5" thickBot="1">
      <c r="A33" s="14" t="s">
        <v>33</v>
      </c>
      <c r="B33" s="23"/>
      <c r="C33" s="22"/>
      <c r="D33" s="15">
        <f>SUM(D5,D13,D17,D24,D26,D29)</f>
        <v>1161588</v>
      </c>
      <c r="E33" s="15">
        <f t="shared" ref="E33:M33" si="9">SUM(E5,E13,E17,E24,E26,E29)</f>
        <v>0</v>
      </c>
      <c r="F33" s="15">
        <f t="shared" si="9"/>
        <v>0</v>
      </c>
      <c r="G33" s="15">
        <f t="shared" si="9"/>
        <v>149279</v>
      </c>
      <c r="H33" s="15">
        <f t="shared" si="9"/>
        <v>0</v>
      </c>
      <c r="I33" s="15">
        <f t="shared" si="9"/>
        <v>303395</v>
      </c>
      <c r="J33" s="15">
        <f t="shared" si="9"/>
        <v>0</v>
      </c>
      <c r="K33" s="15">
        <f t="shared" si="9"/>
        <v>0</v>
      </c>
      <c r="L33" s="15">
        <f t="shared" si="9"/>
        <v>0</v>
      </c>
      <c r="M33" s="15">
        <f t="shared" si="9"/>
        <v>0</v>
      </c>
      <c r="N33" s="15">
        <f t="shared" si="4"/>
        <v>1614262</v>
      </c>
      <c r="O33" s="38">
        <f t="shared" si="1"/>
        <v>1010.8090169067001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46</v>
      </c>
      <c r="M35" s="118"/>
      <c r="N35" s="118"/>
      <c r="O35" s="43">
        <v>1597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120" t="s">
        <v>55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956269</v>
      </c>
      <c r="E5" s="27">
        <f t="shared" si="0"/>
        <v>0</v>
      </c>
      <c r="F5" s="27">
        <f t="shared" si="0"/>
        <v>0</v>
      </c>
      <c r="G5" s="27">
        <f t="shared" si="0"/>
        <v>169610</v>
      </c>
      <c r="H5" s="27">
        <f t="shared" si="0"/>
        <v>0</v>
      </c>
      <c r="I5" s="27">
        <f t="shared" si="0"/>
        <v>1129302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2255181</v>
      </c>
      <c r="O5" s="33">
        <f t="shared" ref="O5:O34" si="1">(N5/O$36)</f>
        <v>1423.7253787878788</v>
      </c>
      <c r="P5" s="6"/>
    </row>
    <row r="6" spans="1:133">
      <c r="A6" s="12"/>
      <c r="B6" s="25">
        <v>311</v>
      </c>
      <c r="C6" s="20" t="s">
        <v>1</v>
      </c>
      <c r="D6" s="46">
        <v>765893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765893</v>
      </c>
      <c r="O6" s="47">
        <f t="shared" si="1"/>
        <v>483.51830808080808</v>
      </c>
      <c r="P6" s="9"/>
    </row>
    <row r="7" spans="1:133">
      <c r="A7" s="12"/>
      <c r="B7" s="25">
        <v>312.10000000000002</v>
      </c>
      <c r="C7" s="20" t="s">
        <v>9</v>
      </c>
      <c r="D7" s="46">
        <v>22584</v>
      </c>
      <c r="E7" s="46">
        <v>0</v>
      </c>
      <c r="F7" s="46">
        <v>0</v>
      </c>
      <c r="G7" s="46">
        <v>0</v>
      </c>
      <c r="H7" s="46">
        <v>0</v>
      </c>
      <c r="I7" s="46">
        <v>1129302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1151886</v>
      </c>
      <c r="O7" s="47">
        <f t="shared" si="1"/>
        <v>727.20075757575762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169610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169610</v>
      </c>
      <c r="O8" s="47">
        <f t="shared" si="1"/>
        <v>107.07702020202021</v>
      </c>
      <c r="P8" s="9"/>
    </row>
    <row r="9" spans="1:133">
      <c r="A9" s="12"/>
      <c r="B9" s="25">
        <v>314.10000000000002</v>
      </c>
      <c r="C9" s="20" t="s">
        <v>11</v>
      </c>
      <c r="D9" s="46">
        <v>87779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87779</v>
      </c>
      <c r="O9" s="47">
        <f t="shared" si="1"/>
        <v>55.416035353535356</v>
      </c>
      <c r="P9" s="9"/>
    </row>
    <row r="10" spans="1:133">
      <c r="A10" s="12"/>
      <c r="B10" s="25">
        <v>314.8</v>
      </c>
      <c r="C10" s="20" t="s">
        <v>62</v>
      </c>
      <c r="D10" s="46">
        <v>2414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2414</v>
      </c>
      <c r="O10" s="47">
        <f t="shared" si="1"/>
        <v>1.523989898989899</v>
      </c>
      <c r="P10" s="9"/>
    </row>
    <row r="11" spans="1:133">
      <c r="A11" s="12"/>
      <c r="B11" s="25">
        <v>315</v>
      </c>
      <c r="C11" s="20" t="s">
        <v>13</v>
      </c>
      <c r="D11" s="46">
        <v>76449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76449</v>
      </c>
      <c r="O11" s="47">
        <f t="shared" si="1"/>
        <v>48.263257575757578</v>
      </c>
      <c r="P11" s="9"/>
    </row>
    <row r="12" spans="1:133">
      <c r="A12" s="12"/>
      <c r="B12" s="25">
        <v>316</v>
      </c>
      <c r="C12" s="20" t="s">
        <v>14</v>
      </c>
      <c r="D12" s="46">
        <v>1150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1150</v>
      </c>
      <c r="O12" s="47">
        <f t="shared" si="1"/>
        <v>0.72601010101010099</v>
      </c>
      <c r="P12" s="9"/>
    </row>
    <row r="13" spans="1:133" ht="15.75">
      <c r="A13" s="29" t="s">
        <v>63</v>
      </c>
      <c r="B13" s="30"/>
      <c r="C13" s="31"/>
      <c r="D13" s="32">
        <f t="shared" ref="D13:M13" si="3">SUM(D14:D15)</f>
        <v>113447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4" si="4">SUM(D13:M13)</f>
        <v>113447</v>
      </c>
      <c r="O13" s="45">
        <f t="shared" si="1"/>
        <v>71.620580808080803</v>
      </c>
      <c r="P13" s="10"/>
    </row>
    <row r="14" spans="1:133">
      <c r="A14" s="12"/>
      <c r="B14" s="25">
        <v>323.10000000000002</v>
      </c>
      <c r="C14" s="20" t="s">
        <v>16</v>
      </c>
      <c r="D14" s="46">
        <v>109464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109464</v>
      </c>
      <c r="O14" s="47">
        <f t="shared" si="1"/>
        <v>69.106060606060609</v>
      </c>
      <c r="P14" s="9"/>
    </row>
    <row r="15" spans="1:133">
      <c r="A15" s="12"/>
      <c r="B15" s="25">
        <v>329</v>
      </c>
      <c r="C15" s="20" t="s">
        <v>64</v>
      </c>
      <c r="D15" s="46">
        <v>3983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3983</v>
      </c>
      <c r="O15" s="47">
        <f t="shared" si="1"/>
        <v>2.514520202020202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SUM(D17:D21)</f>
        <v>115935</v>
      </c>
      <c r="E16" s="32">
        <f t="shared" si="5"/>
        <v>0</v>
      </c>
      <c r="F16" s="32">
        <f t="shared" si="5"/>
        <v>0</v>
      </c>
      <c r="G16" s="32">
        <f t="shared" si="5"/>
        <v>9156</v>
      </c>
      <c r="H16" s="32">
        <f t="shared" si="5"/>
        <v>0</v>
      </c>
      <c r="I16" s="32">
        <f t="shared" si="5"/>
        <v>92805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217896</v>
      </c>
      <c r="O16" s="45">
        <f t="shared" si="1"/>
        <v>137.56060606060606</v>
      </c>
      <c r="P16" s="10"/>
    </row>
    <row r="17" spans="1:16">
      <c r="A17" s="12"/>
      <c r="B17" s="25">
        <v>334.1</v>
      </c>
      <c r="C17" s="20" t="s">
        <v>65</v>
      </c>
      <c r="D17" s="46">
        <v>2408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2408</v>
      </c>
      <c r="O17" s="47">
        <f t="shared" si="1"/>
        <v>1.5202020202020201</v>
      </c>
      <c r="P17" s="9"/>
    </row>
    <row r="18" spans="1:16">
      <c r="A18" s="12"/>
      <c r="B18" s="25">
        <v>334.2</v>
      </c>
      <c r="C18" s="20" t="s">
        <v>20</v>
      </c>
      <c r="D18" s="46">
        <v>5393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5393</v>
      </c>
      <c r="O18" s="47">
        <f t="shared" si="1"/>
        <v>3.4046717171717171</v>
      </c>
      <c r="P18" s="9"/>
    </row>
    <row r="19" spans="1:16">
      <c r="A19" s="12"/>
      <c r="B19" s="25">
        <v>335.12</v>
      </c>
      <c r="C19" s="20" t="s">
        <v>22</v>
      </c>
      <c r="D19" s="46">
        <v>24540</v>
      </c>
      <c r="E19" s="46">
        <v>0</v>
      </c>
      <c r="F19" s="46">
        <v>0</v>
      </c>
      <c r="G19" s="46">
        <v>9156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33696</v>
      </c>
      <c r="O19" s="47">
        <f t="shared" si="1"/>
        <v>21.272727272727273</v>
      </c>
      <c r="P19" s="9"/>
    </row>
    <row r="20" spans="1:16">
      <c r="A20" s="12"/>
      <c r="B20" s="25">
        <v>335.18</v>
      </c>
      <c r="C20" s="20" t="s">
        <v>23</v>
      </c>
      <c r="D20" s="46">
        <v>83594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83594</v>
      </c>
      <c r="O20" s="47">
        <f t="shared" si="1"/>
        <v>52.773989898989896</v>
      </c>
      <c r="P20" s="9"/>
    </row>
    <row r="21" spans="1:16">
      <c r="A21" s="12"/>
      <c r="B21" s="25">
        <v>339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92805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92805</v>
      </c>
      <c r="O21" s="47">
        <f t="shared" si="1"/>
        <v>58.589015151515149</v>
      </c>
      <c r="P21" s="9"/>
    </row>
    <row r="22" spans="1:16" ht="15.75">
      <c r="A22" s="29" t="s">
        <v>29</v>
      </c>
      <c r="B22" s="30"/>
      <c r="C22" s="31"/>
      <c r="D22" s="32">
        <f t="shared" ref="D22:M22" si="6">SUM(D23:D23)</f>
        <v>213393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213393</v>
      </c>
      <c r="O22" s="45">
        <f t="shared" si="1"/>
        <v>134.71780303030303</v>
      </c>
      <c r="P22" s="10"/>
    </row>
    <row r="23" spans="1:16">
      <c r="A23" s="12"/>
      <c r="B23" s="25">
        <v>343.4</v>
      </c>
      <c r="C23" s="20" t="s">
        <v>67</v>
      </c>
      <c r="D23" s="46">
        <v>213393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213393</v>
      </c>
      <c r="O23" s="47">
        <f t="shared" si="1"/>
        <v>134.71780303030303</v>
      </c>
      <c r="P23" s="9"/>
    </row>
    <row r="24" spans="1:16" ht="15.75">
      <c r="A24" s="29" t="s">
        <v>30</v>
      </c>
      <c r="B24" s="30"/>
      <c r="C24" s="31"/>
      <c r="D24" s="32">
        <f t="shared" ref="D24:M24" si="7">SUM(D25:D26)</f>
        <v>16969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4"/>
        <v>16969</v>
      </c>
      <c r="O24" s="45">
        <f t="shared" si="1"/>
        <v>10.712752525252526</v>
      </c>
      <c r="P24" s="10"/>
    </row>
    <row r="25" spans="1:16">
      <c r="A25" s="13"/>
      <c r="B25" s="39">
        <v>351.2</v>
      </c>
      <c r="C25" s="21" t="s">
        <v>35</v>
      </c>
      <c r="D25" s="46">
        <v>15493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15493</v>
      </c>
      <c r="O25" s="47">
        <f t="shared" si="1"/>
        <v>9.7809343434343443</v>
      </c>
      <c r="P25" s="9"/>
    </row>
    <row r="26" spans="1:16">
      <c r="A26" s="13"/>
      <c r="B26" s="39">
        <v>359</v>
      </c>
      <c r="C26" s="21" t="s">
        <v>36</v>
      </c>
      <c r="D26" s="46">
        <v>1476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1476</v>
      </c>
      <c r="O26" s="47">
        <f t="shared" si="1"/>
        <v>0.93181818181818177</v>
      </c>
      <c r="P26" s="9"/>
    </row>
    <row r="27" spans="1:16" ht="15.75">
      <c r="A27" s="29" t="s">
        <v>2</v>
      </c>
      <c r="B27" s="30"/>
      <c r="C27" s="31"/>
      <c r="D27" s="32">
        <f t="shared" ref="D27:M27" si="8">SUM(D28:D31)</f>
        <v>68626</v>
      </c>
      <c r="E27" s="32">
        <f t="shared" si="8"/>
        <v>0</v>
      </c>
      <c r="F27" s="32">
        <f t="shared" si="8"/>
        <v>0</v>
      </c>
      <c r="G27" s="32">
        <f t="shared" si="8"/>
        <v>26090</v>
      </c>
      <c r="H27" s="32">
        <f t="shared" si="8"/>
        <v>0</v>
      </c>
      <c r="I27" s="32">
        <f t="shared" si="8"/>
        <v>1744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4"/>
        <v>96460</v>
      </c>
      <c r="O27" s="45">
        <f t="shared" si="1"/>
        <v>60.896464646464644</v>
      </c>
      <c r="P27" s="10"/>
    </row>
    <row r="28" spans="1:16">
      <c r="A28" s="12"/>
      <c r="B28" s="25">
        <v>361.1</v>
      </c>
      <c r="C28" s="20" t="s">
        <v>49</v>
      </c>
      <c r="D28" s="46">
        <v>33535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33535</v>
      </c>
      <c r="O28" s="47">
        <f t="shared" si="1"/>
        <v>21.171085858585858</v>
      </c>
      <c r="P28" s="9"/>
    </row>
    <row r="29" spans="1:16">
      <c r="A29" s="12"/>
      <c r="B29" s="25">
        <v>361.2</v>
      </c>
      <c r="C29" s="20" t="s">
        <v>37</v>
      </c>
      <c r="D29" s="46">
        <v>14864</v>
      </c>
      <c r="E29" s="46">
        <v>0</v>
      </c>
      <c r="F29" s="46">
        <v>0</v>
      </c>
      <c r="G29" s="46">
        <v>26090</v>
      </c>
      <c r="H29" s="46">
        <v>0</v>
      </c>
      <c r="I29" s="46">
        <v>1744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42698</v>
      </c>
      <c r="O29" s="47">
        <f t="shared" si="1"/>
        <v>26.95580808080808</v>
      </c>
      <c r="P29" s="9"/>
    </row>
    <row r="30" spans="1:16">
      <c r="A30" s="12"/>
      <c r="B30" s="25">
        <v>361.3</v>
      </c>
      <c r="C30" s="20" t="s">
        <v>50</v>
      </c>
      <c r="D30" s="46">
        <v>20117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20117</v>
      </c>
      <c r="O30" s="47">
        <f t="shared" si="1"/>
        <v>12.700126262626263</v>
      </c>
      <c r="P30" s="9"/>
    </row>
    <row r="31" spans="1:16">
      <c r="A31" s="12"/>
      <c r="B31" s="25">
        <v>369.9</v>
      </c>
      <c r="C31" s="20" t="s">
        <v>39</v>
      </c>
      <c r="D31" s="46">
        <v>110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110</v>
      </c>
      <c r="O31" s="47">
        <f t="shared" si="1"/>
        <v>6.9444444444444448E-2</v>
      </c>
      <c r="P31" s="9"/>
    </row>
    <row r="32" spans="1:16" ht="15.75">
      <c r="A32" s="29" t="s">
        <v>52</v>
      </c>
      <c r="B32" s="30"/>
      <c r="C32" s="31"/>
      <c r="D32" s="32">
        <f t="shared" ref="D32:M32" si="9">SUM(D33:D33)</f>
        <v>0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300714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4"/>
        <v>300714</v>
      </c>
      <c r="O32" s="45">
        <f t="shared" si="1"/>
        <v>189.84469696969697</v>
      </c>
      <c r="P32" s="9"/>
    </row>
    <row r="33" spans="1:119" ht="15.75" thickBot="1">
      <c r="A33" s="12"/>
      <c r="B33" s="25">
        <v>381</v>
      </c>
      <c r="C33" s="20" t="s">
        <v>53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300714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300714</v>
      </c>
      <c r="O33" s="47">
        <f t="shared" si="1"/>
        <v>189.84469696969697</v>
      </c>
      <c r="P33" s="9"/>
    </row>
    <row r="34" spans="1:119" ht="16.5" thickBot="1">
      <c r="A34" s="14" t="s">
        <v>33</v>
      </c>
      <c r="B34" s="23"/>
      <c r="C34" s="22"/>
      <c r="D34" s="15">
        <f t="shared" ref="D34:M34" si="10">SUM(D5,D13,D16,D22,D24,D27,D32)</f>
        <v>1484639</v>
      </c>
      <c r="E34" s="15">
        <f t="shared" si="10"/>
        <v>0</v>
      </c>
      <c r="F34" s="15">
        <f t="shared" si="10"/>
        <v>0</v>
      </c>
      <c r="G34" s="15">
        <f t="shared" si="10"/>
        <v>204856</v>
      </c>
      <c r="H34" s="15">
        <f t="shared" si="10"/>
        <v>0</v>
      </c>
      <c r="I34" s="15">
        <f t="shared" si="10"/>
        <v>1524565</v>
      </c>
      <c r="J34" s="15">
        <f t="shared" si="10"/>
        <v>0</v>
      </c>
      <c r="K34" s="15">
        <f t="shared" si="10"/>
        <v>0</v>
      </c>
      <c r="L34" s="15">
        <f t="shared" si="10"/>
        <v>0</v>
      </c>
      <c r="M34" s="15">
        <f t="shared" si="10"/>
        <v>0</v>
      </c>
      <c r="N34" s="15">
        <f t="shared" si="4"/>
        <v>3214060</v>
      </c>
      <c r="O34" s="38">
        <f t="shared" si="1"/>
        <v>2029.0782828282829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18" t="s">
        <v>68</v>
      </c>
      <c r="M36" s="118"/>
      <c r="N36" s="118"/>
      <c r="O36" s="43">
        <v>1584</v>
      </c>
    </row>
    <row r="37" spans="1:119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  <row r="38" spans="1:119" ht="15.75" customHeight="1" thickBot="1">
      <c r="A38" s="120" t="s">
        <v>55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29"/>
      <c r="M3" s="130"/>
      <c r="N3" s="36"/>
      <c r="O3" s="37"/>
      <c r="P3" s="131" t="s">
        <v>99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100</v>
      </c>
      <c r="N4" s="35" t="s">
        <v>8</v>
      </c>
      <c r="O4" s="35" t="s">
        <v>101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102</v>
      </c>
      <c r="B5" s="26"/>
      <c r="C5" s="26"/>
      <c r="D5" s="27">
        <f t="shared" ref="D5:N5" si="0">SUM(D6:D12)</f>
        <v>1266381</v>
      </c>
      <c r="E5" s="27">
        <f t="shared" si="0"/>
        <v>0</v>
      </c>
      <c r="F5" s="27">
        <f t="shared" si="0"/>
        <v>0</v>
      </c>
      <c r="G5" s="27">
        <f t="shared" si="0"/>
        <v>218272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1484653</v>
      </c>
      <c r="P5" s="33">
        <f t="shared" ref="P5:P28" si="1">(O5/P$30)</f>
        <v>1079.7476363636363</v>
      </c>
      <c r="Q5" s="6"/>
    </row>
    <row r="6" spans="1:134">
      <c r="A6" s="12"/>
      <c r="B6" s="25">
        <v>311</v>
      </c>
      <c r="C6" s="20" t="s">
        <v>1</v>
      </c>
      <c r="D6" s="46">
        <v>1047624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1047624</v>
      </c>
      <c r="P6" s="47">
        <f t="shared" si="1"/>
        <v>761.90836363636367</v>
      </c>
      <c r="Q6" s="9"/>
    </row>
    <row r="7" spans="1:134">
      <c r="A7" s="12"/>
      <c r="B7" s="25">
        <v>312.3</v>
      </c>
      <c r="C7" s="20" t="s">
        <v>97</v>
      </c>
      <c r="D7" s="46">
        <v>0</v>
      </c>
      <c r="E7" s="46">
        <v>0</v>
      </c>
      <c r="F7" s="46">
        <v>0</v>
      </c>
      <c r="G7" s="46">
        <v>218272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218272</v>
      </c>
      <c r="P7" s="47">
        <f t="shared" si="1"/>
        <v>158.74327272727274</v>
      </c>
      <c r="Q7" s="9"/>
    </row>
    <row r="8" spans="1:134">
      <c r="A8" s="12"/>
      <c r="B8" s="25">
        <v>312.41000000000003</v>
      </c>
      <c r="C8" s="20" t="s">
        <v>103</v>
      </c>
      <c r="D8" s="46">
        <v>19431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19431</v>
      </c>
      <c r="P8" s="47">
        <f t="shared" si="1"/>
        <v>14.131636363636364</v>
      </c>
      <c r="Q8" s="9"/>
    </row>
    <row r="9" spans="1:134">
      <c r="A9" s="12"/>
      <c r="B9" s="25">
        <v>314.10000000000002</v>
      </c>
      <c r="C9" s="20" t="s">
        <v>11</v>
      </c>
      <c r="D9" s="46">
        <v>141220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141220</v>
      </c>
      <c r="P9" s="47">
        <f t="shared" si="1"/>
        <v>102.70545454545454</v>
      </c>
      <c r="Q9" s="9"/>
    </row>
    <row r="10" spans="1:134">
      <c r="A10" s="12"/>
      <c r="B10" s="25">
        <v>314.39999999999998</v>
      </c>
      <c r="C10" s="20" t="s">
        <v>12</v>
      </c>
      <c r="D10" s="46">
        <v>9135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9135</v>
      </c>
      <c r="P10" s="47">
        <f t="shared" si="1"/>
        <v>6.6436363636363636</v>
      </c>
      <c r="Q10" s="9"/>
    </row>
    <row r="11" spans="1:134">
      <c r="A11" s="12"/>
      <c r="B11" s="25">
        <v>315.10000000000002</v>
      </c>
      <c r="C11" s="20" t="s">
        <v>104</v>
      </c>
      <c r="D11" s="46">
        <v>47671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47671</v>
      </c>
      <c r="P11" s="47">
        <f t="shared" si="1"/>
        <v>34.669818181818179</v>
      </c>
      <c r="Q11" s="9"/>
    </row>
    <row r="12" spans="1:134">
      <c r="A12" s="12"/>
      <c r="B12" s="25">
        <v>316</v>
      </c>
      <c r="C12" s="20" t="s">
        <v>75</v>
      </c>
      <c r="D12" s="46">
        <v>1300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1300</v>
      </c>
      <c r="P12" s="47">
        <f t="shared" si="1"/>
        <v>0.94545454545454544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SUM(D14:D17)</f>
        <v>147867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190787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338654</v>
      </c>
      <c r="P13" s="45">
        <f t="shared" si="1"/>
        <v>246.29381818181818</v>
      </c>
      <c r="Q13" s="10"/>
    </row>
    <row r="14" spans="1:134">
      <c r="A14" s="12"/>
      <c r="B14" s="25">
        <v>322.89999999999998</v>
      </c>
      <c r="C14" s="20" t="s">
        <v>105</v>
      </c>
      <c r="D14" s="46">
        <v>4000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7" si="4">SUM(D14:N14)</f>
        <v>4000</v>
      </c>
      <c r="P14" s="47">
        <f t="shared" si="1"/>
        <v>2.9090909090909092</v>
      </c>
      <c r="Q14" s="9"/>
    </row>
    <row r="15" spans="1:134">
      <c r="A15" s="12"/>
      <c r="B15" s="25">
        <v>323.10000000000002</v>
      </c>
      <c r="C15" s="20" t="s">
        <v>16</v>
      </c>
      <c r="D15" s="46">
        <v>141091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141091</v>
      </c>
      <c r="P15" s="47">
        <f t="shared" si="1"/>
        <v>102.61163636363636</v>
      </c>
      <c r="Q15" s="9"/>
    </row>
    <row r="16" spans="1:134">
      <c r="A16" s="12"/>
      <c r="B16" s="25">
        <v>324.20999999999998</v>
      </c>
      <c r="C16" s="20" t="s">
        <v>89</v>
      </c>
      <c r="D16" s="46">
        <v>2776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2776</v>
      </c>
      <c r="P16" s="47">
        <f t="shared" si="1"/>
        <v>2.0189090909090908</v>
      </c>
      <c r="Q16" s="9"/>
    </row>
    <row r="17" spans="1:120">
      <c r="A17" s="12"/>
      <c r="B17" s="25">
        <v>329.2</v>
      </c>
      <c r="C17" s="20" t="s">
        <v>106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190787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190787</v>
      </c>
      <c r="P17" s="47">
        <f t="shared" si="1"/>
        <v>138.75418181818182</v>
      </c>
      <c r="Q17" s="9"/>
    </row>
    <row r="18" spans="1:120" ht="15.75">
      <c r="A18" s="29" t="s">
        <v>107</v>
      </c>
      <c r="B18" s="30"/>
      <c r="C18" s="31"/>
      <c r="D18" s="32">
        <f t="shared" ref="D18:N18" si="5">SUM(D19:D21)</f>
        <v>174824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>SUM(D18:N18)</f>
        <v>174824</v>
      </c>
      <c r="P18" s="45">
        <f t="shared" si="1"/>
        <v>127.14472727272727</v>
      </c>
      <c r="Q18" s="10"/>
    </row>
    <row r="19" spans="1:120">
      <c r="A19" s="12"/>
      <c r="B19" s="25">
        <v>334.39</v>
      </c>
      <c r="C19" s="20" t="s">
        <v>90</v>
      </c>
      <c r="D19" s="46">
        <v>15563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1" si="6">SUM(D19:N19)</f>
        <v>15563</v>
      </c>
      <c r="P19" s="47">
        <f t="shared" si="1"/>
        <v>11.318545454545454</v>
      </c>
      <c r="Q19" s="9"/>
    </row>
    <row r="20" spans="1:120">
      <c r="A20" s="12"/>
      <c r="B20" s="25">
        <v>335.125</v>
      </c>
      <c r="C20" s="20" t="s">
        <v>108</v>
      </c>
      <c r="D20" s="46">
        <v>38615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38615</v>
      </c>
      <c r="P20" s="47">
        <f t="shared" si="1"/>
        <v>28.083636363636362</v>
      </c>
      <c r="Q20" s="9"/>
    </row>
    <row r="21" spans="1:120">
      <c r="A21" s="12"/>
      <c r="B21" s="25">
        <v>335.18</v>
      </c>
      <c r="C21" s="20" t="s">
        <v>109</v>
      </c>
      <c r="D21" s="46">
        <v>120646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120646</v>
      </c>
      <c r="P21" s="47">
        <f t="shared" si="1"/>
        <v>87.74254545454545</v>
      </c>
      <c r="Q21" s="9"/>
    </row>
    <row r="22" spans="1:120" ht="15.75">
      <c r="A22" s="29" t="s">
        <v>30</v>
      </c>
      <c r="B22" s="30"/>
      <c r="C22" s="31"/>
      <c r="D22" s="32">
        <f t="shared" ref="D22:N22" si="7">SUM(D23:D23)</f>
        <v>8007</v>
      </c>
      <c r="E22" s="32">
        <f t="shared" si="7"/>
        <v>0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0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7"/>
        <v>0</v>
      </c>
      <c r="O22" s="32">
        <f>SUM(D22:N22)</f>
        <v>8007</v>
      </c>
      <c r="P22" s="45">
        <f t="shared" si="1"/>
        <v>5.8232727272727276</v>
      </c>
      <c r="Q22" s="10"/>
    </row>
    <row r="23" spans="1:120">
      <c r="A23" s="13"/>
      <c r="B23" s="39">
        <v>351.1</v>
      </c>
      <c r="C23" s="21" t="s">
        <v>111</v>
      </c>
      <c r="D23" s="46">
        <v>8007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8007</v>
      </c>
      <c r="P23" s="47">
        <f t="shared" si="1"/>
        <v>5.8232727272727276</v>
      </c>
      <c r="Q23" s="9"/>
    </row>
    <row r="24" spans="1:120" ht="15.75">
      <c r="A24" s="29" t="s">
        <v>2</v>
      </c>
      <c r="B24" s="30"/>
      <c r="C24" s="31"/>
      <c r="D24" s="32">
        <f t="shared" ref="D24:N24" si="8">SUM(D25:D27)</f>
        <v>75048</v>
      </c>
      <c r="E24" s="32">
        <f t="shared" si="8"/>
        <v>0</v>
      </c>
      <c r="F24" s="32">
        <f t="shared" si="8"/>
        <v>0</v>
      </c>
      <c r="G24" s="32">
        <f t="shared" si="8"/>
        <v>11038</v>
      </c>
      <c r="H24" s="32">
        <f t="shared" si="8"/>
        <v>0</v>
      </c>
      <c r="I24" s="32">
        <f t="shared" si="8"/>
        <v>4055</v>
      </c>
      <c r="J24" s="32">
        <f t="shared" si="8"/>
        <v>0</v>
      </c>
      <c r="K24" s="32">
        <f t="shared" si="8"/>
        <v>0</v>
      </c>
      <c r="L24" s="32">
        <f t="shared" si="8"/>
        <v>0</v>
      </c>
      <c r="M24" s="32">
        <f t="shared" si="8"/>
        <v>0</v>
      </c>
      <c r="N24" s="32">
        <f t="shared" si="8"/>
        <v>0</v>
      </c>
      <c r="O24" s="32">
        <f>SUM(D24:N24)</f>
        <v>90141</v>
      </c>
      <c r="P24" s="45">
        <f t="shared" si="1"/>
        <v>65.557090909090903</v>
      </c>
      <c r="Q24" s="10"/>
    </row>
    <row r="25" spans="1:120">
      <c r="A25" s="12"/>
      <c r="B25" s="25">
        <v>361.1</v>
      </c>
      <c r="C25" s="20" t="s">
        <v>49</v>
      </c>
      <c r="D25" s="46">
        <v>68021</v>
      </c>
      <c r="E25" s="46">
        <v>0</v>
      </c>
      <c r="F25" s="46">
        <v>0</v>
      </c>
      <c r="G25" s="46">
        <v>11038</v>
      </c>
      <c r="H25" s="46">
        <v>0</v>
      </c>
      <c r="I25" s="46">
        <v>4055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83114</v>
      </c>
      <c r="P25" s="47">
        <f t="shared" si="1"/>
        <v>60.446545454545458</v>
      </c>
      <c r="Q25" s="9"/>
    </row>
    <row r="26" spans="1:120">
      <c r="A26" s="12"/>
      <c r="B26" s="25">
        <v>366</v>
      </c>
      <c r="C26" s="20" t="s">
        <v>51</v>
      </c>
      <c r="D26" s="46">
        <v>5673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27" si="9">SUM(D26:N26)</f>
        <v>5673</v>
      </c>
      <c r="P26" s="47">
        <f t="shared" si="1"/>
        <v>4.1258181818181816</v>
      </c>
      <c r="Q26" s="9"/>
    </row>
    <row r="27" spans="1:120" ht="15.75" thickBot="1">
      <c r="A27" s="12"/>
      <c r="B27" s="25">
        <v>369.9</v>
      </c>
      <c r="C27" s="20" t="s">
        <v>39</v>
      </c>
      <c r="D27" s="46">
        <v>1354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1354</v>
      </c>
      <c r="P27" s="47">
        <f t="shared" si="1"/>
        <v>0.98472727272727267</v>
      </c>
      <c r="Q27" s="9"/>
    </row>
    <row r="28" spans="1:120" ht="16.5" thickBot="1">
      <c r="A28" s="14" t="s">
        <v>33</v>
      </c>
      <c r="B28" s="23"/>
      <c r="C28" s="22"/>
      <c r="D28" s="15">
        <f>SUM(D5,D13,D18,D22,D24)</f>
        <v>1672127</v>
      </c>
      <c r="E28" s="15">
        <f t="shared" ref="E28:N28" si="10">SUM(E5,E13,E18,E22,E24)</f>
        <v>0</v>
      </c>
      <c r="F28" s="15">
        <f t="shared" si="10"/>
        <v>0</v>
      </c>
      <c r="G28" s="15">
        <f t="shared" si="10"/>
        <v>229310</v>
      </c>
      <c r="H28" s="15">
        <f t="shared" si="10"/>
        <v>0</v>
      </c>
      <c r="I28" s="15">
        <f t="shared" si="10"/>
        <v>194842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10"/>
        <v>0</v>
      </c>
      <c r="O28" s="15">
        <f>SUM(D28:N28)</f>
        <v>2096279</v>
      </c>
      <c r="P28" s="38">
        <f t="shared" si="1"/>
        <v>1524.5665454545453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9"/>
    </row>
    <row r="30" spans="1:120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42"/>
      <c r="M30" s="118" t="s">
        <v>112</v>
      </c>
      <c r="N30" s="118"/>
      <c r="O30" s="118"/>
      <c r="P30" s="43">
        <v>1375</v>
      </c>
    </row>
    <row r="31" spans="1:120">
      <c r="A31" s="119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7"/>
    </row>
    <row r="32" spans="1:120" ht="15.75" customHeight="1" thickBot="1">
      <c r="A32" s="120" t="s">
        <v>55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100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29"/>
      <c r="M3" s="130"/>
      <c r="N3" s="36"/>
      <c r="O3" s="37"/>
      <c r="P3" s="131" t="s">
        <v>99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100</v>
      </c>
      <c r="N4" s="35" t="s">
        <v>8</v>
      </c>
      <c r="O4" s="35" t="s">
        <v>101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102</v>
      </c>
      <c r="B5" s="26"/>
      <c r="C5" s="26"/>
      <c r="D5" s="27">
        <f t="shared" ref="D5:N5" si="0">SUM(D6:D12)</f>
        <v>1177319</v>
      </c>
      <c r="E5" s="27">
        <f t="shared" si="0"/>
        <v>0</v>
      </c>
      <c r="F5" s="27">
        <f t="shared" si="0"/>
        <v>0</v>
      </c>
      <c r="G5" s="27">
        <f t="shared" si="0"/>
        <v>192746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1370065</v>
      </c>
      <c r="P5" s="33">
        <f t="shared" ref="P5:P31" si="1">(O5/P$33)</f>
        <v>998.58965014577257</v>
      </c>
      <c r="Q5" s="6"/>
    </row>
    <row r="6" spans="1:134">
      <c r="A6" s="12"/>
      <c r="B6" s="25">
        <v>311</v>
      </c>
      <c r="C6" s="20" t="s">
        <v>1</v>
      </c>
      <c r="D6" s="46">
        <v>963500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963500</v>
      </c>
      <c r="P6" s="47">
        <f t="shared" si="1"/>
        <v>702.25947521865885</v>
      </c>
      <c r="Q6" s="9"/>
    </row>
    <row r="7" spans="1:134">
      <c r="A7" s="12"/>
      <c r="B7" s="25">
        <v>312.3</v>
      </c>
      <c r="C7" s="20" t="s">
        <v>97</v>
      </c>
      <c r="D7" s="46">
        <v>0</v>
      </c>
      <c r="E7" s="46">
        <v>0</v>
      </c>
      <c r="F7" s="46">
        <v>0</v>
      </c>
      <c r="G7" s="46">
        <v>192746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192746</v>
      </c>
      <c r="P7" s="47">
        <f t="shared" si="1"/>
        <v>140.48542274052477</v>
      </c>
      <c r="Q7" s="9"/>
    </row>
    <row r="8" spans="1:134">
      <c r="A8" s="12"/>
      <c r="B8" s="25">
        <v>312.41000000000003</v>
      </c>
      <c r="C8" s="20" t="s">
        <v>103</v>
      </c>
      <c r="D8" s="46">
        <v>19138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19138</v>
      </c>
      <c r="P8" s="47">
        <f t="shared" si="1"/>
        <v>13.948979591836734</v>
      </c>
      <c r="Q8" s="9"/>
    </row>
    <row r="9" spans="1:134">
      <c r="A9" s="12"/>
      <c r="B9" s="25">
        <v>314.39999999999998</v>
      </c>
      <c r="C9" s="20" t="s">
        <v>12</v>
      </c>
      <c r="D9" s="46">
        <v>135385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135385</v>
      </c>
      <c r="P9" s="47">
        <f t="shared" si="1"/>
        <v>98.677113702623913</v>
      </c>
      <c r="Q9" s="9"/>
    </row>
    <row r="10" spans="1:134">
      <c r="A10" s="12"/>
      <c r="B10" s="25">
        <v>314.8</v>
      </c>
      <c r="C10" s="20" t="s">
        <v>62</v>
      </c>
      <c r="D10" s="46">
        <v>7827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7827</v>
      </c>
      <c r="P10" s="47">
        <f t="shared" si="1"/>
        <v>5.7048104956268224</v>
      </c>
      <c r="Q10" s="9"/>
    </row>
    <row r="11" spans="1:134">
      <c r="A11" s="12"/>
      <c r="B11" s="25">
        <v>315.10000000000002</v>
      </c>
      <c r="C11" s="20" t="s">
        <v>104</v>
      </c>
      <c r="D11" s="46">
        <v>49789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49789</v>
      </c>
      <c r="P11" s="47">
        <f t="shared" si="1"/>
        <v>36.289358600583093</v>
      </c>
      <c r="Q11" s="9"/>
    </row>
    <row r="12" spans="1:134">
      <c r="A12" s="12"/>
      <c r="B12" s="25">
        <v>316</v>
      </c>
      <c r="C12" s="20" t="s">
        <v>75</v>
      </c>
      <c r="D12" s="46">
        <v>1680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1680</v>
      </c>
      <c r="P12" s="47">
        <f t="shared" si="1"/>
        <v>1.2244897959183674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SUM(D14:D16)</f>
        <v>138852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128012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31" si="4">SUM(D13:N13)</f>
        <v>266864</v>
      </c>
      <c r="P13" s="45">
        <f t="shared" si="1"/>
        <v>194.50728862973762</v>
      </c>
      <c r="Q13" s="10"/>
    </row>
    <row r="14" spans="1:134">
      <c r="A14" s="12"/>
      <c r="B14" s="25">
        <v>322.89999999999998</v>
      </c>
      <c r="C14" s="20" t="s">
        <v>105</v>
      </c>
      <c r="D14" s="46">
        <v>4500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4500</v>
      </c>
      <c r="P14" s="47">
        <f t="shared" si="1"/>
        <v>3.2798833819241984</v>
      </c>
      <c r="Q14" s="9"/>
    </row>
    <row r="15" spans="1:134">
      <c r="A15" s="12"/>
      <c r="B15" s="25">
        <v>323.10000000000002</v>
      </c>
      <c r="C15" s="20" t="s">
        <v>16</v>
      </c>
      <c r="D15" s="46">
        <v>134352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134352</v>
      </c>
      <c r="P15" s="47">
        <f t="shared" si="1"/>
        <v>97.924198250728864</v>
      </c>
      <c r="Q15" s="9"/>
    </row>
    <row r="16" spans="1:134">
      <c r="A16" s="12"/>
      <c r="B16" s="25">
        <v>329.2</v>
      </c>
      <c r="C16" s="20" t="s">
        <v>106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128012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128012</v>
      </c>
      <c r="P16" s="47">
        <f t="shared" si="1"/>
        <v>93.303206997084544</v>
      </c>
      <c r="Q16" s="9"/>
    </row>
    <row r="17" spans="1:120" ht="15.75">
      <c r="A17" s="29" t="s">
        <v>107</v>
      </c>
      <c r="B17" s="30"/>
      <c r="C17" s="31"/>
      <c r="D17" s="32">
        <f t="shared" ref="D17:N17" si="5">SUM(D18:D21)</f>
        <v>153342</v>
      </c>
      <c r="E17" s="32">
        <f t="shared" si="5"/>
        <v>0</v>
      </c>
      <c r="F17" s="32">
        <f t="shared" si="5"/>
        <v>0</v>
      </c>
      <c r="G17" s="32">
        <f t="shared" si="5"/>
        <v>620135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 t="shared" si="4"/>
        <v>773477</v>
      </c>
      <c r="P17" s="45">
        <f t="shared" si="1"/>
        <v>563.75874635568516</v>
      </c>
      <c r="Q17" s="10"/>
    </row>
    <row r="18" spans="1:120">
      <c r="A18" s="12"/>
      <c r="B18" s="25">
        <v>334.39</v>
      </c>
      <c r="C18" s="20" t="s">
        <v>90</v>
      </c>
      <c r="D18" s="46">
        <v>14315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14315</v>
      </c>
      <c r="P18" s="47">
        <f t="shared" si="1"/>
        <v>10.433673469387756</v>
      </c>
      <c r="Q18" s="9"/>
    </row>
    <row r="19" spans="1:120">
      <c r="A19" s="12"/>
      <c r="B19" s="25">
        <v>335.125</v>
      </c>
      <c r="C19" s="20" t="s">
        <v>108</v>
      </c>
      <c r="D19" s="46">
        <v>30439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30439</v>
      </c>
      <c r="P19" s="47">
        <f t="shared" si="1"/>
        <v>22.185860058309039</v>
      </c>
      <c r="Q19" s="9"/>
    </row>
    <row r="20" spans="1:120">
      <c r="A20" s="12"/>
      <c r="B20" s="25">
        <v>335.18</v>
      </c>
      <c r="C20" s="20" t="s">
        <v>109</v>
      </c>
      <c r="D20" s="46">
        <v>108588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108588</v>
      </c>
      <c r="P20" s="47">
        <f t="shared" si="1"/>
        <v>79.145772594752188</v>
      </c>
      <c r="Q20" s="9"/>
    </row>
    <row r="21" spans="1:120">
      <c r="A21" s="12"/>
      <c r="B21" s="25">
        <v>337.3</v>
      </c>
      <c r="C21" s="20" t="s">
        <v>24</v>
      </c>
      <c r="D21" s="46">
        <v>0</v>
      </c>
      <c r="E21" s="46">
        <v>0</v>
      </c>
      <c r="F21" s="46">
        <v>0</v>
      </c>
      <c r="G21" s="46">
        <v>620135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620135</v>
      </c>
      <c r="P21" s="47">
        <f t="shared" si="1"/>
        <v>451.99344023323613</v>
      </c>
      <c r="Q21" s="9"/>
    </row>
    <row r="22" spans="1:120" ht="15.75">
      <c r="A22" s="29" t="s">
        <v>30</v>
      </c>
      <c r="B22" s="30"/>
      <c r="C22" s="31"/>
      <c r="D22" s="32">
        <f t="shared" ref="D22:N22" si="6">SUM(D23:D24)</f>
        <v>44531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6"/>
        <v>0</v>
      </c>
      <c r="O22" s="32">
        <f t="shared" si="4"/>
        <v>44531</v>
      </c>
      <c r="P22" s="45">
        <f t="shared" si="1"/>
        <v>32.456997084548107</v>
      </c>
      <c r="Q22" s="10"/>
    </row>
    <row r="23" spans="1:120">
      <c r="A23" s="13"/>
      <c r="B23" s="39">
        <v>351.2</v>
      </c>
      <c r="C23" s="21" t="s">
        <v>35</v>
      </c>
      <c r="D23" s="46">
        <v>8731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8731</v>
      </c>
      <c r="P23" s="47">
        <f t="shared" si="1"/>
        <v>6.3637026239067058</v>
      </c>
      <c r="Q23" s="9"/>
    </row>
    <row r="24" spans="1:120">
      <c r="A24" s="13"/>
      <c r="B24" s="39">
        <v>359</v>
      </c>
      <c r="C24" s="21" t="s">
        <v>36</v>
      </c>
      <c r="D24" s="46">
        <v>35800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35800</v>
      </c>
      <c r="P24" s="47">
        <f t="shared" si="1"/>
        <v>26.093294460641399</v>
      </c>
      <c r="Q24" s="9"/>
    </row>
    <row r="25" spans="1:120" ht="15.75">
      <c r="A25" s="29" t="s">
        <v>2</v>
      </c>
      <c r="B25" s="30"/>
      <c r="C25" s="31"/>
      <c r="D25" s="32">
        <f t="shared" ref="D25:N25" si="7">SUM(D26:D28)</f>
        <v>45046</v>
      </c>
      <c r="E25" s="32">
        <f t="shared" si="7"/>
        <v>0</v>
      </c>
      <c r="F25" s="32">
        <f t="shared" si="7"/>
        <v>0</v>
      </c>
      <c r="G25" s="32">
        <f t="shared" si="7"/>
        <v>8050</v>
      </c>
      <c r="H25" s="32">
        <f t="shared" si="7"/>
        <v>0</v>
      </c>
      <c r="I25" s="32">
        <f t="shared" si="7"/>
        <v>2028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7"/>
        <v>0</v>
      </c>
      <c r="O25" s="32">
        <f t="shared" si="4"/>
        <v>55124</v>
      </c>
      <c r="P25" s="45">
        <f t="shared" si="1"/>
        <v>40.177842565597665</v>
      </c>
      <c r="Q25" s="10"/>
    </row>
    <row r="26" spans="1:120">
      <c r="A26" s="12"/>
      <c r="B26" s="25">
        <v>361.1</v>
      </c>
      <c r="C26" s="20" t="s">
        <v>49</v>
      </c>
      <c r="D26" s="46">
        <v>14350</v>
      </c>
      <c r="E26" s="46">
        <v>0</v>
      </c>
      <c r="F26" s="46">
        <v>0</v>
      </c>
      <c r="G26" s="46">
        <v>8050</v>
      </c>
      <c r="H26" s="46">
        <v>0</v>
      </c>
      <c r="I26" s="46">
        <v>2028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24428</v>
      </c>
      <c r="P26" s="47">
        <f t="shared" si="1"/>
        <v>17.804664723032069</v>
      </c>
      <c r="Q26" s="9"/>
    </row>
    <row r="27" spans="1:120">
      <c r="A27" s="12"/>
      <c r="B27" s="25">
        <v>366</v>
      </c>
      <c r="C27" s="20" t="s">
        <v>51</v>
      </c>
      <c r="D27" s="46">
        <v>436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436</v>
      </c>
      <c r="P27" s="47">
        <f t="shared" si="1"/>
        <v>0.31778425655976678</v>
      </c>
      <c r="Q27" s="9"/>
    </row>
    <row r="28" spans="1:120">
      <c r="A28" s="12"/>
      <c r="B28" s="25">
        <v>369.9</v>
      </c>
      <c r="C28" s="20" t="s">
        <v>39</v>
      </c>
      <c r="D28" s="46">
        <v>30260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30260</v>
      </c>
      <c r="P28" s="47">
        <f t="shared" si="1"/>
        <v>22.055393586005831</v>
      </c>
      <c r="Q28" s="9"/>
    </row>
    <row r="29" spans="1:120" ht="15.75">
      <c r="A29" s="29" t="s">
        <v>52</v>
      </c>
      <c r="B29" s="30"/>
      <c r="C29" s="31"/>
      <c r="D29" s="32">
        <f t="shared" ref="D29:N29" si="8">SUM(D30:D30)</f>
        <v>0</v>
      </c>
      <c r="E29" s="32">
        <f t="shared" si="8"/>
        <v>0</v>
      </c>
      <c r="F29" s="32">
        <f t="shared" si="8"/>
        <v>0</v>
      </c>
      <c r="G29" s="32">
        <f t="shared" si="8"/>
        <v>43107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8"/>
        <v>0</v>
      </c>
      <c r="O29" s="32">
        <f t="shared" si="4"/>
        <v>43107</v>
      </c>
      <c r="P29" s="45">
        <f t="shared" si="1"/>
        <v>31.419096209912535</v>
      </c>
      <c r="Q29" s="9"/>
    </row>
    <row r="30" spans="1:120" ht="15.75" thickBot="1">
      <c r="A30" s="12"/>
      <c r="B30" s="25">
        <v>381</v>
      </c>
      <c r="C30" s="20" t="s">
        <v>53</v>
      </c>
      <c r="D30" s="46">
        <v>0</v>
      </c>
      <c r="E30" s="46">
        <v>0</v>
      </c>
      <c r="F30" s="46">
        <v>0</v>
      </c>
      <c r="G30" s="46">
        <v>43107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43107</v>
      </c>
      <c r="P30" s="47">
        <f t="shared" si="1"/>
        <v>31.419096209912535</v>
      </c>
      <c r="Q30" s="9"/>
    </row>
    <row r="31" spans="1:120" ht="16.5" thickBot="1">
      <c r="A31" s="14" t="s">
        <v>33</v>
      </c>
      <c r="B31" s="23"/>
      <c r="C31" s="22"/>
      <c r="D31" s="15">
        <f>SUM(D5,D13,D17,D22,D25,D29)</f>
        <v>1559090</v>
      </c>
      <c r="E31" s="15">
        <f t="shared" ref="E31:N31" si="9">SUM(E5,E13,E17,E22,E25,E29)</f>
        <v>0</v>
      </c>
      <c r="F31" s="15">
        <f t="shared" si="9"/>
        <v>0</v>
      </c>
      <c r="G31" s="15">
        <f t="shared" si="9"/>
        <v>864038</v>
      </c>
      <c r="H31" s="15">
        <f t="shared" si="9"/>
        <v>0</v>
      </c>
      <c r="I31" s="15">
        <f t="shared" si="9"/>
        <v>130040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9"/>
        <v>0</v>
      </c>
      <c r="O31" s="15">
        <f t="shared" si="4"/>
        <v>2553168</v>
      </c>
      <c r="P31" s="38">
        <f t="shared" si="1"/>
        <v>1860.9096209912536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118" t="s">
        <v>98</v>
      </c>
      <c r="N33" s="118"/>
      <c r="O33" s="118"/>
      <c r="P33" s="43">
        <v>1372</v>
      </c>
    </row>
    <row r="34" spans="1:16">
      <c r="A34" s="119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7"/>
    </row>
    <row r="35" spans="1:16" ht="15.75" customHeight="1" thickBot="1">
      <c r="A35" s="120" t="s">
        <v>55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100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1124313</v>
      </c>
      <c r="E5" s="27">
        <f t="shared" si="0"/>
        <v>0</v>
      </c>
      <c r="F5" s="27">
        <f t="shared" si="0"/>
        <v>0</v>
      </c>
      <c r="G5" s="27">
        <f t="shared" si="0"/>
        <v>160934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1285247</v>
      </c>
      <c r="O5" s="33">
        <f t="shared" ref="O5:O32" si="1">(N5/O$34)</f>
        <v>852.85136031851357</v>
      </c>
      <c r="P5" s="6"/>
    </row>
    <row r="6" spans="1:133">
      <c r="A6" s="12"/>
      <c r="B6" s="25">
        <v>311</v>
      </c>
      <c r="C6" s="20" t="s">
        <v>1</v>
      </c>
      <c r="D6" s="46">
        <v>908023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908023</v>
      </c>
      <c r="O6" s="47">
        <f t="shared" si="1"/>
        <v>602.5368281353683</v>
      </c>
      <c r="P6" s="9"/>
    </row>
    <row r="7" spans="1:133">
      <c r="A7" s="12"/>
      <c r="B7" s="25">
        <v>312.42</v>
      </c>
      <c r="C7" s="20" t="s">
        <v>93</v>
      </c>
      <c r="D7" s="46">
        <v>18378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18378</v>
      </c>
      <c r="O7" s="47">
        <f t="shared" si="1"/>
        <v>12.195089581950896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160934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160934</v>
      </c>
      <c r="O8" s="47">
        <f t="shared" si="1"/>
        <v>106.79097544790976</v>
      </c>
      <c r="P8" s="9"/>
    </row>
    <row r="9" spans="1:133">
      <c r="A9" s="12"/>
      <c r="B9" s="25">
        <v>314.10000000000002</v>
      </c>
      <c r="C9" s="20" t="s">
        <v>11</v>
      </c>
      <c r="D9" s="46">
        <v>133633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133633</v>
      </c>
      <c r="O9" s="47">
        <f t="shared" si="1"/>
        <v>88.674850696748507</v>
      </c>
      <c r="P9" s="9"/>
    </row>
    <row r="10" spans="1:133">
      <c r="A10" s="12"/>
      <c r="B10" s="25">
        <v>314.8</v>
      </c>
      <c r="C10" s="20" t="s">
        <v>62</v>
      </c>
      <c r="D10" s="46">
        <v>7926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7926</v>
      </c>
      <c r="O10" s="47">
        <f t="shared" si="1"/>
        <v>5.2594558725945584</v>
      </c>
      <c r="P10" s="9"/>
    </row>
    <row r="11" spans="1:133">
      <c r="A11" s="12"/>
      <c r="B11" s="25">
        <v>315</v>
      </c>
      <c r="C11" s="20" t="s">
        <v>70</v>
      </c>
      <c r="D11" s="46">
        <v>54060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54060</v>
      </c>
      <c r="O11" s="47">
        <f t="shared" si="1"/>
        <v>35.872594558725943</v>
      </c>
      <c r="P11" s="9"/>
    </row>
    <row r="12" spans="1:133">
      <c r="A12" s="12"/>
      <c r="B12" s="25">
        <v>316</v>
      </c>
      <c r="C12" s="20" t="s">
        <v>75</v>
      </c>
      <c r="D12" s="46">
        <v>2293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2293</v>
      </c>
      <c r="O12" s="47">
        <f t="shared" si="1"/>
        <v>1.5215660252156602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SUM(D14:D16)</f>
        <v>136891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95395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2" si="4">SUM(D13:M13)</f>
        <v>232286</v>
      </c>
      <c r="O13" s="45">
        <f t="shared" si="1"/>
        <v>154.13802256138024</v>
      </c>
      <c r="P13" s="10"/>
    </row>
    <row r="14" spans="1:133">
      <c r="A14" s="12"/>
      <c r="B14" s="25">
        <v>323.10000000000002</v>
      </c>
      <c r="C14" s="20" t="s">
        <v>16</v>
      </c>
      <c r="D14" s="46">
        <v>133575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133575</v>
      </c>
      <c r="O14" s="47">
        <f t="shared" si="1"/>
        <v>88.63636363636364</v>
      </c>
      <c r="P14" s="9"/>
    </row>
    <row r="15" spans="1:133">
      <c r="A15" s="12"/>
      <c r="B15" s="25">
        <v>324.20999999999998</v>
      </c>
      <c r="C15" s="20" t="s">
        <v>89</v>
      </c>
      <c r="D15" s="46">
        <v>2066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2066</v>
      </c>
      <c r="O15" s="47">
        <f t="shared" si="1"/>
        <v>1.3709356337093563</v>
      </c>
      <c r="P15" s="9"/>
    </row>
    <row r="16" spans="1:133">
      <c r="A16" s="12"/>
      <c r="B16" s="25">
        <v>329</v>
      </c>
      <c r="C16" s="20" t="s">
        <v>18</v>
      </c>
      <c r="D16" s="46">
        <v>1250</v>
      </c>
      <c r="E16" s="46">
        <v>0</v>
      </c>
      <c r="F16" s="46">
        <v>0</v>
      </c>
      <c r="G16" s="46">
        <v>0</v>
      </c>
      <c r="H16" s="46">
        <v>0</v>
      </c>
      <c r="I16" s="46">
        <v>95395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96645</v>
      </c>
      <c r="O16" s="47">
        <f t="shared" si="1"/>
        <v>64.130723291307234</v>
      </c>
      <c r="P16" s="9"/>
    </row>
    <row r="17" spans="1:119" ht="15.75">
      <c r="A17" s="29" t="s">
        <v>19</v>
      </c>
      <c r="B17" s="30"/>
      <c r="C17" s="31"/>
      <c r="D17" s="32">
        <f t="shared" ref="D17:M17" si="5">SUM(D18:D21)</f>
        <v>129509</v>
      </c>
      <c r="E17" s="32">
        <f t="shared" si="5"/>
        <v>0</v>
      </c>
      <c r="F17" s="32">
        <f t="shared" si="5"/>
        <v>0</v>
      </c>
      <c r="G17" s="32">
        <f t="shared" si="5"/>
        <v>84590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214099</v>
      </c>
      <c r="O17" s="45">
        <f t="shared" si="1"/>
        <v>142.06967485069674</v>
      </c>
      <c r="P17" s="10"/>
    </row>
    <row r="18" spans="1:119">
      <c r="A18" s="12"/>
      <c r="B18" s="25">
        <v>334.2</v>
      </c>
      <c r="C18" s="20" t="s">
        <v>20</v>
      </c>
      <c r="D18" s="46">
        <v>10227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10227</v>
      </c>
      <c r="O18" s="47">
        <f t="shared" si="1"/>
        <v>6.786330457863305</v>
      </c>
      <c r="P18" s="9"/>
    </row>
    <row r="19" spans="1:119">
      <c r="A19" s="12"/>
      <c r="B19" s="25">
        <v>335.12</v>
      </c>
      <c r="C19" s="20" t="s">
        <v>71</v>
      </c>
      <c r="D19" s="46">
        <v>27273</v>
      </c>
      <c r="E19" s="46">
        <v>0</v>
      </c>
      <c r="F19" s="46">
        <v>0</v>
      </c>
      <c r="G19" s="46">
        <v>8059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35332</v>
      </c>
      <c r="O19" s="47">
        <f t="shared" si="1"/>
        <v>23.445255474452555</v>
      </c>
      <c r="P19" s="9"/>
    </row>
    <row r="20" spans="1:119">
      <c r="A20" s="12"/>
      <c r="B20" s="25">
        <v>335.18</v>
      </c>
      <c r="C20" s="20" t="s">
        <v>72</v>
      </c>
      <c r="D20" s="46">
        <v>92009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92009</v>
      </c>
      <c r="O20" s="47">
        <f t="shared" si="1"/>
        <v>61.05441274054413</v>
      </c>
      <c r="P20" s="9"/>
    </row>
    <row r="21" spans="1:119">
      <c r="A21" s="12"/>
      <c r="B21" s="25">
        <v>337.3</v>
      </c>
      <c r="C21" s="20" t="s">
        <v>24</v>
      </c>
      <c r="D21" s="46">
        <v>0</v>
      </c>
      <c r="E21" s="46">
        <v>0</v>
      </c>
      <c r="F21" s="46">
        <v>0</v>
      </c>
      <c r="G21" s="46">
        <v>76531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76531</v>
      </c>
      <c r="O21" s="47">
        <f t="shared" si="1"/>
        <v>50.78367617783676</v>
      </c>
      <c r="P21" s="9"/>
    </row>
    <row r="22" spans="1:119" ht="15.75">
      <c r="A22" s="29" t="s">
        <v>30</v>
      </c>
      <c r="B22" s="30"/>
      <c r="C22" s="31"/>
      <c r="D22" s="32">
        <f t="shared" ref="D22:M22" si="6">SUM(D23:D24)</f>
        <v>7443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7443</v>
      </c>
      <c r="O22" s="45">
        <f t="shared" si="1"/>
        <v>4.9389515593895155</v>
      </c>
      <c r="P22" s="10"/>
    </row>
    <row r="23" spans="1:119">
      <c r="A23" s="13"/>
      <c r="B23" s="39">
        <v>351.9</v>
      </c>
      <c r="C23" s="21" t="s">
        <v>94</v>
      </c>
      <c r="D23" s="46">
        <v>4583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4583</v>
      </c>
      <c r="O23" s="47">
        <f t="shared" si="1"/>
        <v>3.0411413404114134</v>
      </c>
      <c r="P23" s="9"/>
    </row>
    <row r="24" spans="1:119">
      <c r="A24" s="13"/>
      <c r="B24" s="39">
        <v>359</v>
      </c>
      <c r="C24" s="21" t="s">
        <v>36</v>
      </c>
      <c r="D24" s="46">
        <v>2860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2860</v>
      </c>
      <c r="O24" s="47">
        <f t="shared" si="1"/>
        <v>1.8978102189781021</v>
      </c>
      <c r="P24" s="9"/>
    </row>
    <row r="25" spans="1:119" ht="15.75">
      <c r="A25" s="29" t="s">
        <v>2</v>
      </c>
      <c r="B25" s="30"/>
      <c r="C25" s="31"/>
      <c r="D25" s="32">
        <f t="shared" ref="D25:M25" si="7">SUM(D26:D29)</f>
        <v>22890</v>
      </c>
      <c r="E25" s="32">
        <f t="shared" si="7"/>
        <v>0</v>
      </c>
      <c r="F25" s="32">
        <f t="shared" si="7"/>
        <v>0</v>
      </c>
      <c r="G25" s="32">
        <f t="shared" si="7"/>
        <v>7854</v>
      </c>
      <c r="H25" s="32">
        <f t="shared" si="7"/>
        <v>0</v>
      </c>
      <c r="I25" s="32">
        <f t="shared" si="7"/>
        <v>6368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37112</v>
      </c>
      <c r="O25" s="45">
        <f t="shared" si="1"/>
        <v>24.626410086264102</v>
      </c>
      <c r="P25" s="10"/>
    </row>
    <row r="26" spans="1:119">
      <c r="A26" s="12"/>
      <c r="B26" s="25">
        <v>361.2</v>
      </c>
      <c r="C26" s="20" t="s">
        <v>37</v>
      </c>
      <c r="D26" s="46">
        <v>12214</v>
      </c>
      <c r="E26" s="46">
        <v>0</v>
      </c>
      <c r="F26" s="46">
        <v>0</v>
      </c>
      <c r="G26" s="46">
        <v>7854</v>
      </c>
      <c r="H26" s="46">
        <v>0</v>
      </c>
      <c r="I26" s="46">
        <v>6368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26436</v>
      </c>
      <c r="O26" s="47">
        <f t="shared" si="1"/>
        <v>17.542136695421366</v>
      </c>
      <c r="P26" s="9"/>
    </row>
    <row r="27" spans="1:119">
      <c r="A27" s="12"/>
      <c r="B27" s="25">
        <v>366</v>
      </c>
      <c r="C27" s="20" t="s">
        <v>51</v>
      </c>
      <c r="D27" s="46">
        <v>905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905</v>
      </c>
      <c r="O27" s="47">
        <f t="shared" si="1"/>
        <v>0.60053085600530853</v>
      </c>
      <c r="P27" s="9"/>
    </row>
    <row r="28" spans="1:119">
      <c r="A28" s="12"/>
      <c r="B28" s="25">
        <v>367</v>
      </c>
      <c r="C28" s="20" t="s">
        <v>38</v>
      </c>
      <c r="D28" s="46">
        <v>150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150</v>
      </c>
      <c r="O28" s="47">
        <f t="shared" si="1"/>
        <v>9.9535500995355006E-2</v>
      </c>
      <c r="P28" s="9"/>
    </row>
    <row r="29" spans="1:119">
      <c r="A29" s="12"/>
      <c r="B29" s="25">
        <v>369.9</v>
      </c>
      <c r="C29" s="20" t="s">
        <v>39</v>
      </c>
      <c r="D29" s="46">
        <v>9621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9621</v>
      </c>
      <c r="O29" s="47">
        <f t="shared" si="1"/>
        <v>6.3842070338420704</v>
      </c>
      <c r="P29" s="9"/>
    </row>
    <row r="30" spans="1:119" ht="15.75">
      <c r="A30" s="29" t="s">
        <v>52</v>
      </c>
      <c r="B30" s="30"/>
      <c r="C30" s="31"/>
      <c r="D30" s="32">
        <f t="shared" ref="D30:M30" si="8">SUM(D31:D31)</f>
        <v>0</v>
      </c>
      <c r="E30" s="32">
        <f t="shared" si="8"/>
        <v>0</v>
      </c>
      <c r="F30" s="32">
        <f t="shared" si="8"/>
        <v>0</v>
      </c>
      <c r="G30" s="32">
        <f t="shared" si="8"/>
        <v>36710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36710</v>
      </c>
      <c r="O30" s="45">
        <f t="shared" si="1"/>
        <v>24.359654943596549</v>
      </c>
      <c r="P30" s="9"/>
    </row>
    <row r="31" spans="1:119" ht="15.75" thickBot="1">
      <c r="A31" s="12"/>
      <c r="B31" s="25">
        <v>381</v>
      </c>
      <c r="C31" s="20" t="s">
        <v>53</v>
      </c>
      <c r="D31" s="46">
        <v>0</v>
      </c>
      <c r="E31" s="46">
        <v>0</v>
      </c>
      <c r="F31" s="46">
        <v>0</v>
      </c>
      <c r="G31" s="46">
        <v>36710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36710</v>
      </c>
      <c r="O31" s="47">
        <f t="shared" si="1"/>
        <v>24.359654943596549</v>
      </c>
      <c r="P31" s="9"/>
    </row>
    <row r="32" spans="1:119" ht="16.5" thickBot="1">
      <c r="A32" s="14" t="s">
        <v>33</v>
      </c>
      <c r="B32" s="23"/>
      <c r="C32" s="22"/>
      <c r="D32" s="15">
        <f>SUM(D5,D13,D17,D22,D25,D30)</f>
        <v>1421046</v>
      </c>
      <c r="E32" s="15">
        <f t="shared" ref="E32:M32" si="9">SUM(E5,E13,E17,E22,E25,E30)</f>
        <v>0</v>
      </c>
      <c r="F32" s="15">
        <f t="shared" si="9"/>
        <v>0</v>
      </c>
      <c r="G32" s="15">
        <f t="shared" si="9"/>
        <v>290088</v>
      </c>
      <c r="H32" s="15">
        <f t="shared" si="9"/>
        <v>0</v>
      </c>
      <c r="I32" s="15">
        <f t="shared" si="9"/>
        <v>101763</v>
      </c>
      <c r="J32" s="15">
        <f t="shared" si="9"/>
        <v>0</v>
      </c>
      <c r="K32" s="15">
        <f t="shared" si="9"/>
        <v>0</v>
      </c>
      <c r="L32" s="15">
        <f t="shared" si="9"/>
        <v>0</v>
      </c>
      <c r="M32" s="15">
        <f t="shared" si="9"/>
        <v>0</v>
      </c>
      <c r="N32" s="15">
        <f t="shared" si="4"/>
        <v>1812897</v>
      </c>
      <c r="O32" s="38">
        <f t="shared" si="1"/>
        <v>1202.9840743198408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8" t="s">
        <v>95</v>
      </c>
      <c r="M34" s="118"/>
      <c r="N34" s="118"/>
      <c r="O34" s="43">
        <v>1507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customHeight="1" thickBot="1">
      <c r="A36" s="120" t="s">
        <v>55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1047618</v>
      </c>
      <c r="E5" s="27">
        <f t="shared" si="0"/>
        <v>0</v>
      </c>
      <c r="F5" s="27">
        <f t="shared" si="0"/>
        <v>0</v>
      </c>
      <c r="G5" s="27">
        <f t="shared" si="0"/>
        <v>177171</v>
      </c>
      <c r="H5" s="27">
        <f t="shared" si="0"/>
        <v>0</v>
      </c>
      <c r="I5" s="27">
        <f t="shared" si="0"/>
        <v>96804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1321593</v>
      </c>
      <c r="O5" s="33">
        <f t="shared" ref="O5:O33" si="1">(N5/O$35)</f>
        <v>892.36529372045914</v>
      </c>
      <c r="P5" s="6"/>
    </row>
    <row r="6" spans="1:133">
      <c r="A6" s="12"/>
      <c r="B6" s="25">
        <v>311</v>
      </c>
      <c r="C6" s="20" t="s">
        <v>1</v>
      </c>
      <c r="D6" s="46">
        <v>837316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837316</v>
      </c>
      <c r="O6" s="47">
        <f t="shared" si="1"/>
        <v>565.3720459149223</v>
      </c>
      <c r="P6" s="9"/>
    </row>
    <row r="7" spans="1:133">
      <c r="A7" s="12"/>
      <c r="B7" s="25">
        <v>312.10000000000002</v>
      </c>
      <c r="C7" s="20" t="s">
        <v>9</v>
      </c>
      <c r="D7" s="46">
        <v>20300</v>
      </c>
      <c r="E7" s="46">
        <v>0</v>
      </c>
      <c r="F7" s="46">
        <v>0</v>
      </c>
      <c r="G7" s="46">
        <v>0</v>
      </c>
      <c r="H7" s="46">
        <v>0</v>
      </c>
      <c r="I7" s="46">
        <v>96804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117104</v>
      </c>
      <c r="O7" s="47">
        <f t="shared" si="1"/>
        <v>79.0708980418636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177171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177171</v>
      </c>
      <c r="O8" s="47">
        <f t="shared" si="1"/>
        <v>119.62930452397029</v>
      </c>
      <c r="P8" s="9"/>
    </row>
    <row r="9" spans="1:133">
      <c r="A9" s="12"/>
      <c r="B9" s="25">
        <v>314.10000000000002</v>
      </c>
      <c r="C9" s="20" t="s">
        <v>11</v>
      </c>
      <c r="D9" s="46">
        <v>125828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125828</v>
      </c>
      <c r="O9" s="47">
        <f t="shared" si="1"/>
        <v>84.961512491559759</v>
      </c>
      <c r="P9" s="9"/>
    </row>
    <row r="10" spans="1:133">
      <c r="A10" s="12"/>
      <c r="B10" s="25">
        <v>314.8</v>
      </c>
      <c r="C10" s="20" t="s">
        <v>62</v>
      </c>
      <c r="D10" s="46">
        <v>7180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7180</v>
      </c>
      <c r="O10" s="47">
        <f t="shared" si="1"/>
        <v>4.8480756245779881</v>
      </c>
      <c r="P10" s="9"/>
    </row>
    <row r="11" spans="1:133">
      <c r="A11" s="12"/>
      <c r="B11" s="25">
        <v>315</v>
      </c>
      <c r="C11" s="20" t="s">
        <v>70</v>
      </c>
      <c r="D11" s="46">
        <v>55434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55434</v>
      </c>
      <c r="O11" s="47">
        <f t="shared" si="1"/>
        <v>37.430114787305875</v>
      </c>
      <c r="P11" s="9"/>
    </row>
    <row r="12" spans="1:133">
      <c r="A12" s="12"/>
      <c r="B12" s="25">
        <v>316</v>
      </c>
      <c r="C12" s="20" t="s">
        <v>75</v>
      </c>
      <c r="D12" s="46">
        <v>1560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1560</v>
      </c>
      <c r="O12" s="47">
        <f t="shared" si="1"/>
        <v>1.0533423362592842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145714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3" si="4">SUM(D13:M13)</f>
        <v>145714</v>
      </c>
      <c r="O13" s="45">
        <f t="shared" si="1"/>
        <v>98.388926401080354</v>
      </c>
      <c r="P13" s="10"/>
    </row>
    <row r="14" spans="1:133">
      <c r="A14" s="12"/>
      <c r="B14" s="25">
        <v>323.10000000000002</v>
      </c>
      <c r="C14" s="20" t="s">
        <v>16</v>
      </c>
      <c r="D14" s="46">
        <v>133750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133750</v>
      </c>
      <c r="O14" s="47">
        <f t="shared" si="1"/>
        <v>90.310600945307229</v>
      </c>
      <c r="P14" s="9"/>
    </row>
    <row r="15" spans="1:133">
      <c r="A15" s="12"/>
      <c r="B15" s="25">
        <v>324.20999999999998</v>
      </c>
      <c r="C15" s="20" t="s">
        <v>89</v>
      </c>
      <c r="D15" s="46">
        <v>9984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9984</v>
      </c>
      <c r="O15" s="47">
        <f t="shared" si="1"/>
        <v>6.7413909520594197</v>
      </c>
      <c r="P15" s="9"/>
    </row>
    <row r="16" spans="1:133">
      <c r="A16" s="12"/>
      <c r="B16" s="25">
        <v>329</v>
      </c>
      <c r="C16" s="20" t="s">
        <v>18</v>
      </c>
      <c r="D16" s="46">
        <v>1500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1500</v>
      </c>
      <c r="O16" s="47">
        <f t="shared" si="1"/>
        <v>1.0128291694800811</v>
      </c>
      <c r="P16" s="9"/>
    </row>
    <row r="17" spans="1:16">
      <c r="A17" s="12"/>
      <c r="B17" s="25">
        <v>367</v>
      </c>
      <c r="C17" s="20" t="s">
        <v>38</v>
      </c>
      <c r="D17" s="46">
        <v>480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480</v>
      </c>
      <c r="O17" s="47">
        <f t="shared" si="1"/>
        <v>0.32410533423362592</v>
      </c>
      <c r="P17" s="9"/>
    </row>
    <row r="18" spans="1:16" ht="15.75">
      <c r="A18" s="29" t="s">
        <v>19</v>
      </c>
      <c r="B18" s="30"/>
      <c r="C18" s="31"/>
      <c r="D18" s="32">
        <f t="shared" ref="D18:M18" si="5">SUM(D19:D24)</f>
        <v>162971</v>
      </c>
      <c r="E18" s="32">
        <f t="shared" si="5"/>
        <v>0</v>
      </c>
      <c r="F18" s="32">
        <f t="shared" si="5"/>
        <v>0</v>
      </c>
      <c r="G18" s="32">
        <f t="shared" si="5"/>
        <v>890186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1053157</v>
      </c>
      <c r="O18" s="45">
        <f t="shared" si="1"/>
        <v>711.11208642808913</v>
      </c>
      <c r="P18" s="10"/>
    </row>
    <row r="19" spans="1:16">
      <c r="A19" s="12"/>
      <c r="B19" s="25">
        <v>331.5</v>
      </c>
      <c r="C19" s="20" t="s">
        <v>78</v>
      </c>
      <c r="D19" s="46">
        <v>27621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27621</v>
      </c>
      <c r="O19" s="47">
        <f t="shared" si="1"/>
        <v>18.650236326806212</v>
      </c>
      <c r="P19" s="9"/>
    </row>
    <row r="20" spans="1:16">
      <c r="A20" s="12"/>
      <c r="B20" s="25">
        <v>334.2</v>
      </c>
      <c r="C20" s="20" t="s">
        <v>20</v>
      </c>
      <c r="D20" s="46">
        <v>9929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9929</v>
      </c>
      <c r="O20" s="47">
        <f t="shared" si="1"/>
        <v>6.7042538825118161</v>
      </c>
      <c r="P20" s="9"/>
    </row>
    <row r="21" spans="1:16">
      <c r="A21" s="12"/>
      <c r="B21" s="25">
        <v>334.39</v>
      </c>
      <c r="C21" s="20" t="s">
        <v>90</v>
      </c>
      <c r="D21" s="46">
        <v>0</v>
      </c>
      <c r="E21" s="46">
        <v>0</v>
      </c>
      <c r="F21" s="46">
        <v>0</v>
      </c>
      <c r="G21" s="46">
        <v>81725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81725</v>
      </c>
      <c r="O21" s="47">
        <f t="shared" si="1"/>
        <v>55.182309250506414</v>
      </c>
      <c r="P21" s="9"/>
    </row>
    <row r="22" spans="1:16">
      <c r="A22" s="12"/>
      <c r="B22" s="25">
        <v>335.12</v>
      </c>
      <c r="C22" s="20" t="s">
        <v>71</v>
      </c>
      <c r="D22" s="46">
        <v>28375</v>
      </c>
      <c r="E22" s="46">
        <v>0</v>
      </c>
      <c r="F22" s="46">
        <v>0</v>
      </c>
      <c r="G22" s="46">
        <v>8707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37082</v>
      </c>
      <c r="O22" s="47">
        <f t="shared" si="1"/>
        <v>25.038487508440245</v>
      </c>
      <c r="P22" s="9"/>
    </row>
    <row r="23" spans="1:16">
      <c r="A23" s="12"/>
      <c r="B23" s="25">
        <v>335.18</v>
      </c>
      <c r="C23" s="20" t="s">
        <v>72</v>
      </c>
      <c r="D23" s="46">
        <v>97046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97046</v>
      </c>
      <c r="O23" s="47">
        <f t="shared" si="1"/>
        <v>65.52734638757596</v>
      </c>
      <c r="P23" s="9"/>
    </row>
    <row r="24" spans="1:16">
      <c r="A24" s="12"/>
      <c r="B24" s="25">
        <v>337.3</v>
      </c>
      <c r="C24" s="20" t="s">
        <v>24</v>
      </c>
      <c r="D24" s="46">
        <v>0</v>
      </c>
      <c r="E24" s="46">
        <v>0</v>
      </c>
      <c r="F24" s="46">
        <v>0</v>
      </c>
      <c r="G24" s="46">
        <v>799754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799754</v>
      </c>
      <c r="O24" s="47">
        <f t="shared" si="1"/>
        <v>540.00945307224845</v>
      </c>
      <c r="P24" s="9"/>
    </row>
    <row r="25" spans="1:16" ht="15.75">
      <c r="A25" s="29" t="s">
        <v>30</v>
      </c>
      <c r="B25" s="30"/>
      <c r="C25" s="31"/>
      <c r="D25" s="32">
        <f t="shared" ref="D25:M25" si="6">SUM(D26:D26)</f>
        <v>3168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3168</v>
      </c>
      <c r="O25" s="45">
        <f t="shared" si="1"/>
        <v>2.1390952059419313</v>
      </c>
      <c r="P25" s="10"/>
    </row>
    <row r="26" spans="1:16">
      <c r="A26" s="13"/>
      <c r="B26" s="39">
        <v>351.2</v>
      </c>
      <c r="C26" s="21" t="s">
        <v>35</v>
      </c>
      <c r="D26" s="46">
        <v>3168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3168</v>
      </c>
      <c r="O26" s="47">
        <f t="shared" si="1"/>
        <v>2.1390952059419313</v>
      </c>
      <c r="P26" s="9"/>
    </row>
    <row r="27" spans="1:16" ht="15.75">
      <c r="A27" s="29" t="s">
        <v>2</v>
      </c>
      <c r="B27" s="30"/>
      <c r="C27" s="31"/>
      <c r="D27" s="32">
        <f t="shared" ref="D27:M27" si="7">SUM(D28:D30)</f>
        <v>46632</v>
      </c>
      <c r="E27" s="32">
        <f t="shared" si="7"/>
        <v>0</v>
      </c>
      <c r="F27" s="32">
        <f t="shared" si="7"/>
        <v>0</v>
      </c>
      <c r="G27" s="32">
        <f t="shared" si="7"/>
        <v>15353</v>
      </c>
      <c r="H27" s="32">
        <f t="shared" si="7"/>
        <v>0</v>
      </c>
      <c r="I27" s="32">
        <f t="shared" si="7"/>
        <v>8746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70731</v>
      </c>
      <c r="O27" s="45">
        <f t="shared" si="1"/>
        <v>47.758946657663742</v>
      </c>
      <c r="P27" s="10"/>
    </row>
    <row r="28" spans="1:16">
      <c r="A28" s="12"/>
      <c r="B28" s="25">
        <v>361.2</v>
      </c>
      <c r="C28" s="20" t="s">
        <v>37</v>
      </c>
      <c r="D28" s="46">
        <v>41228</v>
      </c>
      <c r="E28" s="46">
        <v>0</v>
      </c>
      <c r="F28" s="46">
        <v>0</v>
      </c>
      <c r="G28" s="46">
        <v>14921</v>
      </c>
      <c r="H28" s="46">
        <v>0</v>
      </c>
      <c r="I28" s="46">
        <v>8531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64680</v>
      </c>
      <c r="O28" s="47">
        <f t="shared" si="1"/>
        <v>43.673193787981091</v>
      </c>
      <c r="P28" s="9"/>
    </row>
    <row r="29" spans="1:16">
      <c r="A29" s="12"/>
      <c r="B29" s="25">
        <v>366</v>
      </c>
      <c r="C29" s="20" t="s">
        <v>51</v>
      </c>
      <c r="D29" s="46">
        <v>1500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1500</v>
      </c>
      <c r="O29" s="47">
        <f t="shared" si="1"/>
        <v>1.0128291694800811</v>
      </c>
      <c r="P29" s="9"/>
    </row>
    <row r="30" spans="1:16">
      <c r="A30" s="12"/>
      <c r="B30" s="25">
        <v>369.9</v>
      </c>
      <c r="C30" s="20" t="s">
        <v>39</v>
      </c>
      <c r="D30" s="46">
        <v>3904</v>
      </c>
      <c r="E30" s="46">
        <v>0</v>
      </c>
      <c r="F30" s="46">
        <v>0</v>
      </c>
      <c r="G30" s="46">
        <v>432</v>
      </c>
      <c r="H30" s="46">
        <v>0</v>
      </c>
      <c r="I30" s="46">
        <v>215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4551</v>
      </c>
      <c r="O30" s="47">
        <f t="shared" si="1"/>
        <v>3.072923700202566</v>
      </c>
      <c r="P30" s="9"/>
    </row>
    <row r="31" spans="1:16" ht="15.75">
      <c r="A31" s="29" t="s">
        <v>52</v>
      </c>
      <c r="B31" s="30"/>
      <c r="C31" s="31"/>
      <c r="D31" s="32">
        <f t="shared" ref="D31:M31" si="8">SUM(D32:D32)</f>
        <v>0</v>
      </c>
      <c r="E31" s="32">
        <f t="shared" si="8"/>
        <v>0</v>
      </c>
      <c r="F31" s="32">
        <f t="shared" si="8"/>
        <v>0</v>
      </c>
      <c r="G31" s="32">
        <f t="shared" si="8"/>
        <v>48838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48838</v>
      </c>
      <c r="O31" s="45">
        <f t="shared" si="1"/>
        <v>32.976367319378795</v>
      </c>
      <c r="P31" s="9"/>
    </row>
    <row r="32" spans="1:16" ht="15.75" thickBot="1">
      <c r="A32" s="12"/>
      <c r="B32" s="25">
        <v>381</v>
      </c>
      <c r="C32" s="20" t="s">
        <v>53</v>
      </c>
      <c r="D32" s="46">
        <v>0</v>
      </c>
      <c r="E32" s="46">
        <v>0</v>
      </c>
      <c r="F32" s="46">
        <v>0</v>
      </c>
      <c r="G32" s="46">
        <v>48838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48838</v>
      </c>
      <c r="O32" s="47">
        <f t="shared" si="1"/>
        <v>32.976367319378795</v>
      </c>
      <c r="P32" s="9"/>
    </row>
    <row r="33" spans="1:119" ht="16.5" thickBot="1">
      <c r="A33" s="14" t="s">
        <v>33</v>
      </c>
      <c r="B33" s="23"/>
      <c r="C33" s="22"/>
      <c r="D33" s="15">
        <f>SUM(D5,D13,D18,D25,D27,D31)</f>
        <v>1406103</v>
      </c>
      <c r="E33" s="15">
        <f t="shared" ref="E33:M33" si="9">SUM(E5,E13,E18,E25,E27,E31)</f>
        <v>0</v>
      </c>
      <c r="F33" s="15">
        <f t="shared" si="9"/>
        <v>0</v>
      </c>
      <c r="G33" s="15">
        <f t="shared" si="9"/>
        <v>1131548</v>
      </c>
      <c r="H33" s="15">
        <f t="shared" si="9"/>
        <v>0</v>
      </c>
      <c r="I33" s="15">
        <f t="shared" si="9"/>
        <v>105550</v>
      </c>
      <c r="J33" s="15">
        <f t="shared" si="9"/>
        <v>0</v>
      </c>
      <c r="K33" s="15">
        <f t="shared" si="9"/>
        <v>0</v>
      </c>
      <c r="L33" s="15">
        <f t="shared" si="9"/>
        <v>0</v>
      </c>
      <c r="M33" s="15">
        <f t="shared" si="9"/>
        <v>0</v>
      </c>
      <c r="N33" s="15">
        <f t="shared" si="4"/>
        <v>2643201</v>
      </c>
      <c r="O33" s="38">
        <f t="shared" si="1"/>
        <v>1784.7407157326131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91</v>
      </c>
      <c r="M35" s="118"/>
      <c r="N35" s="118"/>
      <c r="O35" s="43">
        <v>1481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120" t="s">
        <v>55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986002</v>
      </c>
      <c r="E5" s="27">
        <f t="shared" si="0"/>
        <v>0</v>
      </c>
      <c r="F5" s="27">
        <f t="shared" si="0"/>
        <v>0</v>
      </c>
      <c r="G5" s="27">
        <f t="shared" si="0"/>
        <v>168403</v>
      </c>
      <c r="H5" s="27">
        <f t="shared" si="0"/>
        <v>0</v>
      </c>
      <c r="I5" s="27">
        <f t="shared" si="0"/>
        <v>95876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1250281</v>
      </c>
      <c r="O5" s="33">
        <f t="shared" ref="O5:O32" si="1">(N5/O$34)</f>
        <v>847.64813559322033</v>
      </c>
      <c r="P5" s="6"/>
    </row>
    <row r="6" spans="1:133">
      <c r="A6" s="12"/>
      <c r="B6" s="25">
        <v>311</v>
      </c>
      <c r="C6" s="20" t="s">
        <v>1</v>
      </c>
      <c r="D6" s="46">
        <v>791188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791188</v>
      </c>
      <c r="O6" s="47">
        <f t="shared" si="1"/>
        <v>536.39864406779657</v>
      </c>
      <c r="P6" s="9"/>
    </row>
    <row r="7" spans="1:133">
      <c r="A7" s="12"/>
      <c r="B7" s="25">
        <v>312.10000000000002</v>
      </c>
      <c r="C7" s="20" t="s">
        <v>9</v>
      </c>
      <c r="D7" s="46">
        <v>20835</v>
      </c>
      <c r="E7" s="46">
        <v>0</v>
      </c>
      <c r="F7" s="46">
        <v>0</v>
      </c>
      <c r="G7" s="46">
        <v>0</v>
      </c>
      <c r="H7" s="46">
        <v>0</v>
      </c>
      <c r="I7" s="46">
        <v>95876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116711</v>
      </c>
      <c r="O7" s="47">
        <f t="shared" si="1"/>
        <v>79.126101694915249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168403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168403</v>
      </c>
      <c r="O8" s="47">
        <f t="shared" si="1"/>
        <v>114.17152542372881</v>
      </c>
      <c r="P8" s="9"/>
    </row>
    <row r="9" spans="1:133">
      <c r="A9" s="12"/>
      <c r="B9" s="25">
        <v>314.10000000000002</v>
      </c>
      <c r="C9" s="20" t="s">
        <v>11</v>
      </c>
      <c r="D9" s="46">
        <v>112226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112226</v>
      </c>
      <c r="O9" s="47">
        <f t="shared" si="1"/>
        <v>76.085423728813566</v>
      </c>
      <c r="P9" s="9"/>
    </row>
    <row r="10" spans="1:133">
      <c r="A10" s="12"/>
      <c r="B10" s="25">
        <v>314.8</v>
      </c>
      <c r="C10" s="20" t="s">
        <v>62</v>
      </c>
      <c r="D10" s="46">
        <v>916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916</v>
      </c>
      <c r="O10" s="47">
        <f t="shared" si="1"/>
        <v>0.62101694915254235</v>
      </c>
      <c r="P10" s="9"/>
    </row>
    <row r="11" spans="1:133">
      <c r="A11" s="12"/>
      <c r="B11" s="25">
        <v>315</v>
      </c>
      <c r="C11" s="20" t="s">
        <v>70</v>
      </c>
      <c r="D11" s="46">
        <v>58811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58811</v>
      </c>
      <c r="O11" s="47">
        <f t="shared" si="1"/>
        <v>39.871864406779657</v>
      </c>
      <c r="P11" s="9"/>
    </row>
    <row r="12" spans="1:133">
      <c r="A12" s="12"/>
      <c r="B12" s="25">
        <v>316</v>
      </c>
      <c r="C12" s="20" t="s">
        <v>75</v>
      </c>
      <c r="D12" s="46">
        <v>2026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2026</v>
      </c>
      <c r="O12" s="47">
        <f t="shared" si="1"/>
        <v>1.3735593220338984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SUM(D14:D16)</f>
        <v>129748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2" si="4">SUM(D13:M13)</f>
        <v>129748</v>
      </c>
      <c r="O13" s="45">
        <f t="shared" si="1"/>
        <v>87.964745762711871</v>
      </c>
      <c r="P13" s="10"/>
    </row>
    <row r="14" spans="1:133">
      <c r="A14" s="12"/>
      <c r="B14" s="25">
        <v>323.10000000000002</v>
      </c>
      <c r="C14" s="20" t="s">
        <v>16</v>
      </c>
      <c r="D14" s="46">
        <v>127078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127078</v>
      </c>
      <c r="O14" s="47">
        <f t="shared" si="1"/>
        <v>86.154576271186443</v>
      </c>
      <c r="P14" s="9"/>
    </row>
    <row r="15" spans="1:133">
      <c r="A15" s="12"/>
      <c r="B15" s="25">
        <v>329</v>
      </c>
      <c r="C15" s="20" t="s">
        <v>18</v>
      </c>
      <c r="D15" s="46">
        <v>2250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2250</v>
      </c>
      <c r="O15" s="47">
        <f t="shared" si="1"/>
        <v>1.5254237288135593</v>
      </c>
      <c r="P15" s="9"/>
    </row>
    <row r="16" spans="1:133">
      <c r="A16" s="12"/>
      <c r="B16" s="25">
        <v>367</v>
      </c>
      <c r="C16" s="20" t="s">
        <v>38</v>
      </c>
      <c r="D16" s="46">
        <v>420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420</v>
      </c>
      <c r="O16" s="47">
        <f t="shared" si="1"/>
        <v>0.28474576271186441</v>
      </c>
      <c r="P16" s="9"/>
    </row>
    <row r="17" spans="1:119" ht="15.75">
      <c r="A17" s="29" t="s">
        <v>19</v>
      </c>
      <c r="B17" s="30"/>
      <c r="C17" s="31"/>
      <c r="D17" s="32">
        <f t="shared" ref="D17:M17" si="5">SUM(D18:D22)</f>
        <v>631290</v>
      </c>
      <c r="E17" s="32">
        <f t="shared" si="5"/>
        <v>0</v>
      </c>
      <c r="F17" s="32">
        <f t="shared" si="5"/>
        <v>0</v>
      </c>
      <c r="G17" s="32">
        <f t="shared" si="5"/>
        <v>40645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671935</v>
      </c>
      <c r="O17" s="45">
        <f t="shared" si="1"/>
        <v>455.54915254237289</v>
      </c>
      <c r="P17" s="10"/>
    </row>
    <row r="18" spans="1:119">
      <c r="A18" s="12"/>
      <c r="B18" s="25">
        <v>331.5</v>
      </c>
      <c r="C18" s="20" t="s">
        <v>78</v>
      </c>
      <c r="D18" s="46">
        <v>499719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499719</v>
      </c>
      <c r="O18" s="47">
        <f t="shared" si="1"/>
        <v>338.79254237288137</v>
      </c>
      <c r="P18" s="9"/>
    </row>
    <row r="19" spans="1:119">
      <c r="A19" s="12"/>
      <c r="B19" s="25">
        <v>334.2</v>
      </c>
      <c r="C19" s="20" t="s">
        <v>20</v>
      </c>
      <c r="D19" s="46">
        <v>9640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9640</v>
      </c>
      <c r="O19" s="47">
        <f t="shared" si="1"/>
        <v>6.535593220338983</v>
      </c>
      <c r="P19" s="9"/>
    </row>
    <row r="20" spans="1:119">
      <c r="A20" s="12"/>
      <c r="B20" s="25">
        <v>335.12</v>
      </c>
      <c r="C20" s="20" t="s">
        <v>71</v>
      </c>
      <c r="D20" s="46">
        <v>27432</v>
      </c>
      <c r="E20" s="46">
        <v>0</v>
      </c>
      <c r="F20" s="46">
        <v>0</v>
      </c>
      <c r="G20" s="46">
        <v>8617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36049</v>
      </c>
      <c r="O20" s="47">
        <f t="shared" si="1"/>
        <v>24.44</v>
      </c>
      <c r="P20" s="9"/>
    </row>
    <row r="21" spans="1:119">
      <c r="A21" s="12"/>
      <c r="B21" s="25">
        <v>335.18</v>
      </c>
      <c r="C21" s="20" t="s">
        <v>72</v>
      </c>
      <c r="D21" s="46">
        <v>94499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94499</v>
      </c>
      <c r="O21" s="47">
        <f t="shared" si="1"/>
        <v>64.06711864406779</v>
      </c>
      <c r="P21" s="9"/>
    </row>
    <row r="22" spans="1:119">
      <c r="A22" s="12"/>
      <c r="B22" s="25">
        <v>337.3</v>
      </c>
      <c r="C22" s="20" t="s">
        <v>24</v>
      </c>
      <c r="D22" s="46">
        <v>0</v>
      </c>
      <c r="E22" s="46">
        <v>0</v>
      </c>
      <c r="F22" s="46">
        <v>0</v>
      </c>
      <c r="G22" s="46">
        <v>32028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32028</v>
      </c>
      <c r="O22" s="47">
        <f t="shared" si="1"/>
        <v>21.713898305084747</v>
      </c>
      <c r="P22" s="9"/>
    </row>
    <row r="23" spans="1:119" ht="15.75">
      <c r="A23" s="29" t="s">
        <v>30</v>
      </c>
      <c r="B23" s="30"/>
      <c r="C23" s="31"/>
      <c r="D23" s="32">
        <f t="shared" ref="D23:M23" si="6">SUM(D24:D25)</f>
        <v>38073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38073</v>
      </c>
      <c r="O23" s="45">
        <f t="shared" si="1"/>
        <v>25.812203389830508</v>
      </c>
      <c r="P23" s="10"/>
    </row>
    <row r="24" spans="1:119">
      <c r="A24" s="13"/>
      <c r="B24" s="39">
        <v>351.2</v>
      </c>
      <c r="C24" s="21" t="s">
        <v>35</v>
      </c>
      <c r="D24" s="46">
        <v>6573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6573</v>
      </c>
      <c r="O24" s="47">
        <f t="shared" si="1"/>
        <v>4.4562711864406781</v>
      </c>
      <c r="P24" s="9"/>
    </row>
    <row r="25" spans="1:119">
      <c r="A25" s="13"/>
      <c r="B25" s="39">
        <v>359</v>
      </c>
      <c r="C25" s="21" t="s">
        <v>36</v>
      </c>
      <c r="D25" s="46">
        <v>31500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31500</v>
      </c>
      <c r="O25" s="47">
        <f t="shared" si="1"/>
        <v>21.35593220338983</v>
      </c>
      <c r="P25" s="9"/>
    </row>
    <row r="26" spans="1:119" ht="15.75">
      <c r="A26" s="29" t="s">
        <v>2</v>
      </c>
      <c r="B26" s="30"/>
      <c r="C26" s="31"/>
      <c r="D26" s="32">
        <f t="shared" ref="D26:M26" si="7">SUM(D27:D29)</f>
        <v>33068</v>
      </c>
      <c r="E26" s="32">
        <f t="shared" si="7"/>
        <v>0</v>
      </c>
      <c r="F26" s="32">
        <f t="shared" si="7"/>
        <v>0</v>
      </c>
      <c r="G26" s="32">
        <f t="shared" si="7"/>
        <v>11576</v>
      </c>
      <c r="H26" s="32">
        <f t="shared" si="7"/>
        <v>0</v>
      </c>
      <c r="I26" s="32">
        <f t="shared" si="7"/>
        <v>5747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50391</v>
      </c>
      <c r="O26" s="45">
        <f t="shared" si="1"/>
        <v>34.163389830508471</v>
      </c>
      <c r="P26" s="10"/>
    </row>
    <row r="27" spans="1:119">
      <c r="A27" s="12"/>
      <c r="B27" s="25">
        <v>361.2</v>
      </c>
      <c r="C27" s="20" t="s">
        <v>37</v>
      </c>
      <c r="D27" s="46">
        <v>28497</v>
      </c>
      <c r="E27" s="46">
        <v>0</v>
      </c>
      <c r="F27" s="46">
        <v>0</v>
      </c>
      <c r="G27" s="46">
        <v>11576</v>
      </c>
      <c r="H27" s="46">
        <v>0</v>
      </c>
      <c r="I27" s="46">
        <v>5747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45820</v>
      </c>
      <c r="O27" s="47">
        <f t="shared" si="1"/>
        <v>31.064406779661017</v>
      </c>
      <c r="P27" s="9"/>
    </row>
    <row r="28" spans="1:119">
      <c r="A28" s="12"/>
      <c r="B28" s="25">
        <v>366</v>
      </c>
      <c r="C28" s="20" t="s">
        <v>51</v>
      </c>
      <c r="D28" s="46">
        <v>1102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1102</v>
      </c>
      <c r="O28" s="47">
        <f t="shared" si="1"/>
        <v>0.7471186440677966</v>
      </c>
      <c r="P28" s="9"/>
    </row>
    <row r="29" spans="1:119">
      <c r="A29" s="12"/>
      <c r="B29" s="25">
        <v>369.9</v>
      </c>
      <c r="C29" s="20" t="s">
        <v>39</v>
      </c>
      <c r="D29" s="46">
        <v>3469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3469</v>
      </c>
      <c r="O29" s="47">
        <f t="shared" si="1"/>
        <v>2.351864406779661</v>
      </c>
      <c r="P29" s="9"/>
    </row>
    <row r="30" spans="1:119" ht="15.75">
      <c r="A30" s="29" t="s">
        <v>52</v>
      </c>
      <c r="B30" s="30"/>
      <c r="C30" s="31"/>
      <c r="D30" s="32">
        <f t="shared" ref="D30:M30" si="8">SUM(D31:D31)</f>
        <v>0</v>
      </c>
      <c r="E30" s="32">
        <f t="shared" si="8"/>
        <v>0</v>
      </c>
      <c r="F30" s="32">
        <f t="shared" si="8"/>
        <v>0</v>
      </c>
      <c r="G30" s="32">
        <f t="shared" si="8"/>
        <v>37173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37173</v>
      </c>
      <c r="O30" s="45">
        <f t="shared" si="1"/>
        <v>25.202033898305086</v>
      </c>
      <c r="P30" s="9"/>
    </row>
    <row r="31" spans="1:119" ht="15.75" thickBot="1">
      <c r="A31" s="12"/>
      <c r="B31" s="25">
        <v>381</v>
      </c>
      <c r="C31" s="20" t="s">
        <v>53</v>
      </c>
      <c r="D31" s="46">
        <v>0</v>
      </c>
      <c r="E31" s="46">
        <v>0</v>
      </c>
      <c r="F31" s="46">
        <v>0</v>
      </c>
      <c r="G31" s="46">
        <v>37173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37173</v>
      </c>
      <c r="O31" s="47">
        <f t="shared" si="1"/>
        <v>25.202033898305086</v>
      </c>
      <c r="P31" s="9"/>
    </row>
    <row r="32" spans="1:119" ht="16.5" thickBot="1">
      <c r="A32" s="14" t="s">
        <v>33</v>
      </c>
      <c r="B32" s="23"/>
      <c r="C32" s="22"/>
      <c r="D32" s="15">
        <f>SUM(D5,D13,D17,D23,D26,D30)</f>
        <v>1818181</v>
      </c>
      <c r="E32" s="15">
        <f t="shared" ref="E32:M32" si="9">SUM(E5,E13,E17,E23,E26,E30)</f>
        <v>0</v>
      </c>
      <c r="F32" s="15">
        <f t="shared" si="9"/>
        <v>0</v>
      </c>
      <c r="G32" s="15">
        <f t="shared" si="9"/>
        <v>257797</v>
      </c>
      <c r="H32" s="15">
        <f t="shared" si="9"/>
        <v>0</v>
      </c>
      <c r="I32" s="15">
        <f t="shared" si="9"/>
        <v>101623</v>
      </c>
      <c r="J32" s="15">
        <f t="shared" si="9"/>
        <v>0</v>
      </c>
      <c r="K32" s="15">
        <f t="shared" si="9"/>
        <v>0</v>
      </c>
      <c r="L32" s="15">
        <f t="shared" si="9"/>
        <v>0</v>
      </c>
      <c r="M32" s="15">
        <f t="shared" si="9"/>
        <v>0</v>
      </c>
      <c r="N32" s="15">
        <f t="shared" si="4"/>
        <v>2177601</v>
      </c>
      <c r="O32" s="38">
        <f t="shared" si="1"/>
        <v>1476.3396610169491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8" t="s">
        <v>87</v>
      </c>
      <c r="M34" s="118"/>
      <c r="N34" s="118"/>
      <c r="O34" s="43">
        <v>1475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customHeight="1" thickBot="1">
      <c r="A36" s="120" t="s">
        <v>55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 xml:space="preserve">&amp;L&amp;14Office of Economic and Demographic Research&amp;R&amp;14Page &amp;P of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934791</v>
      </c>
      <c r="E5" s="27">
        <f t="shared" si="0"/>
        <v>0</v>
      </c>
      <c r="F5" s="27">
        <f t="shared" si="0"/>
        <v>0</v>
      </c>
      <c r="G5" s="27">
        <f t="shared" si="0"/>
        <v>158932</v>
      </c>
      <c r="H5" s="27">
        <f t="shared" si="0"/>
        <v>0</v>
      </c>
      <c r="I5" s="27">
        <f t="shared" si="0"/>
        <v>94691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1188414</v>
      </c>
      <c r="O5" s="33">
        <f t="shared" ref="O5:O32" si="1">(N5/O$34)</f>
        <v>812.31305536568698</v>
      </c>
      <c r="P5" s="6"/>
    </row>
    <row r="6" spans="1:133">
      <c r="A6" s="12"/>
      <c r="B6" s="25">
        <v>311</v>
      </c>
      <c r="C6" s="20" t="s">
        <v>1</v>
      </c>
      <c r="D6" s="46">
        <v>734085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734085</v>
      </c>
      <c r="O6" s="47">
        <f t="shared" si="1"/>
        <v>501.76691729323306</v>
      </c>
      <c r="P6" s="9"/>
    </row>
    <row r="7" spans="1:133">
      <c r="A7" s="12"/>
      <c r="B7" s="25">
        <v>312.10000000000002</v>
      </c>
      <c r="C7" s="20" t="s">
        <v>9</v>
      </c>
      <c r="D7" s="46">
        <v>22171</v>
      </c>
      <c r="E7" s="46">
        <v>0</v>
      </c>
      <c r="F7" s="46">
        <v>0</v>
      </c>
      <c r="G7" s="46">
        <v>0</v>
      </c>
      <c r="H7" s="46">
        <v>0</v>
      </c>
      <c r="I7" s="46">
        <v>94691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116862</v>
      </c>
      <c r="O7" s="47">
        <f t="shared" si="1"/>
        <v>79.878332194121668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158932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158932</v>
      </c>
      <c r="O8" s="47">
        <f t="shared" si="1"/>
        <v>108.63431305536568</v>
      </c>
      <c r="P8" s="9"/>
    </row>
    <row r="9" spans="1:133">
      <c r="A9" s="12"/>
      <c r="B9" s="25">
        <v>314.10000000000002</v>
      </c>
      <c r="C9" s="20" t="s">
        <v>11</v>
      </c>
      <c r="D9" s="46">
        <v>110382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110382</v>
      </c>
      <c r="O9" s="47">
        <f t="shared" si="1"/>
        <v>75.449077238550927</v>
      </c>
      <c r="P9" s="9"/>
    </row>
    <row r="10" spans="1:133">
      <c r="A10" s="12"/>
      <c r="B10" s="25">
        <v>314.8</v>
      </c>
      <c r="C10" s="20" t="s">
        <v>62</v>
      </c>
      <c r="D10" s="46">
        <v>6179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6179</v>
      </c>
      <c r="O10" s="47">
        <f t="shared" si="1"/>
        <v>4.2235133287764866</v>
      </c>
      <c r="P10" s="9"/>
    </row>
    <row r="11" spans="1:133">
      <c r="A11" s="12"/>
      <c r="B11" s="25">
        <v>315</v>
      </c>
      <c r="C11" s="20" t="s">
        <v>70</v>
      </c>
      <c r="D11" s="46">
        <v>59784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59784</v>
      </c>
      <c r="O11" s="47">
        <f t="shared" si="1"/>
        <v>40.863978127136022</v>
      </c>
      <c r="P11" s="9"/>
    </row>
    <row r="12" spans="1:133">
      <c r="A12" s="12"/>
      <c r="B12" s="25">
        <v>316</v>
      </c>
      <c r="C12" s="20" t="s">
        <v>75</v>
      </c>
      <c r="D12" s="46">
        <v>2190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2190</v>
      </c>
      <c r="O12" s="47">
        <f t="shared" si="1"/>
        <v>1.4969241285030759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SUM(D14:D16)</f>
        <v>120057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2" si="4">SUM(D13:M13)</f>
        <v>120057</v>
      </c>
      <c r="O13" s="45">
        <f t="shared" si="1"/>
        <v>82.062200956937801</v>
      </c>
      <c r="P13" s="10"/>
    </row>
    <row r="14" spans="1:133">
      <c r="A14" s="12"/>
      <c r="B14" s="25">
        <v>323.10000000000002</v>
      </c>
      <c r="C14" s="20" t="s">
        <v>16</v>
      </c>
      <c r="D14" s="46">
        <v>115037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115037</v>
      </c>
      <c r="O14" s="47">
        <f t="shared" si="1"/>
        <v>78.6308954203691</v>
      </c>
      <c r="P14" s="9"/>
    </row>
    <row r="15" spans="1:133">
      <c r="A15" s="12"/>
      <c r="B15" s="25">
        <v>329</v>
      </c>
      <c r="C15" s="20" t="s">
        <v>18</v>
      </c>
      <c r="D15" s="46">
        <v>4750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4750</v>
      </c>
      <c r="O15" s="47">
        <f t="shared" si="1"/>
        <v>3.2467532467532467</v>
      </c>
      <c r="P15" s="9"/>
    </row>
    <row r="16" spans="1:133">
      <c r="A16" s="12"/>
      <c r="B16" s="25">
        <v>367</v>
      </c>
      <c r="C16" s="20" t="s">
        <v>38</v>
      </c>
      <c r="D16" s="46">
        <v>270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270</v>
      </c>
      <c r="O16" s="47">
        <f t="shared" si="1"/>
        <v>0.18455228981544772</v>
      </c>
      <c r="P16" s="9"/>
    </row>
    <row r="17" spans="1:119" ht="15.75">
      <c r="A17" s="29" t="s">
        <v>19</v>
      </c>
      <c r="B17" s="30"/>
      <c r="C17" s="31"/>
      <c r="D17" s="32">
        <f t="shared" ref="D17:M17" si="5">SUM(D18:D22)</f>
        <v>710144</v>
      </c>
      <c r="E17" s="32">
        <f t="shared" si="5"/>
        <v>0</v>
      </c>
      <c r="F17" s="32">
        <f t="shared" si="5"/>
        <v>0</v>
      </c>
      <c r="G17" s="32">
        <f t="shared" si="5"/>
        <v>48311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758455</v>
      </c>
      <c r="O17" s="45">
        <f t="shared" si="1"/>
        <v>518.42447026657555</v>
      </c>
      <c r="P17" s="10"/>
    </row>
    <row r="18" spans="1:119">
      <c r="A18" s="12"/>
      <c r="B18" s="25">
        <v>331.5</v>
      </c>
      <c r="C18" s="20" t="s">
        <v>78</v>
      </c>
      <c r="D18" s="46">
        <v>583358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583358</v>
      </c>
      <c r="O18" s="47">
        <f t="shared" si="1"/>
        <v>398.74094326725907</v>
      </c>
      <c r="P18" s="9"/>
    </row>
    <row r="19" spans="1:119">
      <c r="A19" s="12"/>
      <c r="B19" s="25">
        <v>334.2</v>
      </c>
      <c r="C19" s="20" t="s">
        <v>20</v>
      </c>
      <c r="D19" s="46">
        <v>9359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9359</v>
      </c>
      <c r="O19" s="47">
        <f t="shared" si="1"/>
        <v>6.3971291866028706</v>
      </c>
      <c r="P19" s="9"/>
    </row>
    <row r="20" spans="1:119">
      <c r="A20" s="12"/>
      <c r="B20" s="25">
        <v>335.12</v>
      </c>
      <c r="C20" s="20" t="s">
        <v>71</v>
      </c>
      <c r="D20" s="46">
        <v>26753</v>
      </c>
      <c r="E20" s="46">
        <v>0</v>
      </c>
      <c r="F20" s="46">
        <v>0</v>
      </c>
      <c r="G20" s="46">
        <v>8357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35110</v>
      </c>
      <c r="O20" s="47">
        <f t="shared" si="1"/>
        <v>23.998632946001369</v>
      </c>
      <c r="P20" s="9"/>
    </row>
    <row r="21" spans="1:119">
      <c r="A21" s="12"/>
      <c r="B21" s="25">
        <v>335.18</v>
      </c>
      <c r="C21" s="20" t="s">
        <v>72</v>
      </c>
      <c r="D21" s="46">
        <v>90674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90674</v>
      </c>
      <c r="O21" s="47">
        <f t="shared" si="1"/>
        <v>61.978127136021875</v>
      </c>
      <c r="P21" s="9"/>
    </row>
    <row r="22" spans="1:119">
      <c r="A22" s="12"/>
      <c r="B22" s="25">
        <v>337.3</v>
      </c>
      <c r="C22" s="20" t="s">
        <v>24</v>
      </c>
      <c r="D22" s="46">
        <v>0</v>
      </c>
      <c r="E22" s="46">
        <v>0</v>
      </c>
      <c r="F22" s="46">
        <v>0</v>
      </c>
      <c r="G22" s="46">
        <v>39954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39954</v>
      </c>
      <c r="O22" s="47">
        <f t="shared" si="1"/>
        <v>27.309637730690362</v>
      </c>
      <c r="P22" s="9"/>
    </row>
    <row r="23" spans="1:119" ht="15.75">
      <c r="A23" s="29" t="s">
        <v>30</v>
      </c>
      <c r="B23" s="30"/>
      <c r="C23" s="31"/>
      <c r="D23" s="32">
        <f t="shared" ref="D23:M23" si="6">SUM(D24:D25)</f>
        <v>5528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5528</v>
      </c>
      <c r="O23" s="45">
        <f t="shared" si="1"/>
        <v>3.7785372522214629</v>
      </c>
      <c r="P23" s="10"/>
    </row>
    <row r="24" spans="1:119">
      <c r="A24" s="13"/>
      <c r="B24" s="39">
        <v>351.2</v>
      </c>
      <c r="C24" s="21" t="s">
        <v>35</v>
      </c>
      <c r="D24" s="46">
        <v>4053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4053</v>
      </c>
      <c r="O24" s="47">
        <f t="shared" si="1"/>
        <v>2.7703349282296652</v>
      </c>
      <c r="P24" s="9"/>
    </row>
    <row r="25" spans="1:119">
      <c r="A25" s="13"/>
      <c r="B25" s="39">
        <v>359</v>
      </c>
      <c r="C25" s="21" t="s">
        <v>36</v>
      </c>
      <c r="D25" s="46">
        <v>1475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1475</v>
      </c>
      <c r="O25" s="47">
        <f t="shared" si="1"/>
        <v>1.0082023239917977</v>
      </c>
      <c r="P25" s="9"/>
    </row>
    <row r="26" spans="1:119" ht="15.75">
      <c r="A26" s="29" t="s">
        <v>2</v>
      </c>
      <c r="B26" s="30"/>
      <c r="C26" s="31"/>
      <c r="D26" s="32">
        <f t="shared" ref="D26:M26" si="7">SUM(D27:D29)</f>
        <v>22350</v>
      </c>
      <c r="E26" s="32">
        <f t="shared" si="7"/>
        <v>0</v>
      </c>
      <c r="F26" s="32">
        <f t="shared" si="7"/>
        <v>0</v>
      </c>
      <c r="G26" s="32">
        <f t="shared" si="7"/>
        <v>5355</v>
      </c>
      <c r="H26" s="32">
        <f t="shared" si="7"/>
        <v>0</v>
      </c>
      <c r="I26" s="32">
        <f t="shared" si="7"/>
        <v>2711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30416</v>
      </c>
      <c r="O26" s="45">
        <f t="shared" si="1"/>
        <v>20.790157211209841</v>
      </c>
      <c r="P26" s="10"/>
    </row>
    <row r="27" spans="1:119">
      <c r="A27" s="12"/>
      <c r="B27" s="25">
        <v>361.2</v>
      </c>
      <c r="C27" s="20" t="s">
        <v>37</v>
      </c>
      <c r="D27" s="46">
        <v>14166</v>
      </c>
      <c r="E27" s="46">
        <v>0</v>
      </c>
      <c r="F27" s="46">
        <v>0</v>
      </c>
      <c r="G27" s="46">
        <v>5355</v>
      </c>
      <c r="H27" s="46">
        <v>0</v>
      </c>
      <c r="I27" s="46">
        <v>2711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22232</v>
      </c>
      <c r="O27" s="47">
        <f t="shared" si="1"/>
        <v>15.196172248803828</v>
      </c>
      <c r="P27" s="9"/>
    </row>
    <row r="28" spans="1:119">
      <c r="A28" s="12"/>
      <c r="B28" s="25">
        <v>366</v>
      </c>
      <c r="C28" s="20" t="s">
        <v>51</v>
      </c>
      <c r="D28" s="46">
        <v>2380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2380</v>
      </c>
      <c r="O28" s="47">
        <f t="shared" si="1"/>
        <v>1.6267942583732058</v>
      </c>
      <c r="P28" s="9"/>
    </row>
    <row r="29" spans="1:119">
      <c r="A29" s="12"/>
      <c r="B29" s="25">
        <v>369.9</v>
      </c>
      <c r="C29" s="20" t="s">
        <v>39</v>
      </c>
      <c r="D29" s="46">
        <v>5804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5804</v>
      </c>
      <c r="O29" s="47">
        <f t="shared" si="1"/>
        <v>3.9671907040328094</v>
      </c>
      <c r="P29" s="9"/>
    </row>
    <row r="30" spans="1:119" ht="15.75">
      <c r="A30" s="29" t="s">
        <v>52</v>
      </c>
      <c r="B30" s="30"/>
      <c r="C30" s="31"/>
      <c r="D30" s="32">
        <f t="shared" ref="D30:M30" si="8">SUM(D31:D31)</f>
        <v>0</v>
      </c>
      <c r="E30" s="32">
        <f t="shared" si="8"/>
        <v>0</v>
      </c>
      <c r="F30" s="32">
        <f t="shared" si="8"/>
        <v>0</v>
      </c>
      <c r="G30" s="32">
        <f t="shared" si="8"/>
        <v>94251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94251</v>
      </c>
      <c r="O30" s="45">
        <f t="shared" si="1"/>
        <v>64.423103212576891</v>
      </c>
      <c r="P30" s="9"/>
    </row>
    <row r="31" spans="1:119" ht="15.75" thickBot="1">
      <c r="A31" s="12"/>
      <c r="B31" s="25">
        <v>381</v>
      </c>
      <c r="C31" s="20" t="s">
        <v>53</v>
      </c>
      <c r="D31" s="46">
        <v>0</v>
      </c>
      <c r="E31" s="46">
        <v>0</v>
      </c>
      <c r="F31" s="46">
        <v>0</v>
      </c>
      <c r="G31" s="46">
        <v>94251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94251</v>
      </c>
      <c r="O31" s="47">
        <f t="shared" si="1"/>
        <v>64.423103212576891</v>
      </c>
      <c r="P31" s="9"/>
    </row>
    <row r="32" spans="1:119" ht="16.5" thickBot="1">
      <c r="A32" s="14" t="s">
        <v>33</v>
      </c>
      <c r="B32" s="23"/>
      <c r="C32" s="22"/>
      <c r="D32" s="15">
        <f>SUM(D5,D13,D17,D23,D26,D30)</f>
        <v>1792870</v>
      </c>
      <c r="E32" s="15">
        <f t="shared" ref="E32:M32" si="9">SUM(E5,E13,E17,E23,E26,E30)</f>
        <v>0</v>
      </c>
      <c r="F32" s="15">
        <f t="shared" si="9"/>
        <v>0</v>
      </c>
      <c r="G32" s="15">
        <f t="shared" si="9"/>
        <v>306849</v>
      </c>
      <c r="H32" s="15">
        <f t="shared" si="9"/>
        <v>0</v>
      </c>
      <c r="I32" s="15">
        <f t="shared" si="9"/>
        <v>97402</v>
      </c>
      <c r="J32" s="15">
        <f t="shared" si="9"/>
        <v>0</v>
      </c>
      <c r="K32" s="15">
        <f t="shared" si="9"/>
        <v>0</v>
      </c>
      <c r="L32" s="15">
        <f t="shared" si="9"/>
        <v>0</v>
      </c>
      <c r="M32" s="15">
        <f t="shared" si="9"/>
        <v>0</v>
      </c>
      <c r="N32" s="15">
        <f t="shared" si="4"/>
        <v>2197121</v>
      </c>
      <c r="O32" s="38">
        <f t="shared" si="1"/>
        <v>1501.7915242652084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8" t="s">
        <v>85</v>
      </c>
      <c r="M34" s="118"/>
      <c r="N34" s="118"/>
      <c r="O34" s="43">
        <v>1463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customHeight="1" thickBot="1">
      <c r="A36" s="120" t="s">
        <v>55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944266</v>
      </c>
      <c r="E5" s="27">
        <f t="shared" si="0"/>
        <v>0</v>
      </c>
      <c r="F5" s="27">
        <f t="shared" si="0"/>
        <v>0</v>
      </c>
      <c r="G5" s="27">
        <f t="shared" si="0"/>
        <v>154619</v>
      </c>
      <c r="H5" s="27">
        <f t="shared" si="0"/>
        <v>0</v>
      </c>
      <c r="I5" s="27">
        <f t="shared" si="0"/>
        <v>96086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1194971</v>
      </c>
      <c r="O5" s="33">
        <f t="shared" ref="O5:O32" si="1">(N5/O$34)</f>
        <v>825.25621546961327</v>
      </c>
      <c r="P5" s="6"/>
    </row>
    <row r="6" spans="1:133">
      <c r="A6" s="12"/>
      <c r="B6" s="25">
        <v>311</v>
      </c>
      <c r="C6" s="20" t="s">
        <v>1</v>
      </c>
      <c r="D6" s="46">
        <v>741752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741752</v>
      </c>
      <c r="O6" s="47">
        <f t="shared" si="1"/>
        <v>512.25966850828729</v>
      </c>
      <c r="P6" s="9"/>
    </row>
    <row r="7" spans="1:133">
      <c r="A7" s="12"/>
      <c r="B7" s="25">
        <v>312.10000000000002</v>
      </c>
      <c r="C7" s="20" t="s">
        <v>9</v>
      </c>
      <c r="D7" s="46">
        <v>21983</v>
      </c>
      <c r="E7" s="46">
        <v>0</v>
      </c>
      <c r="F7" s="46">
        <v>0</v>
      </c>
      <c r="G7" s="46">
        <v>0</v>
      </c>
      <c r="H7" s="46">
        <v>0</v>
      </c>
      <c r="I7" s="46">
        <v>96086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118069</v>
      </c>
      <c r="O7" s="47">
        <f t="shared" si="1"/>
        <v>81.539364640883974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154619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154619</v>
      </c>
      <c r="O8" s="47">
        <f t="shared" si="1"/>
        <v>106.7810773480663</v>
      </c>
      <c r="P8" s="9"/>
    </row>
    <row r="9" spans="1:133">
      <c r="A9" s="12"/>
      <c r="B9" s="25">
        <v>314.10000000000002</v>
      </c>
      <c r="C9" s="20" t="s">
        <v>11</v>
      </c>
      <c r="D9" s="46">
        <v>109254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109254</v>
      </c>
      <c r="O9" s="47">
        <f t="shared" si="1"/>
        <v>75.451657458563531</v>
      </c>
      <c r="P9" s="9"/>
    </row>
    <row r="10" spans="1:133">
      <c r="A10" s="12"/>
      <c r="B10" s="25">
        <v>314.8</v>
      </c>
      <c r="C10" s="20" t="s">
        <v>62</v>
      </c>
      <c r="D10" s="46">
        <v>5560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5560</v>
      </c>
      <c r="O10" s="47">
        <f t="shared" si="1"/>
        <v>3.839779005524862</v>
      </c>
      <c r="P10" s="9"/>
    </row>
    <row r="11" spans="1:133">
      <c r="A11" s="12"/>
      <c r="B11" s="25">
        <v>315</v>
      </c>
      <c r="C11" s="20" t="s">
        <v>70</v>
      </c>
      <c r="D11" s="46">
        <v>60732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60732</v>
      </c>
      <c r="O11" s="47">
        <f t="shared" si="1"/>
        <v>41.94198895027624</v>
      </c>
      <c r="P11" s="9"/>
    </row>
    <row r="12" spans="1:133">
      <c r="A12" s="12"/>
      <c r="B12" s="25">
        <v>316</v>
      </c>
      <c r="C12" s="20" t="s">
        <v>75</v>
      </c>
      <c r="D12" s="46">
        <v>4985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4985</v>
      </c>
      <c r="O12" s="47">
        <f t="shared" si="1"/>
        <v>3.4426795580110499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SUM(D14:D16)</f>
        <v>119359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2" si="4">SUM(D13:M13)</f>
        <v>119359</v>
      </c>
      <c r="O13" s="45">
        <f t="shared" si="1"/>
        <v>82.430248618784532</v>
      </c>
      <c r="P13" s="10"/>
    </row>
    <row r="14" spans="1:133">
      <c r="A14" s="12"/>
      <c r="B14" s="25">
        <v>323.10000000000002</v>
      </c>
      <c r="C14" s="20" t="s">
        <v>16</v>
      </c>
      <c r="D14" s="46">
        <v>114509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114509</v>
      </c>
      <c r="O14" s="47">
        <f t="shared" si="1"/>
        <v>79.08080110497238</v>
      </c>
      <c r="P14" s="9"/>
    </row>
    <row r="15" spans="1:133">
      <c r="A15" s="12"/>
      <c r="B15" s="25">
        <v>329</v>
      </c>
      <c r="C15" s="20" t="s">
        <v>18</v>
      </c>
      <c r="D15" s="46">
        <v>4250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4250</v>
      </c>
      <c r="O15" s="47">
        <f t="shared" si="1"/>
        <v>2.9350828729281768</v>
      </c>
      <c r="P15" s="9"/>
    </row>
    <row r="16" spans="1:133">
      <c r="A16" s="12"/>
      <c r="B16" s="25">
        <v>367</v>
      </c>
      <c r="C16" s="20" t="s">
        <v>38</v>
      </c>
      <c r="D16" s="46">
        <v>600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600</v>
      </c>
      <c r="O16" s="47">
        <f t="shared" si="1"/>
        <v>0.4143646408839779</v>
      </c>
      <c r="P16" s="9"/>
    </row>
    <row r="17" spans="1:119" ht="15.75">
      <c r="A17" s="29" t="s">
        <v>19</v>
      </c>
      <c r="B17" s="30"/>
      <c r="C17" s="31"/>
      <c r="D17" s="32">
        <f t="shared" ref="D17:M17" si="5">SUM(D18:D21)</f>
        <v>430231</v>
      </c>
      <c r="E17" s="32">
        <f t="shared" si="5"/>
        <v>0</v>
      </c>
      <c r="F17" s="32">
        <f t="shared" si="5"/>
        <v>0</v>
      </c>
      <c r="G17" s="32">
        <f t="shared" si="5"/>
        <v>7386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437617</v>
      </c>
      <c r="O17" s="45">
        <f t="shared" si="1"/>
        <v>302.22168508287291</v>
      </c>
      <c r="P17" s="10"/>
    </row>
    <row r="18" spans="1:119">
      <c r="A18" s="12"/>
      <c r="B18" s="25">
        <v>331.1</v>
      </c>
      <c r="C18" s="20" t="s">
        <v>81</v>
      </c>
      <c r="D18" s="46">
        <v>300707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300707</v>
      </c>
      <c r="O18" s="47">
        <f t="shared" si="1"/>
        <v>207.67058011049724</v>
      </c>
      <c r="P18" s="9"/>
    </row>
    <row r="19" spans="1:119">
      <c r="A19" s="12"/>
      <c r="B19" s="25">
        <v>334.2</v>
      </c>
      <c r="C19" s="20" t="s">
        <v>20</v>
      </c>
      <c r="D19" s="46">
        <v>13342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13342</v>
      </c>
      <c r="O19" s="47">
        <f t="shared" si="1"/>
        <v>9.2140883977900554</v>
      </c>
      <c r="P19" s="9"/>
    </row>
    <row r="20" spans="1:119">
      <c r="A20" s="12"/>
      <c r="B20" s="25">
        <v>335.12</v>
      </c>
      <c r="C20" s="20" t="s">
        <v>71</v>
      </c>
      <c r="D20" s="46">
        <v>25939</v>
      </c>
      <c r="E20" s="46">
        <v>0</v>
      </c>
      <c r="F20" s="46">
        <v>0</v>
      </c>
      <c r="G20" s="46">
        <v>7386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33325</v>
      </c>
      <c r="O20" s="47">
        <f t="shared" si="1"/>
        <v>23.01450276243094</v>
      </c>
      <c r="P20" s="9"/>
    </row>
    <row r="21" spans="1:119">
      <c r="A21" s="12"/>
      <c r="B21" s="25">
        <v>335.18</v>
      </c>
      <c r="C21" s="20" t="s">
        <v>72</v>
      </c>
      <c r="D21" s="46">
        <v>90243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90243</v>
      </c>
      <c r="O21" s="47">
        <f t="shared" si="1"/>
        <v>62.322513812154696</v>
      </c>
      <c r="P21" s="9"/>
    </row>
    <row r="22" spans="1:119" ht="15.75">
      <c r="A22" s="29" t="s">
        <v>30</v>
      </c>
      <c r="B22" s="30"/>
      <c r="C22" s="31"/>
      <c r="D22" s="32">
        <f t="shared" ref="D22:M22" si="6">SUM(D23:D24)</f>
        <v>5675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5675</v>
      </c>
      <c r="O22" s="45">
        <f t="shared" si="1"/>
        <v>3.9191988950276242</v>
      </c>
      <c r="P22" s="10"/>
    </row>
    <row r="23" spans="1:119">
      <c r="A23" s="13"/>
      <c r="B23" s="39">
        <v>351.2</v>
      </c>
      <c r="C23" s="21" t="s">
        <v>35</v>
      </c>
      <c r="D23" s="46">
        <v>2265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2265</v>
      </c>
      <c r="O23" s="47">
        <f t="shared" si="1"/>
        <v>1.5642265193370166</v>
      </c>
      <c r="P23" s="9"/>
    </row>
    <row r="24" spans="1:119">
      <c r="A24" s="13"/>
      <c r="B24" s="39">
        <v>359</v>
      </c>
      <c r="C24" s="21" t="s">
        <v>36</v>
      </c>
      <c r="D24" s="46">
        <v>3410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3410</v>
      </c>
      <c r="O24" s="47">
        <f t="shared" si="1"/>
        <v>2.3549723756906076</v>
      </c>
      <c r="P24" s="9"/>
    </row>
    <row r="25" spans="1:119" ht="15.75">
      <c r="A25" s="29" t="s">
        <v>2</v>
      </c>
      <c r="B25" s="30"/>
      <c r="C25" s="31"/>
      <c r="D25" s="32">
        <f t="shared" ref="D25:M25" si="7">SUM(D26:D28)</f>
        <v>11471</v>
      </c>
      <c r="E25" s="32">
        <f t="shared" si="7"/>
        <v>0</v>
      </c>
      <c r="F25" s="32">
        <f t="shared" si="7"/>
        <v>0</v>
      </c>
      <c r="G25" s="32">
        <f t="shared" si="7"/>
        <v>28989</v>
      </c>
      <c r="H25" s="32">
        <f t="shared" si="7"/>
        <v>0</v>
      </c>
      <c r="I25" s="32">
        <f t="shared" si="7"/>
        <v>1925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42385</v>
      </c>
      <c r="O25" s="45">
        <f t="shared" si="1"/>
        <v>29.271408839779006</v>
      </c>
      <c r="P25" s="10"/>
    </row>
    <row r="26" spans="1:119">
      <c r="A26" s="12"/>
      <c r="B26" s="25">
        <v>361.2</v>
      </c>
      <c r="C26" s="20" t="s">
        <v>37</v>
      </c>
      <c r="D26" s="46">
        <v>8851</v>
      </c>
      <c r="E26" s="46">
        <v>0</v>
      </c>
      <c r="F26" s="46">
        <v>0</v>
      </c>
      <c r="G26" s="46">
        <v>3989</v>
      </c>
      <c r="H26" s="46">
        <v>0</v>
      </c>
      <c r="I26" s="46">
        <v>1925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14765</v>
      </c>
      <c r="O26" s="47">
        <f t="shared" si="1"/>
        <v>10.196823204419889</v>
      </c>
      <c r="P26" s="9"/>
    </row>
    <row r="27" spans="1:119">
      <c r="A27" s="12"/>
      <c r="B27" s="25">
        <v>366</v>
      </c>
      <c r="C27" s="20" t="s">
        <v>51</v>
      </c>
      <c r="D27" s="46">
        <v>250</v>
      </c>
      <c r="E27" s="46">
        <v>0</v>
      </c>
      <c r="F27" s="46">
        <v>0</v>
      </c>
      <c r="G27" s="46">
        <v>25000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25250</v>
      </c>
      <c r="O27" s="47">
        <f t="shared" si="1"/>
        <v>17.437845303867402</v>
      </c>
      <c r="P27" s="9"/>
    </row>
    <row r="28" spans="1:119">
      <c r="A28" s="12"/>
      <c r="B28" s="25">
        <v>369.9</v>
      </c>
      <c r="C28" s="20" t="s">
        <v>39</v>
      </c>
      <c r="D28" s="46">
        <v>2370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2370</v>
      </c>
      <c r="O28" s="47">
        <f t="shared" si="1"/>
        <v>1.6367403314917126</v>
      </c>
      <c r="P28" s="9"/>
    </row>
    <row r="29" spans="1:119" ht="15.75">
      <c r="A29" s="29" t="s">
        <v>52</v>
      </c>
      <c r="B29" s="30"/>
      <c r="C29" s="31"/>
      <c r="D29" s="32">
        <f t="shared" ref="D29:M29" si="8">SUM(D30:D31)</f>
        <v>8750</v>
      </c>
      <c r="E29" s="32">
        <f t="shared" si="8"/>
        <v>0</v>
      </c>
      <c r="F29" s="32">
        <f t="shared" si="8"/>
        <v>0</v>
      </c>
      <c r="G29" s="32">
        <f t="shared" si="8"/>
        <v>100000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4"/>
        <v>108750</v>
      </c>
      <c r="O29" s="45">
        <f t="shared" si="1"/>
        <v>75.103591160221001</v>
      </c>
      <c r="P29" s="9"/>
    </row>
    <row r="30" spans="1:119">
      <c r="A30" s="12"/>
      <c r="B30" s="25">
        <v>381</v>
      </c>
      <c r="C30" s="20" t="s">
        <v>53</v>
      </c>
      <c r="D30" s="46">
        <v>0</v>
      </c>
      <c r="E30" s="46">
        <v>0</v>
      </c>
      <c r="F30" s="46">
        <v>0</v>
      </c>
      <c r="G30" s="46">
        <v>100000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100000</v>
      </c>
      <c r="O30" s="47">
        <f t="shared" si="1"/>
        <v>69.060773480662988</v>
      </c>
      <c r="P30" s="9"/>
    </row>
    <row r="31" spans="1:119" ht="15.75" thickBot="1">
      <c r="A31" s="12"/>
      <c r="B31" s="25">
        <v>388.1</v>
      </c>
      <c r="C31" s="20" t="s">
        <v>82</v>
      </c>
      <c r="D31" s="46">
        <v>8750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8750</v>
      </c>
      <c r="O31" s="47">
        <f t="shared" si="1"/>
        <v>6.0428176795580111</v>
      </c>
      <c r="P31" s="9"/>
    </row>
    <row r="32" spans="1:119" ht="16.5" thickBot="1">
      <c r="A32" s="14" t="s">
        <v>33</v>
      </c>
      <c r="B32" s="23"/>
      <c r="C32" s="22"/>
      <c r="D32" s="15">
        <f>SUM(D5,D13,D17,D22,D25,D29)</f>
        <v>1519752</v>
      </c>
      <c r="E32" s="15">
        <f t="shared" ref="E32:M32" si="9">SUM(E5,E13,E17,E22,E25,E29)</f>
        <v>0</v>
      </c>
      <c r="F32" s="15">
        <f t="shared" si="9"/>
        <v>0</v>
      </c>
      <c r="G32" s="15">
        <f t="shared" si="9"/>
        <v>290994</v>
      </c>
      <c r="H32" s="15">
        <f t="shared" si="9"/>
        <v>0</v>
      </c>
      <c r="I32" s="15">
        <f t="shared" si="9"/>
        <v>98011</v>
      </c>
      <c r="J32" s="15">
        <f t="shared" si="9"/>
        <v>0</v>
      </c>
      <c r="K32" s="15">
        <f t="shared" si="9"/>
        <v>0</v>
      </c>
      <c r="L32" s="15">
        <f t="shared" si="9"/>
        <v>0</v>
      </c>
      <c r="M32" s="15">
        <f t="shared" si="9"/>
        <v>0</v>
      </c>
      <c r="N32" s="15">
        <f t="shared" si="4"/>
        <v>1908757</v>
      </c>
      <c r="O32" s="38">
        <f t="shared" si="1"/>
        <v>1318.2023480662983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8" t="s">
        <v>83</v>
      </c>
      <c r="M34" s="118"/>
      <c r="N34" s="118"/>
      <c r="O34" s="43">
        <v>1448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customHeight="1" thickBot="1">
      <c r="A36" s="120" t="s">
        <v>55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886522</v>
      </c>
      <c r="E5" s="27">
        <f t="shared" si="0"/>
        <v>0</v>
      </c>
      <c r="F5" s="27">
        <f t="shared" si="0"/>
        <v>0</v>
      </c>
      <c r="G5" s="27">
        <f t="shared" si="0"/>
        <v>147012</v>
      </c>
      <c r="H5" s="27">
        <f t="shared" si="0"/>
        <v>0</v>
      </c>
      <c r="I5" s="27">
        <f t="shared" si="0"/>
        <v>93797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1127331</v>
      </c>
      <c r="O5" s="33">
        <f t="shared" ref="O5:O30" si="1">(N5/O$32)</f>
        <v>783.95757997218357</v>
      </c>
      <c r="P5" s="6"/>
    </row>
    <row r="6" spans="1:133">
      <c r="A6" s="12"/>
      <c r="B6" s="25">
        <v>311</v>
      </c>
      <c r="C6" s="20" t="s">
        <v>1</v>
      </c>
      <c r="D6" s="46">
        <v>683520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683520</v>
      </c>
      <c r="O6" s="47">
        <f t="shared" si="1"/>
        <v>475.326842837274</v>
      </c>
      <c r="P6" s="9"/>
    </row>
    <row r="7" spans="1:133">
      <c r="A7" s="12"/>
      <c r="B7" s="25">
        <v>312.10000000000002</v>
      </c>
      <c r="C7" s="20" t="s">
        <v>9</v>
      </c>
      <c r="D7" s="46">
        <v>21379</v>
      </c>
      <c r="E7" s="46">
        <v>0</v>
      </c>
      <c r="F7" s="46">
        <v>0</v>
      </c>
      <c r="G7" s="46">
        <v>0</v>
      </c>
      <c r="H7" s="46">
        <v>0</v>
      </c>
      <c r="I7" s="46">
        <v>93797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115176</v>
      </c>
      <c r="O7" s="47">
        <f t="shared" si="1"/>
        <v>80.094575799721838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147012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147012</v>
      </c>
      <c r="O8" s="47">
        <f t="shared" si="1"/>
        <v>102.2336578581363</v>
      </c>
      <c r="P8" s="9"/>
    </row>
    <row r="9" spans="1:133">
      <c r="A9" s="12"/>
      <c r="B9" s="25">
        <v>314.10000000000002</v>
      </c>
      <c r="C9" s="20" t="s">
        <v>11</v>
      </c>
      <c r="D9" s="46">
        <v>106632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106632</v>
      </c>
      <c r="O9" s="47">
        <f t="shared" si="1"/>
        <v>74.152990264255905</v>
      </c>
      <c r="P9" s="9"/>
    </row>
    <row r="10" spans="1:133">
      <c r="A10" s="12"/>
      <c r="B10" s="25">
        <v>314.39999999999998</v>
      </c>
      <c r="C10" s="20" t="s">
        <v>12</v>
      </c>
      <c r="D10" s="46">
        <v>4332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4332</v>
      </c>
      <c r="O10" s="47">
        <f t="shared" si="1"/>
        <v>3.0125173852573019</v>
      </c>
      <c r="P10" s="9"/>
    </row>
    <row r="11" spans="1:133">
      <c r="A11" s="12"/>
      <c r="B11" s="25">
        <v>314.8</v>
      </c>
      <c r="C11" s="20" t="s">
        <v>62</v>
      </c>
      <c r="D11" s="46">
        <v>988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988</v>
      </c>
      <c r="O11" s="47">
        <f t="shared" si="1"/>
        <v>0.68706536856745482</v>
      </c>
      <c r="P11" s="9"/>
    </row>
    <row r="12" spans="1:133">
      <c r="A12" s="12"/>
      <c r="B12" s="25">
        <v>315</v>
      </c>
      <c r="C12" s="20" t="s">
        <v>70</v>
      </c>
      <c r="D12" s="46">
        <v>63071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63071</v>
      </c>
      <c r="O12" s="47">
        <f t="shared" si="1"/>
        <v>43.860222531293466</v>
      </c>
      <c r="P12" s="9"/>
    </row>
    <row r="13" spans="1:133">
      <c r="A13" s="12"/>
      <c r="B13" s="25">
        <v>316</v>
      </c>
      <c r="C13" s="20" t="s">
        <v>75</v>
      </c>
      <c r="D13" s="46">
        <v>6600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6600</v>
      </c>
      <c r="O13" s="47">
        <f t="shared" si="1"/>
        <v>4.5897079276773294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SUM(D15:D16)</f>
        <v>123033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123033</v>
      </c>
      <c r="O14" s="45">
        <f t="shared" si="1"/>
        <v>85.558414464534081</v>
      </c>
      <c r="P14" s="10"/>
    </row>
    <row r="15" spans="1:133">
      <c r="A15" s="12"/>
      <c r="B15" s="25">
        <v>323.10000000000002</v>
      </c>
      <c r="C15" s="20" t="s">
        <v>16</v>
      </c>
      <c r="D15" s="46">
        <v>121283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121283</v>
      </c>
      <c r="O15" s="47">
        <f t="shared" si="1"/>
        <v>84.341446453407514</v>
      </c>
      <c r="P15" s="9"/>
    </row>
    <row r="16" spans="1:133">
      <c r="A16" s="12"/>
      <c r="B16" s="25">
        <v>329</v>
      </c>
      <c r="C16" s="20" t="s">
        <v>18</v>
      </c>
      <c r="D16" s="46">
        <v>1750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1750</v>
      </c>
      <c r="O16" s="47">
        <f t="shared" si="1"/>
        <v>1.2169680111265646</v>
      </c>
      <c r="P16" s="9"/>
    </row>
    <row r="17" spans="1:119" ht="15.75">
      <c r="A17" s="29" t="s">
        <v>19</v>
      </c>
      <c r="B17" s="30"/>
      <c r="C17" s="31"/>
      <c r="D17" s="32">
        <f t="shared" ref="D17:M17" si="5">SUM(D18:D21)</f>
        <v>125347</v>
      </c>
      <c r="E17" s="32">
        <f t="shared" si="5"/>
        <v>0</v>
      </c>
      <c r="F17" s="32">
        <f t="shared" si="5"/>
        <v>0</v>
      </c>
      <c r="G17" s="32">
        <f t="shared" si="5"/>
        <v>8530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133877</v>
      </c>
      <c r="O17" s="45">
        <f t="shared" si="1"/>
        <v>93.099443671766338</v>
      </c>
      <c r="P17" s="10"/>
    </row>
    <row r="18" spans="1:119">
      <c r="A18" s="12"/>
      <c r="B18" s="25">
        <v>331.5</v>
      </c>
      <c r="C18" s="20" t="s">
        <v>78</v>
      </c>
      <c r="D18" s="46">
        <v>308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308</v>
      </c>
      <c r="O18" s="47">
        <f t="shared" si="1"/>
        <v>0.21418636995827539</v>
      </c>
      <c r="P18" s="9"/>
    </row>
    <row r="19" spans="1:119">
      <c r="A19" s="12"/>
      <c r="B19" s="25">
        <v>334.1</v>
      </c>
      <c r="C19" s="20" t="s">
        <v>65</v>
      </c>
      <c r="D19" s="46">
        <v>11359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11359</v>
      </c>
      <c r="O19" s="47">
        <f t="shared" si="1"/>
        <v>7.8991655076495135</v>
      </c>
      <c r="P19" s="9"/>
    </row>
    <row r="20" spans="1:119">
      <c r="A20" s="12"/>
      <c r="B20" s="25">
        <v>335.12</v>
      </c>
      <c r="C20" s="20" t="s">
        <v>71</v>
      </c>
      <c r="D20" s="46">
        <v>25962</v>
      </c>
      <c r="E20" s="46">
        <v>0</v>
      </c>
      <c r="F20" s="46">
        <v>0</v>
      </c>
      <c r="G20" s="46">
        <v>8530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34492</v>
      </c>
      <c r="O20" s="47">
        <f t="shared" si="1"/>
        <v>23.986091794158554</v>
      </c>
      <c r="P20" s="9"/>
    </row>
    <row r="21" spans="1:119">
      <c r="A21" s="12"/>
      <c r="B21" s="25">
        <v>335.18</v>
      </c>
      <c r="C21" s="20" t="s">
        <v>72</v>
      </c>
      <c r="D21" s="46">
        <v>87718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87718</v>
      </c>
      <c r="O21" s="47">
        <f t="shared" si="1"/>
        <v>61</v>
      </c>
      <c r="P21" s="9"/>
    </row>
    <row r="22" spans="1:119" ht="15.75">
      <c r="A22" s="29" t="s">
        <v>30</v>
      </c>
      <c r="B22" s="30"/>
      <c r="C22" s="31"/>
      <c r="D22" s="32">
        <f t="shared" ref="D22:M22" si="6">SUM(D23:D24)</f>
        <v>4875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4875</v>
      </c>
      <c r="O22" s="45">
        <f t="shared" si="1"/>
        <v>3.3901251738525731</v>
      </c>
      <c r="P22" s="10"/>
    </row>
    <row r="23" spans="1:119">
      <c r="A23" s="13"/>
      <c r="B23" s="39">
        <v>351.2</v>
      </c>
      <c r="C23" s="21" t="s">
        <v>35</v>
      </c>
      <c r="D23" s="46">
        <v>1467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1467</v>
      </c>
      <c r="O23" s="47">
        <f t="shared" si="1"/>
        <v>1.0201668984700973</v>
      </c>
      <c r="P23" s="9"/>
    </row>
    <row r="24" spans="1:119">
      <c r="A24" s="13"/>
      <c r="B24" s="39">
        <v>359</v>
      </c>
      <c r="C24" s="21" t="s">
        <v>36</v>
      </c>
      <c r="D24" s="46">
        <v>3408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3408</v>
      </c>
      <c r="O24" s="47">
        <f t="shared" si="1"/>
        <v>2.3699582753824755</v>
      </c>
      <c r="P24" s="9"/>
    </row>
    <row r="25" spans="1:119" ht="15.75">
      <c r="A25" s="29" t="s">
        <v>2</v>
      </c>
      <c r="B25" s="30"/>
      <c r="C25" s="31"/>
      <c r="D25" s="32">
        <f t="shared" ref="D25:M25" si="7">SUM(D26:D27)</f>
        <v>10777</v>
      </c>
      <c r="E25" s="32">
        <f t="shared" si="7"/>
        <v>0</v>
      </c>
      <c r="F25" s="32">
        <f t="shared" si="7"/>
        <v>0</v>
      </c>
      <c r="G25" s="32">
        <f t="shared" si="7"/>
        <v>5271</v>
      </c>
      <c r="H25" s="32">
        <f t="shared" si="7"/>
        <v>0</v>
      </c>
      <c r="I25" s="32">
        <f t="shared" si="7"/>
        <v>2166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18214</v>
      </c>
      <c r="O25" s="45">
        <f t="shared" si="1"/>
        <v>12.666203059805285</v>
      </c>
      <c r="P25" s="10"/>
    </row>
    <row r="26" spans="1:119">
      <c r="A26" s="12"/>
      <c r="B26" s="25">
        <v>361.1</v>
      </c>
      <c r="C26" s="20" t="s">
        <v>49</v>
      </c>
      <c r="D26" s="46">
        <v>9706</v>
      </c>
      <c r="E26" s="46">
        <v>0</v>
      </c>
      <c r="F26" s="46">
        <v>0</v>
      </c>
      <c r="G26" s="46">
        <v>5271</v>
      </c>
      <c r="H26" s="46">
        <v>0</v>
      </c>
      <c r="I26" s="46">
        <v>2166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17143</v>
      </c>
      <c r="O26" s="47">
        <f t="shared" si="1"/>
        <v>11.921418636995828</v>
      </c>
      <c r="P26" s="9"/>
    </row>
    <row r="27" spans="1:119">
      <c r="A27" s="12"/>
      <c r="B27" s="25">
        <v>369.9</v>
      </c>
      <c r="C27" s="20" t="s">
        <v>39</v>
      </c>
      <c r="D27" s="46">
        <v>1071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1071</v>
      </c>
      <c r="O27" s="47">
        <f t="shared" si="1"/>
        <v>0.74478442280945756</v>
      </c>
      <c r="P27" s="9"/>
    </row>
    <row r="28" spans="1:119" ht="15.75">
      <c r="A28" s="29" t="s">
        <v>52</v>
      </c>
      <c r="B28" s="30"/>
      <c r="C28" s="31"/>
      <c r="D28" s="32">
        <f t="shared" ref="D28:M28" si="8">SUM(D29:D29)</f>
        <v>0</v>
      </c>
      <c r="E28" s="32">
        <f t="shared" si="8"/>
        <v>0</v>
      </c>
      <c r="F28" s="32">
        <f t="shared" si="8"/>
        <v>0</v>
      </c>
      <c r="G28" s="32">
        <f t="shared" si="8"/>
        <v>86077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4"/>
        <v>86077</v>
      </c>
      <c r="O28" s="45">
        <f t="shared" si="1"/>
        <v>59.858831710709318</v>
      </c>
      <c r="P28" s="9"/>
    </row>
    <row r="29" spans="1:119" ht="15.75" thickBot="1">
      <c r="A29" s="12"/>
      <c r="B29" s="25">
        <v>381</v>
      </c>
      <c r="C29" s="20" t="s">
        <v>53</v>
      </c>
      <c r="D29" s="46">
        <v>0</v>
      </c>
      <c r="E29" s="46">
        <v>0</v>
      </c>
      <c r="F29" s="46">
        <v>0</v>
      </c>
      <c r="G29" s="46">
        <v>86077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86077</v>
      </c>
      <c r="O29" s="47">
        <f t="shared" si="1"/>
        <v>59.858831710709318</v>
      </c>
      <c r="P29" s="9"/>
    </row>
    <row r="30" spans="1:119" ht="16.5" thickBot="1">
      <c r="A30" s="14" t="s">
        <v>33</v>
      </c>
      <c r="B30" s="23"/>
      <c r="C30" s="22"/>
      <c r="D30" s="15">
        <f>SUM(D5,D14,D17,D22,D25,D28)</f>
        <v>1150554</v>
      </c>
      <c r="E30" s="15">
        <f t="shared" ref="E30:M30" si="9">SUM(E5,E14,E17,E22,E25,E28)</f>
        <v>0</v>
      </c>
      <c r="F30" s="15">
        <f t="shared" si="9"/>
        <v>0</v>
      </c>
      <c r="G30" s="15">
        <f t="shared" si="9"/>
        <v>246890</v>
      </c>
      <c r="H30" s="15">
        <f t="shared" si="9"/>
        <v>0</v>
      </c>
      <c r="I30" s="15">
        <f t="shared" si="9"/>
        <v>95963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4"/>
        <v>1493407</v>
      </c>
      <c r="O30" s="38">
        <f t="shared" si="1"/>
        <v>1038.5305980528512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8" t="s">
        <v>79</v>
      </c>
      <c r="M32" s="118"/>
      <c r="N32" s="118"/>
      <c r="O32" s="43">
        <v>1438</v>
      </c>
    </row>
    <row r="33" spans="1:15">
      <c r="A33" s="119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  <row r="34" spans="1:15" ht="15.75" customHeight="1" thickBot="1">
      <c r="A34" s="120" t="s">
        <v>55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00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2025-03-31T22:01:15Z</cp:lastPrinted>
  <dcterms:created xsi:type="dcterms:W3CDTF">2000-08-31T21:26:31Z</dcterms:created>
  <dcterms:modified xsi:type="dcterms:W3CDTF">2025-03-31T22:01:27Z</dcterms:modified>
</cp:coreProperties>
</file>