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35B8C038958CFDD675E95649EB9841793F4AB548" xr6:coauthVersionLast="47" xr6:coauthVersionMax="47" xr10:uidLastSave="{A648E556-7DA1-4AE8-829B-CB399E3FC0E8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2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'2007'!$A$1:$O$29</definedName>
    <definedName name="_xlnm.Print_Area" localSheetId="15">'2008'!$A$1:$O$31</definedName>
    <definedName name="_xlnm.Print_Area" localSheetId="14">'2009'!$A$1:$O$26</definedName>
    <definedName name="_xlnm.Print_Area" localSheetId="13">'2010'!$A$1:$O$28</definedName>
    <definedName name="_xlnm.Print_Area" localSheetId="12">'2011'!$A$1:$O$29</definedName>
    <definedName name="_xlnm.Print_Area" localSheetId="11">'2012'!$A$1:$O$29</definedName>
    <definedName name="_xlnm.Print_Area" localSheetId="10">'2013'!$A$1:$O$31</definedName>
    <definedName name="_xlnm.Print_Area" localSheetId="9">'2014'!$A$1:$O$30</definedName>
    <definedName name="_xlnm.Print_Area" localSheetId="8">'2015'!$A$1:$O$30</definedName>
    <definedName name="_xlnm.Print_Area" localSheetId="7">'2016'!$A$1:$O$32</definedName>
    <definedName name="_xlnm.Print_Area" localSheetId="6">'2017'!$A$1:$O$32</definedName>
    <definedName name="_xlnm.Print_Area" localSheetId="5">'2018'!$A$1:$O$32</definedName>
    <definedName name="_xlnm.Print_Area" localSheetId="4">'2019'!$A$1:$O$33</definedName>
    <definedName name="_xlnm.Print_Area" localSheetId="3">'2020'!$A$1:$O$32</definedName>
    <definedName name="_xlnm.Print_Area" localSheetId="2">'2021'!$A$1:$P$31</definedName>
    <definedName name="_xlnm.Print_Area" localSheetId="1">'2022'!$A$1:$P$27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51" l="1"/>
  <c r="F25" i="51"/>
  <c r="G25" i="51"/>
  <c r="H25" i="51"/>
  <c r="I25" i="51"/>
  <c r="J25" i="51"/>
  <c r="K25" i="51"/>
  <c r="L25" i="51"/>
  <c r="M25" i="51"/>
  <c r="N25" i="51"/>
  <c r="D25" i="51"/>
  <c r="O24" i="51" l="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N19" i="51"/>
  <c r="M19" i="51"/>
  <c r="L19" i="51"/>
  <c r="K19" i="51"/>
  <c r="J19" i="51"/>
  <c r="I19" i="51"/>
  <c r="H19" i="51"/>
  <c r="G19" i="51"/>
  <c r="F19" i="51"/>
  <c r="E19" i="51"/>
  <c r="D19" i="5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N11" i="51"/>
  <c r="M11" i="51"/>
  <c r="L11" i="51"/>
  <c r="K11" i="51"/>
  <c r="J11" i="51"/>
  <c r="I11" i="51"/>
  <c r="H11" i="51"/>
  <c r="G11" i="51"/>
  <c r="F11" i="51"/>
  <c r="E11" i="51"/>
  <c r="D11" i="5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1" i="51" l="1"/>
  <c r="P21" i="51" s="1"/>
  <c r="O19" i="51"/>
  <c r="P19" i="51" s="1"/>
  <c r="O11" i="51"/>
  <c r="P11" i="51" s="1"/>
  <c r="O5" i="51"/>
  <c r="P5" i="51" s="1"/>
  <c r="O15" i="51"/>
  <c r="P15" i="51" s="1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N23" i="50" s="1"/>
  <c r="M5" i="50"/>
  <c r="M23" i="50" s="1"/>
  <c r="L5" i="50"/>
  <c r="L23" i="50" s="1"/>
  <c r="K5" i="50"/>
  <c r="K23" i="50" s="1"/>
  <c r="J5" i="50"/>
  <c r="I5" i="50"/>
  <c r="H5" i="50"/>
  <c r="G5" i="50"/>
  <c r="F5" i="50"/>
  <c r="E5" i="50"/>
  <c r="D5" i="50"/>
  <c r="O25" i="51" l="1"/>
  <c r="P25" i="51" s="1"/>
  <c r="D23" i="50"/>
  <c r="E23" i="50"/>
  <c r="F23" i="50"/>
  <c r="G23" i="50"/>
  <c r="H23" i="50"/>
  <c r="I23" i="50"/>
  <c r="J23" i="50"/>
  <c r="O20" i="50"/>
  <c r="P20" i="50" s="1"/>
  <c r="O18" i="50"/>
  <c r="P18" i="50" s="1"/>
  <c r="O15" i="50"/>
  <c r="P15" i="50" s="1"/>
  <c r="O11" i="50"/>
  <c r="P11" i="50" s="1"/>
  <c r="O5" i="50"/>
  <c r="P5" i="50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/>
  <c r="N15" i="49"/>
  <c r="M15" i="49"/>
  <c r="L15" i="49"/>
  <c r="K15" i="49"/>
  <c r="J15" i="49"/>
  <c r="J27" i="49" s="1"/>
  <c r="I15" i="49"/>
  <c r="H15" i="49"/>
  <c r="G15" i="49"/>
  <c r="F15" i="49"/>
  <c r="E15" i="49"/>
  <c r="D15" i="49"/>
  <c r="O14" i="49"/>
  <c r="P14" i="49" s="1"/>
  <c r="O13" i="49"/>
  <c r="P13" i="49" s="1"/>
  <c r="O12" i="49"/>
  <c r="P12" i="49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27" i="47"/>
  <c r="O27" i="47" s="1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/>
  <c r="N22" i="47"/>
  <c r="O22" i="47" s="1"/>
  <c r="M21" i="47"/>
  <c r="L21" i="47"/>
  <c r="K21" i="47"/>
  <c r="J21" i="47"/>
  <c r="I21" i="47"/>
  <c r="N21" i="47" s="1"/>
  <c r="O21" i="47" s="1"/>
  <c r="H21" i="47"/>
  <c r="G21" i="47"/>
  <c r="F21" i="47"/>
  <c r="E21" i="47"/>
  <c r="D21" i="47"/>
  <c r="N20" i="47"/>
  <c r="O20" i="47" s="1"/>
  <c r="M19" i="47"/>
  <c r="L19" i="47"/>
  <c r="K19" i="47"/>
  <c r="J19" i="47"/>
  <c r="I19" i="47"/>
  <c r="H19" i="47"/>
  <c r="G19" i="47"/>
  <c r="F19" i="47"/>
  <c r="E19" i="47"/>
  <c r="D19" i="47"/>
  <c r="N19" i="47" s="1"/>
  <c r="O19" i="47" s="1"/>
  <c r="N18" i="47"/>
  <c r="O18" i="47" s="1"/>
  <c r="N17" i="47"/>
  <c r="O17" i="47" s="1"/>
  <c r="M16" i="47"/>
  <c r="L16" i="47"/>
  <c r="L28" i="47" s="1"/>
  <c r="K16" i="47"/>
  <c r="J16" i="47"/>
  <c r="I16" i="47"/>
  <c r="H16" i="47"/>
  <c r="G16" i="47"/>
  <c r="F16" i="47"/>
  <c r="E16" i="47"/>
  <c r="D16" i="47"/>
  <c r="N15" i="47"/>
  <c r="O15" i="47" s="1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5" i="47" s="1"/>
  <c r="O5" i="47" s="1"/>
  <c r="N28" i="46"/>
  <c r="O28" i="46" s="1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/>
  <c r="M15" i="46"/>
  <c r="L15" i="46"/>
  <c r="K15" i="46"/>
  <c r="J15" i="46"/>
  <c r="I15" i="46"/>
  <c r="H15" i="46"/>
  <c r="G15" i="46"/>
  <c r="N15" i="46" s="1"/>
  <c r="O15" i="46" s="1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G29" i="46" s="1"/>
  <c r="F5" i="46"/>
  <c r="E5" i="46"/>
  <c r="D5" i="46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N21" i="45" s="1"/>
  <c r="O21" i="45" s="1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I28" i="45" s="1"/>
  <c r="H5" i="45"/>
  <c r="G5" i="45"/>
  <c r="F5" i="45"/>
  <c r="E5" i="45"/>
  <c r="D5" i="45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M19" i="44"/>
  <c r="L19" i="44"/>
  <c r="K19" i="44"/>
  <c r="J19" i="44"/>
  <c r="I19" i="44"/>
  <c r="H19" i="44"/>
  <c r="G19" i="44"/>
  <c r="N19" i="44" s="1"/>
  <c r="O19" i="44" s="1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H28" i="44" s="1"/>
  <c r="G5" i="44"/>
  <c r="F5" i="44"/>
  <c r="E5" i="44"/>
  <c r="D5" i="44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/>
  <c r="M21" i="43"/>
  <c r="L21" i="43"/>
  <c r="K21" i="43"/>
  <c r="J21" i="43"/>
  <c r="I21" i="43"/>
  <c r="H21" i="43"/>
  <c r="G21" i="43"/>
  <c r="N21" i="43" s="1"/>
  <c r="O21" i="43" s="1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N19" i="43" s="1"/>
  <c r="O19" i="43" s="1"/>
  <c r="D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E28" i="43" s="1"/>
  <c r="D14" i="43"/>
  <c r="N14" i="43" s="1"/>
  <c r="O14" i="43" s="1"/>
  <c r="N13" i="43"/>
  <c r="O13" i="43" s="1"/>
  <c r="N12" i="43"/>
  <c r="O12" i="43" s="1"/>
  <c r="N11" i="43"/>
  <c r="O11" i="43"/>
  <c r="M10" i="43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25" i="42"/>
  <c r="O25" i="42" s="1"/>
  <c r="N24" i="42"/>
  <c r="O24" i="42"/>
  <c r="M23" i="42"/>
  <c r="L23" i="42"/>
  <c r="K23" i="42"/>
  <c r="J23" i="42"/>
  <c r="I23" i="42"/>
  <c r="H23" i="42"/>
  <c r="N23" i="42" s="1"/>
  <c r="O23" i="42" s="1"/>
  <c r="G23" i="42"/>
  <c r="F23" i="42"/>
  <c r="E23" i="42"/>
  <c r="D23" i="42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M14" i="42"/>
  <c r="M26" i="42" s="1"/>
  <c r="L14" i="42"/>
  <c r="K14" i="42"/>
  <c r="J14" i="42"/>
  <c r="I14" i="42"/>
  <c r="H14" i="42"/>
  <c r="G14" i="42"/>
  <c r="G26" i="42" s="1"/>
  <c r="F14" i="42"/>
  <c r="E14" i="42"/>
  <c r="D14" i="42"/>
  <c r="N13" i="42"/>
  <c r="O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4" i="40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M10" i="40"/>
  <c r="M25" i="40" s="1"/>
  <c r="L10" i="40"/>
  <c r="K10" i="40"/>
  <c r="J10" i="40"/>
  <c r="I10" i="40"/>
  <c r="H10" i="40"/>
  <c r="G10" i="40"/>
  <c r="F10" i="40"/>
  <c r="F25" i="40" s="1"/>
  <c r="E10" i="40"/>
  <c r="D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E26" i="39" s="1"/>
  <c r="D19" i="39"/>
  <c r="N19" i="39" s="1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M10" i="39"/>
  <c r="L10" i="39"/>
  <c r="K10" i="39"/>
  <c r="J10" i="39"/>
  <c r="I10" i="39"/>
  <c r="H10" i="39"/>
  <c r="G10" i="39"/>
  <c r="G26" i="39" s="1"/>
  <c r="F10" i="39"/>
  <c r="E10" i="39"/>
  <c r="D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26" i="38"/>
  <c r="O26" i="38" s="1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27" i="38" s="1"/>
  <c r="E5" i="38"/>
  <c r="D5" i="38"/>
  <c r="D27" i="38" s="1"/>
  <c r="N26" i="37"/>
  <c r="O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G27" i="37" s="1"/>
  <c r="F10" i="37"/>
  <c r="E10" i="37"/>
  <c r="D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5" i="37" s="1"/>
  <c r="O5" i="37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E25" i="36" s="1"/>
  <c r="D5" i="36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N19" i="35" s="1"/>
  <c r="O19" i="35" s="1"/>
  <c r="E19" i="35"/>
  <c r="D19" i="35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M10" i="35"/>
  <c r="M25" i="35" s="1"/>
  <c r="L10" i="35"/>
  <c r="K10" i="35"/>
  <c r="K25" i="35" s="1"/>
  <c r="J10" i="35"/>
  <c r="I10" i="35"/>
  <c r="H10" i="35"/>
  <c r="G10" i="35"/>
  <c r="G25" i="35" s="1"/>
  <c r="F10" i="35"/>
  <c r="N10" i="35" s="1"/>
  <c r="O10" i="35" s="1"/>
  <c r="E10" i="35"/>
  <c r="D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25" i="35" s="1"/>
  <c r="D5" i="35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M14" i="34"/>
  <c r="L14" i="34"/>
  <c r="L24" i="34" s="1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 s="1"/>
  <c r="M10" i="34"/>
  <c r="L10" i="34"/>
  <c r="K10" i="34"/>
  <c r="J10" i="34"/>
  <c r="J24" i="34" s="1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F24" i="34" s="1"/>
  <c r="E5" i="34"/>
  <c r="E24" i="34" s="1"/>
  <c r="D5" i="34"/>
  <c r="D24" i="34" s="1"/>
  <c r="E18" i="33"/>
  <c r="N18" i="33" s="1"/>
  <c r="O18" i="33" s="1"/>
  <c r="F18" i="33"/>
  <c r="G18" i="33"/>
  <c r="H18" i="33"/>
  <c r="I18" i="33"/>
  <c r="J18" i="33"/>
  <c r="K18" i="33"/>
  <c r="L18" i="33"/>
  <c r="M18" i="33"/>
  <c r="E16" i="33"/>
  <c r="F16" i="33"/>
  <c r="G16" i="33"/>
  <c r="N16" i="33" s="1"/>
  <c r="O16" i="33" s="1"/>
  <c r="H16" i="33"/>
  <c r="I16" i="33"/>
  <c r="I22" i="33" s="1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0" i="33"/>
  <c r="F10" i="33"/>
  <c r="G10" i="33"/>
  <c r="H10" i="33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18" i="33"/>
  <c r="D16" i="33"/>
  <c r="D14" i="33"/>
  <c r="D10" i="33"/>
  <c r="D5" i="33"/>
  <c r="N19" i="33"/>
  <c r="N20" i="33"/>
  <c r="O20" i="33"/>
  <c r="N21" i="33"/>
  <c r="O21" i="33"/>
  <c r="N17" i="33"/>
  <c r="O17" i="33"/>
  <c r="O19" i="33"/>
  <c r="N12" i="33"/>
  <c r="O12" i="33" s="1"/>
  <c r="N13" i="33"/>
  <c r="O13" i="33" s="1"/>
  <c r="N7" i="33"/>
  <c r="O7" i="33" s="1"/>
  <c r="N8" i="33"/>
  <c r="O8" i="33" s="1"/>
  <c r="N9" i="33"/>
  <c r="O9" i="33" s="1"/>
  <c r="N6" i="33"/>
  <c r="O6" i="33"/>
  <c r="N15" i="33"/>
  <c r="O15" i="33" s="1"/>
  <c r="N11" i="33"/>
  <c r="O11" i="33" s="1"/>
  <c r="N5" i="44"/>
  <c r="O5" i="44" s="1"/>
  <c r="N18" i="46"/>
  <c r="O18" i="46" s="1"/>
  <c r="O11" i="49" l="1"/>
  <c r="P11" i="49" s="1"/>
  <c r="E22" i="33"/>
  <c r="I28" i="47"/>
  <c r="G27" i="49"/>
  <c r="N5" i="38"/>
  <c r="O5" i="38" s="1"/>
  <c r="L28" i="45"/>
  <c r="H28" i="47"/>
  <c r="J28" i="47"/>
  <c r="N17" i="35"/>
  <c r="O17" i="35" s="1"/>
  <c r="D28" i="44"/>
  <c r="I29" i="46"/>
  <c r="M24" i="34"/>
  <c r="J25" i="36"/>
  <c r="M27" i="37"/>
  <c r="L27" i="38"/>
  <c r="N23" i="38"/>
  <c r="O23" i="38" s="1"/>
  <c r="I26" i="39"/>
  <c r="G25" i="40"/>
  <c r="N17" i="40"/>
  <c r="O17" i="40" s="1"/>
  <c r="F26" i="42"/>
  <c r="N5" i="43"/>
  <c r="O5" i="43" s="1"/>
  <c r="N25" i="43"/>
  <c r="O25" i="43" s="1"/>
  <c r="J28" i="44"/>
  <c r="N10" i="45"/>
  <c r="O10" i="45" s="1"/>
  <c r="L29" i="46"/>
  <c r="N27" i="49"/>
  <c r="G28" i="44"/>
  <c r="H28" i="45"/>
  <c r="K27" i="37"/>
  <c r="J27" i="38"/>
  <c r="N17" i="38"/>
  <c r="O17" i="38" s="1"/>
  <c r="N5" i="39"/>
  <c r="O5" i="39" s="1"/>
  <c r="H26" i="39"/>
  <c r="N5" i="40"/>
  <c r="O5" i="40" s="1"/>
  <c r="E26" i="42"/>
  <c r="N10" i="43"/>
  <c r="O10" i="43" s="1"/>
  <c r="H29" i="46"/>
  <c r="N29" i="46" s="1"/>
  <c r="O29" i="46" s="1"/>
  <c r="N26" i="46"/>
  <c r="O26" i="46" s="1"/>
  <c r="E28" i="47"/>
  <c r="N10" i="33"/>
  <c r="O10" i="33" s="1"/>
  <c r="K24" i="34"/>
  <c r="N14" i="33"/>
  <c r="O14" i="33" s="1"/>
  <c r="M25" i="36"/>
  <c r="M27" i="38"/>
  <c r="J26" i="39"/>
  <c r="H25" i="40"/>
  <c r="N17" i="42"/>
  <c r="O17" i="42" s="1"/>
  <c r="F28" i="43"/>
  <c r="J29" i="46"/>
  <c r="F29" i="46"/>
  <c r="K26" i="39"/>
  <c r="I27" i="49"/>
  <c r="H27" i="49"/>
  <c r="I25" i="36"/>
  <c r="D28" i="43"/>
  <c r="N28" i="43" s="1"/>
  <c r="O28" i="43" s="1"/>
  <c r="L22" i="33"/>
  <c r="N14" i="34"/>
  <c r="O14" i="34" s="1"/>
  <c r="D27" i="37"/>
  <c r="N27" i="37" s="1"/>
  <c r="O27" i="37" s="1"/>
  <c r="N14" i="38"/>
  <c r="O14" i="38" s="1"/>
  <c r="I25" i="40"/>
  <c r="G28" i="43"/>
  <c r="K28" i="43"/>
  <c r="L28" i="44"/>
  <c r="N14" i="45"/>
  <c r="O14" i="45" s="1"/>
  <c r="K29" i="46"/>
  <c r="N22" i="46"/>
  <c r="O22" i="46" s="1"/>
  <c r="D25" i="36"/>
  <c r="N10" i="40"/>
  <c r="O10" i="40" s="1"/>
  <c r="I28" i="44"/>
  <c r="G28" i="45"/>
  <c r="L27" i="49"/>
  <c r="N14" i="35"/>
  <c r="O14" i="35" s="1"/>
  <c r="N10" i="36"/>
  <c r="O10" i="36" s="1"/>
  <c r="H25" i="35"/>
  <c r="F25" i="36"/>
  <c r="H22" i="33"/>
  <c r="M27" i="49"/>
  <c r="H28" i="43"/>
  <c r="D27" i="49"/>
  <c r="O27" i="49" s="1"/>
  <c r="P27" i="49" s="1"/>
  <c r="M22" i="33"/>
  <c r="G24" i="34"/>
  <c r="N24" i="34" s="1"/>
  <c r="O24" i="34" s="1"/>
  <c r="N14" i="36"/>
  <c r="O14" i="36" s="1"/>
  <c r="M26" i="39"/>
  <c r="N23" i="39"/>
  <c r="O23" i="39" s="1"/>
  <c r="K25" i="40"/>
  <c r="J26" i="42"/>
  <c r="I28" i="43"/>
  <c r="E28" i="44"/>
  <c r="D28" i="45"/>
  <c r="N19" i="45"/>
  <c r="O19" i="45" s="1"/>
  <c r="M29" i="46"/>
  <c r="F22" i="33"/>
  <c r="F25" i="35"/>
  <c r="F27" i="49"/>
  <c r="N10" i="42"/>
  <c r="O10" i="42" s="1"/>
  <c r="F28" i="44"/>
  <c r="K27" i="49"/>
  <c r="G22" i="33"/>
  <c r="H25" i="36"/>
  <c r="I27" i="37"/>
  <c r="N18" i="37"/>
  <c r="O18" i="37" s="1"/>
  <c r="H27" i="38"/>
  <c r="E29" i="46"/>
  <c r="K28" i="47"/>
  <c r="N5" i="34"/>
  <c r="O5" i="34" s="1"/>
  <c r="D26" i="42"/>
  <c r="M28" i="47"/>
  <c r="K25" i="36"/>
  <c r="K27" i="38"/>
  <c r="N14" i="39"/>
  <c r="O14" i="39" s="1"/>
  <c r="N5" i="42"/>
  <c r="O5" i="42" s="1"/>
  <c r="K22" i="33"/>
  <c r="J22" i="33"/>
  <c r="N10" i="34"/>
  <c r="O10" i="34" s="1"/>
  <c r="N20" i="37"/>
  <c r="O20" i="37" s="1"/>
  <c r="N22" i="40"/>
  <c r="O22" i="40" s="1"/>
  <c r="L26" i="42"/>
  <c r="F28" i="45"/>
  <c r="O24" i="49"/>
  <c r="P24" i="49" s="1"/>
  <c r="E27" i="49"/>
  <c r="J25" i="35"/>
  <c r="L25" i="36"/>
  <c r="N17" i="36"/>
  <c r="O17" i="36" s="1"/>
  <c r="H27" i="37"/>
  <c r="G27" i="38"/>
  <c r="J28" i="43"/>
  <c r="I24" i="34"/>
  <c r="L25" i="35"/>
  <c r="N19" i="42"/>
  <c r="O19" i="42" s="1"/>
  <c r="K28" i="44"/>
  <c r="N25" i="45"/>
  <c r="O25" i="45" s="1"/>
  <c r="L25" i="40"/>
  <c r="N17" i="43"/>
  <c r="O17" i="43" s="1"/>
  <c r="E28" i="45"/>
  <c r="J28" i="45"/>
  <c r="O15" i="49"/>
  <c r="P15" i="49" s="1"/>
  <c r="D25" i="35"/>
  <c r="N25" i="35" s="1"/>
  <c r="O25" i="35" s="1"/>
  <c r="N23" i="35"/>
  <c r="O23" i="35" s="1"/>
  <c r="N19" i="36"/>
  <c r="O19" i="36" s="1"/>
  <c r="E27" i="37"/>
  <c r="N19" i="38"/>
  <c r="O19" i="38" s="1"/>
  <c r="N14" i="40"/>
  <c r="O14" i="40" s="1"/>
  <c r="L28" i="43"/>
  <c r="N12" i="47"/>
  <c r="O12" i="47" s="1"/>
  <c r="H26" i="42"/>
  <c r="N5" i="45"/>
  <c r="O5" i="45" s="1"/>
  <c r="N20" i="46"/>
  <c r="O20" i="46" s="1"/>
  <c r="F28" i="47"/>
  <c r="O20" i="49"/>
  <c r="P20" i="49" s="1"/>
  <c r="F27" i="37"/>
  <c r="F26" i="39"/>
  <c r="D29" i="46"/>
  <c r="G28" i="47"/>
  <c r="J25" i="40"/>
  <c r="H24" i="34"/>
  <c r="N16" i="34"/>
  <c r="O16" i="34" s="1"/>
  <c r="I25" i="35"/>
  <c r="J27" i="37"/>
  <c r="I27" i="38"/>
  <c r="N27" i="38" s="1"/>
  <c r="O27" i="38" s="1"/>
  <c r="L27" i="37"/>
  <c r="L26" i="39"/>
  <c r="I26" i="42"/>
  <c r="M28" i="44"/>
  <c r="O18" i="49"/>
  <c r="P18" i="49" s="1"/>
  <c r="N18" i="34"/>
  <c r="O18" i="34" s="1"/>
  <c r="N10" i="37"/>
  <c r="O10" i="37" s="1"/>
  <c r="N10" i="38"/>
  <c r="O10" i="38" s="1"/>
  <c r="M28" i="43"/>
  <c r="N17" i="45"/>
  <c r="O17" i="45" s="1"/>
  <c r="N16" i="47"/>
  <c r="O16" i="47" s="1"/>
  <c r="O23" i="50"/>
  <c r="P23" i="50" s="1"/>
  <c r="N15" i="37"/>
  <c r="O15" i="37" s="1"/>
  <c r="D28" i="47"/>
  <c r="N28" i="47" s="1"/>
  <c r="O28" i="47" s="1"/>
  <c r="N5" i="46"/>
  <c r="O5" i="46" s="1"/>
  <c r="N14" i="44"/>
  <c r="O14" i="44" s="1"/>
  <c r="K26" i="42"/>
  <c r="K28" i="45"/>
  <c r="G25" i="36"/>
  <c r="D26" i="39"/>
  <c r="D22" i="33"/>
  <c r="N11" i="46"/>
  <c r="O11" i="46" s="1"/>
  <c r="N14" i="42"/>
  <c r="O14" i="42" s="1"/>
  <c r="N25" i="47"/>
  <c r="O25" i="47" s="1"/>
  <c r="N25" i="44"/>
  <c r="O25" i="44" s="1"/>
  <c r="D25" i="40"/>
  <c r="N5" i="36"/>
  <c r="O5" i="36" s="1"/>
  <c r="E27" i="38"/>
  <c r="M28" i="45"/>
  <c r="N10" i="39"/>
  <c r="O10" i="39" s="1"/>
  <c r="N5" i="35"/>
  <c r="O5" i="35" s="1"/>
  <c r="N5" i="33"/>
  <c r="O5" i="33" s="1"/>
  <c r="O5" i="49"/>
  <c r="P5" i="49" s="1"/>
  <c r="E25" i="40"/>
  <c r="N22" i="33" l="1"/>
  <c r="O22" i="33" s="1"/>
  <c r="N28" i="44"/>
  <c r="O28" i="44" s="1"/>
  <c r="N26" i="39"/>
  <c r="O26" i="39" s="1"/>
  <c r="N26" i="42"/>
  <c r="O26" i="42" s="1"/>
  <c r="N28" i="45"/>
  <c r="O28" i="45" s="1"/>
  <c r="N25" i="40"/>
  <c r="O25" i="40" s="1"/>
  <c r="N25" i="36"/>
  <c r="O25" i="36" s="1"/>
</calcChain>
</file>

<file path=xl/sharedStrings.xml><?xml version="1.0" encoding="utf-8"?>
<sst xmlns="http://schemas.openxmlformats.org/spreadsheetml/2006/main" count="718" uniqueCount="91">
  <si>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</si>
  <si>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</si>
  <si>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</si>
  <si>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</si>
  <si>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</si>
  <si>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</si>
  <si>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</si>
  <si>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</si>
  <si>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</si>
  <si>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</si>
  <si>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</si>
  <si>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</si>
  <si>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</si>
  <si>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</si>
  <si>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</si>
  <si>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</si>
  <si>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</si>
  <si>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</si>
  <si>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</si>
  <si>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</si>
  <si>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</si>
  <si>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</si>
  <si>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</si>
  <si>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Public Safety</t>
  </si>
  <si>
    <t>Law Enforcement</t>
  </si>
  <si>
    <t>Fire Control</t>
  </si>
  <si>
    <t>Protective Inspections</t>
  </si>
  <si>
    <t>Physical Environment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</si>
  <si>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</si>
  <si>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</si>
  <si>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</si>
  <si>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</si>
  <si>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</si>
  <si>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</si>
  <si>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Cultural Services</t>
  </si>
  <si>
    <t>2009 Municipal Population:</t>
  </si>
  <si>
    <t>Redington Beach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</si>
  <si>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</si>
  <si>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</si>
  <si>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</si>
  <si>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</si>
  <si>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</si>
  <si>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</si>
  <si>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Sewer / Wastewater Services</t>
  </si>
  <si>
    <t>2011 Municipal Population:</t>
  </si>
  <si>
    <t>Local Fiscal Year Ended September 30, 2012</t>
  </si>
  <si>
    <t>2012 Municipal Population:</t>
  </si>
  <si>
    <t>Local Fiscal Year Ended September 30, 2008</t>
  </si>
  <si>
    <t>Other Public Safety</t>
  </si>
  <si>
    <t>Garbage / Solid Waste Control Services</t>
  </si>
  <si>
    <t>Installment Purchase Acquisitions</t>
  </si>
  <si>
    <t>2008 Municipal Population:</t>
  </si>
  <si>
    <t>Local Fiscal Year Ended September 30, 2013</t>
  </si>
  <si>
    <t>Proprietary - Other Non-Operating Disbursements</t>
  </si>
  <si>
    <t>Special Items (Loss)</t>
  </si>
  <si>
    <t>2013 Municipal Population:</t>
  </si>
  <si>
    <t>Local Fiscal Year Ended September 30, 2014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</si>
  <si>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</si>
  <si>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</si>
  <si>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</si>
  <si>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</si>
  <si>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</si>
  <si>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</si>
  <si>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</si>
  <si>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</si>
  <si>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</si>
  <si>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</si>
  <si>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</si>
  <si>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Economic Environment</t>
  </si>
  <si>
    <t>Housing and Urban Development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</si>
  <si>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</si>
  <si>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</si>
  <si>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</si>
  <si>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</si>
  <si>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</si>
  <si>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</si>
  <si>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General Government</t>
  </si>
  <si>
    <t>2019 Municipal Population:</t>
  </si>
  <si>
    <t>Local Fiscal Year Ended September 30, 2020</t>
  </si>
  <si>
    <t>Comprehensive Planning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</si>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</sst>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6836C-7FA2-4B7E-8F28-B164145CA772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83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84</v>
      </c>
      <c r="N4" s="98" t="s">
        <v>5</v>
      </c>
      <c r="O4" s="98" t="s">
        <v>85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379572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379572</v>
      </c>
      <c r="P5" s="105">
        <f>(O5/P$27)</f>
        <v>275.05217391304348</v>
      </c>
      <c r="Q5" s="106"/>
    </row>
    <row r="6" spans="1:134">
      <c r="A6" s="108"/>
      <c r="B6" s="109">
        <v>511</v>
      </c>
      <c r="C6" s="110" t="s">
        <v>19</v>
      </c>
      <c r="D6" s="111">
        <v>29633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29633</v>
      </c>
      <c r="P6" s="112">
        <f>(O6/P$27)</f>
        <v>21.473188405797103</v>
      </c>
      <c r="Q6" s="113"/>
    </row>
    <row r="7" spans="1:134">
      <c r="A7" s="108"/>
      <c r="B7" s="109">
        <v>512</v>
      </c>
      <c r="C7" s="110" t="s">
        <v>20</v>
      </c>
      <c r="D7" s="111">
        <v>172387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172387</v>
      </c>
      <c r="P7" s="112">
        <f>(O7/P$27)</f>
        <v>124.91811594202899</v>
      </c>
      <c r="Q7" s="113"/>
    </row>
    <row r="8" spans="1:134">
      <c r="A8" s="108"/>
      <c r="B8" s="109">
        <v>513</v>
      </c>
      <c r="C8" s="110" t="s">
        <v>21</v>
      </c>
      <c r="D8" s="111">
        <v>79408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79408</v>
      </c>
      <c r="P8" s="112">
        <f>(O8/P$27)</f>
        <v>57.542028985507244</v>
      </c>
      <c r="Q8" s="113"/>
    </row>
    <row r="9" spans="1:134">
      <c r="A9" s="108"/>
      <c r="B9" s="109">
        <v>514</v>
      </c>
      <c r="C9" s="110" t="s">
        <v>22</v>
      </c>
      <c r="D9" s="111">
        <v>94052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94052</v>
      </c>
      <c r="P9" s="112">
        <f>(O9/P$27)</f>
        <v>68.153623188405803</v>
      </c>
      <c r="Q9" s="113"/>
    </row>
    <row r="10" spans="1:134">
      <c r="A10" s="108"/>
      <c r="B10" s="109">
        <v>515</v>
      </c>
      <c r="C10" s="110" t="s">
        <v>79</v>
      </c>
      <c r="D10" s="111">
        <v>4092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4092</v>
      </c>
      <c r="P10" s="112">
        <f>(O10/P$27)</f>
        <v>2.965217391304348</v>
      </c>
      <c r="Q10" s="113"/>
    </row>
    <row r="11" spans="1:134" ht="15.75">
      <c r="A11" s="114" t="s">
        <v>23</v>
      </c>
      <c r="B11" s="115"/>
      <c r="C11" s="116"/>
      <c r="D11" s="117">
        <f>SUM(D12:D14)</f>
        <v>462282</v>
      </c>
      <c r="E11" s="117">
        <f>SUM(E12:E14)</f>
        <v>0</v>
      </c>
      <c r="F11" s="117">
        <f>SUM(F12:F14)</f>
        <v>0</v>
      </c>
      <c r="G11" s="117">
        <f>SUM(G12:G14)</f>
        <v>0</v>
      </c>
      <c r="H11" s="117">
        <f>SUM(H12:H14)</f>
        <v>0</v>
      </c>
      <c r="I11" s="117">
        <f>SUM(I12:I14)</f>
        <v>0</v>
      </c>
      <c r="J11" s="117">
        <f>SUM(J12:J14)</f>
        <v>0</v>
      </c>
      <c r="K11" s="117">
        <f>SUM(K12:K14)</f>
        <v>0</v>
      </c>
      <c r="L11" s="117">
        <f>SUM(L12:L14)</f>
        <v>0</v>
      </c>
      <c r="M11" s="117">
        <f>SUM(M12:M14)</f>
        <v>0</v>
      </c>
      <c r="N11" s="117">
        <f>SUM(N12:N14)</f>
        <v>0</v>
      </c>
      <c r="O11" s="118">
        <f>SUM(D11:N11)</f>
        <v>462282</v>
      </c>
      <c r="P11" s="119">
        <f>(O11/P$27)</f>
        <v>334.9869565217391</v>
      </c>
      <c r="Q11" s="120"/>
    </row>
    <row r="12" spans="1:134">
      <c r="A12" s="108"/>
      <c r="B12" s="109">
        <v>521</v>
      </c>
      <c r="C12" s="110" t="s">
        <v>24</v>
      </c>
      <c r="D12" s="111">
        <v>292559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292559</v>
      </c>
      <c r="P12" s="112">
        <f>(O12/P$27)</f>
        <v>211.99927536231883</v>
      </c>
      <c r="Q12" s="113"/>
    </row>
    <row r="13" spans="1:134">
      <c r="A13" s="108"/>
      <c r="B13" s="109">
        <v>522</v>
      </c>
      <c r="C13" s="110" t="s">
        <v>25</v>
      </c>
      <c r="D13" s="111">
        <v>129669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1">SUM(D13:N13)</f>
        <v>129669</v>
      </c>
      <c r="P13" s="112">
        <f>(O13/P$27)</f>
        <v>93.963043478260872</v>
      </c>
      <c r="Q13" s="113"/>
    </row>
    <row r="14" spans="1:134">
      <c r="A14" s="108"/>
      <c r="B14" s="109">
        <v>524</v>
      </c>
      <c r="C14" s="110" t="s">
        <v>26</v>
      </c>
      <c r="D14" s="111">
        <v>40054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40054</v>
      </c>
      <c r="P14" s="112">
        <f>(O14/P$27)</f>
        <v>29.024637681159419</v>
      </c>
      <c r="Q14" s="113"/>
    </row>
    <row r="15" spans="1:134" ht="15.75">
      <c r="A15" s="114" t="s">
        <v>27</v>
      </c>
      <c r="B15" s="115"/>
      <c r="C15" s="116"/>
      <c r="D15" s="117">
        <f>SUM(D16:D18)</f>
        <v>134336</v>
      </c>
      <c r="E15" s="117">
        <f>SUM(E16:E18)</f>
        <v>0</v>
      </c>
      <c r="F15" s="117">
        <f>SUM(F16:F18)</f>
        <v>0</v>
      </c>
      <c r="G15" s="117">
        <f>SUM(G16:G18)</f>
        <v>0</v>
      </c>
      <c r="H15" s="117">
        <f>SUM(H16:H18)</f>
        <v>0</v>
      </c>
      <c r="I15" s="117">
        <f>SUM(I16:I18)</f>
        <v>183024</v>
      </c>
      <c r="J15" s="117">
        <f>SUM(J16:J18)</f>
        <v>0</v>
      </c>
      <c r="K15" s="117">
        <f>SUM(K16:K18)</f>
        <v>0</v>
      </c>
      <c r="L15" s="117">
        <f>SUM(L16:L18)</f>
        <v>0</v>
      </c>
      <c r="M15" s="117">
        <f>SUM(M16:M18)</f>
        <v>0</v>
      </c>
      <c r="N15" s="117">
        <f>SUM(N16:N18)</f>
        <v>0</v>
      </c>
      <c r="O15" s="118">
        <f>SUM(D15:N15)</f>
        <v>317360</v>
      </c>
      <c r="P15" s="119">
        <f>(O15/P$27)</f>
        <v>229.97101449275362</v>
      </c>
      <c r="Q15" s="120"/>
    </row>
    <row r="16" spans="1:134">
      <c r="A16" s="108"/>
      <c r="B16" s="109">
        <v>534</v>
      </c>
      <c r="C16" s="110" t="s">
        <v>49</v>
      </c>
      <c r="D16" s="111">
        <v>110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4" si="2">SUM(D16:N16)</f>
        <v>110</v>
      </c>
      <c r="P16" s="112">
        <f>(O16/P$27)</f>
        <v>7.9710144927536225E-2</v>
      </c>
      <c r="Q16" s="113"/>
    </row>
    <row r="17" spans="1:120">
      <c r="A17" s="108"/>
      <c r="B17" s="109">
        <v>535</v>
      </c>
      <c r="C17" s="110" t="s">
        <v>43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183024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183024</v>
      </c>
      <c r="P17" s="112">
        <f>(O17/P$27)</f>
        <v>132.62608695652173</v>
      </c>
      <c r="Q17" s="113"/>
    </row>
    <row r="18" spans="1:120">
      <c r="A18" s="108"/>
      <c r="B18" s="109">
        <v>539</v>
      </c>
      <c r="C18" s="110" t="s">
        <v>28</v>
      </c>
      <c r="D18" s="111">
        <v>134226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134226</v>
      </c>
      <c r="P18" s="112">
        <f>(O18/P$27)</f>
        <v>97.265217391304347</v>
      </c>
      <c r="Q18" s="113"/>
    </row>
    <row r="19" spans="1:120" ht="15.75">
      <c r="A19" s="114" t="s">
        <v>29</v>
      </c>
      <c r="B19" s="115"/>
      <c r="C19" s="116"/>
      <c r="D19" s="117">
        <f>SUM(D20:D20)</f>
        <v>47303</v>
      </c>
      <c r="E19" s="117">
        <f>SUM(E20:E20)</f>
        <v>0</v>
      </c>
      <c r="F19" s="117">
        <f>SUM(F20:F20)</f>
        <v>0</v>
      </c>
      <c r="G19" s="117">
        <f>SUM(G20:G20)</f>
        <v>124182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 t="shared" si="2"/>
        <v>171485</v>
      </c>
      <c r="P19" s="119">
        <f>(O19/P$27)</f>
        <v>124.26449275362319</v>
      </c>
      <c r="Q19" s="120"/>
    </row>
    <row r="20" spans="1:120">
      <c r="A20" s="108"/>
      <c r="B20" s="109">
        <v>541</v>
      </c>
      <c r="C20" s="110" t="s">
        <v>30</v>
      </c>
      <c r="D20" s="111">
        <v>47303</v>
      </c>
      <c r="E20" s="111">
        <v>0</v>
      </c>
      <c r="F20" s="111">
        <v>0</v>
      </c>
      <c r="G20" s="111">
        <v>124182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171485</v>
      </c>
      <c r="P20" s="112">
        <f>(O20/P$27)</f>
        <v>124.26449275362319</v>
      </c>
      <c r="Q20" s="113"/>
    </row>
    <row r="21" spans="1:120" ht="15.75">
      <c r="A21" s="114" t="s">
        <v>31</v>
      </c>
      <c r="B21" s="115"/>
      <c r="C21" s="116"/>
      <c r="D21" s="117">
        <f>SUM(D22:D24)</f>
        <v>147782</v>
      </c>
      <c r="E21" s="117">
        <f>SUM(E22:E24)</f>
        <v>0</v>
      </c>
      <c r="F21" s="117">
        <f>SUM(F22:F24)</f>
        <v>0</v>
      </c>
      <c r="G21" s="117">
        <f>SUM(G22:G24)</f>
        <v>0</v>
      </c>
      <c r="H21" s="117">
        <f>SUM(H22:H24)</f>
        <v>0</v>
      </c>
      <c r="I21" s="117">
        <f>SUM(I22:I24)</f>
        <v>0</v>
      </c>
      <c r="J21" s="117">
        <f>SUM(J22:J24)</f>
        <v>0</v>
      </c>
      <c r="K21" s="117">
        <f>SUM(K22:K24)</f>
        <v>0</v>
      </c>
      <c r="L21" s="117">
        <f>SUM(L22:L24)</f>
        <v>0</v>
      </c>
      <c r="M21" s="117">
        <f>SUM(M22:M24)</f>
        <v>0</v>
      </c>
      <c r="N21" s="117">
        <f>SUM(N22:N24)</f>
        <v>0</v>
      </c>
      <c r="O21" s="117">
        <f>SUM(D21:N21)</f>
        <v>147782</v>
      </c>
      <c r="P21" s="119">
        <f>(O21/P$27)</f>
        <v>107.08840579710144</v>
      </c>
      <c r="Q21" s="113"/>
    </row>
    <row r="22" spans="1:120">
      <c r="A22" s="108"/>
      <c r="B22" s="109">
        <v>571</v>
      </c>
      <c r="C22" s="110" t="s">
        <v>32</v>
      </c>
      <c r="D22" s="111">
        <v>24020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24020</v>
      </c>
      <c r="P22" s="112">
        <f>(O22/P$27)</f>
        <v>17.405797101449274</v>
      </c>
      <c r="Q22" s="113"/>
    </row>
    <row r="23" spans="1:120">
      <c r="A23" s="108"/>
      <c r="B23" s="109">
        <v>572</v>
      </c>
      <c r="C23" s="110" t="s">
        <v>33</v>
      </c>
      <c r="D23" s="111">
        <v>105849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105849</v>
      </c>
      <c r="P23" s="112">
        <f>(O23/P$27)</f>
        <v>76.702173913043481</v>
      </c>
      <c r="Q23" s="113"/>
    </row>
    <row r="24" spans="1:120" ht="15.75" thickBot="1">
      <c r="A24" s="108"/>
      <c r="B24" s="109">
        <v>573</v>
      </c>
      <c r="C24" s="110" t="s">
        <v>34</v>
      </c>
      <c r="D24" s="111">
        <v>17913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17913</v>
      </c>
      <c r="P24" s="112">
        <f>(O24/P$27)</f>
        <v>12.980434782608695</v>
      </c>
      <c r="Q24" s="113"/>
    </row>
    <row r="25" spans="1:120" ht="16.5" thickBot="1">
      <c r="A25" s="121" t="s">
        <v>10</v>
      </c>
      <c r="B25" s="122"/>
      <c r="C25" s="123"/>
      <c r="D25" s="124">
        <f>SUM(D5,D11,D15,D19,D21)</f>
        <v>1171275</v>
      </c>
      <c r="E25" s="124">
        <f t="shared" ref="E25:N25" si="3">SUM(E5,E11,E15,E19,E21)</f>
        <v>0</v>
      </c>
      <c r="F25" s="124">
        <f t="shared" si="3"/>
        <v>0</v>
      </c>
      <c r="G25" s="124">
        <f t="shared" si="3"/>
        <v>124182</v>
      </c>
      <c r="H25" s="124">
        <f t="shared" si="3"/>
        <v>0</v>
      </c>
      <c r="I25" s="124">
        <f t="shared" si="3"/>
        <v>183024</v>
      </c>
      <c r="J25" s="124">
        <f t="shared" si="3"/>
        <v>0</v>
      </c>
      <c r="K25" s="124">
        <f t="shared" si="3"/>
        <v>0</v>
      </c>
      <c r="L25" s="124">
        <f t="shared" si="3"/>
        <v>0</v>
      </c>
      <c r="M25" s="124">
        <f t="shared" si="3"/>
        <v>0</v>
      </c>
      <c r="N25" s="124">
        <f t="shared" si="3"/>
        <v>0</v>
      </c>
      <c r="O25" s="124">
        <f>SUM(D25:N25)</f>
        <v>1478481</v>
      </c>
      <c r="P25" s="125">
        <f>(O25/P$27)</f>
        <v>1071.3630434782608</v>
      </c>
      <c r="Q25" s="106"/>
      <c r="R25" s="12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</row>
    <row r="26" spans="1:120">
      <c r="A26" s="127"/>
      <c r="B26" s="128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30"/>
    </row>
    <row r="27" spans="1:120">
      <c r="A27" s="131"/>
      <c r="B27" s="132"/>
      <c r="C27" s="132"/>
      <c r="D27" s="133"/>
      <c r="E27" s="133"/>
      <c r="F27" s="133"/>
      <c r="G27" s="133"/>
      <c r="H27" s="133"/>
      <c r="I27" s="133"/>
      <c r="J27" s="133"/>
      <c r="K27" s="133"/>
      <c r="L27" s="133"/>
      <c r="M27" s="136" t="s">
        <v>90</v>
      </c>
      <c r="N27" s="136"/>
      <c r="O27" s="136"/>
      <c r="P27" s="134">
        <v>1380</v>
      </c>
    </row>
    <row r="28" spans="1:120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  <row r="29" spans="1:120" ht="15.75" customHeight="1" thickBot="1">
      <c r="A29" s="140" t="s">
        <v>41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268966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6" si="1">SUM(D5:M5)</f>
        <v>268966</v>
      </c>
      <c r="O5" s="58">
        <f t="shared" ref="O5:O26" si="2">(N5/O$28)</f>
        <v>187.17188587334726</v>
      </c>
      <c r="P5" s="59"/>
    </row>
    <row r="6" spans="1:133">
      <c r="A6" s="61"/>
      <c r="B6" s="62">
        <v>511</v>
      </c>
      <c r="C6" s="63" t="s">
        <v>19</v>
      </c>
      <c r="D6" s="64">
        <v>24831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24831</v>
      </c>
      <c r="O6" s="65">
        <f t="shared" si="2"/>
        <v>17.279749478079331</v>
      </c>
      <c r="P6" s="66"/>
    </row>
    <row r="7" spans="1:133">
      <c r="A7" s="61"/>
      <c r="B7" s="62">
        <v>512</v>
      </c>
      <c r="C7" s="63" t="s">
        <v>20</v>
      </c>
      <c r="D7" s="64">
        <v>119402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119402</v>
      </c>
      <c r="O7" s="65">
        <f t="shared" si="2"/>
        <v>83.091162143354211</v>
      </c>
      <c r="P7" s="66"/>
    </row>
    <row r="8" spans="1:133">
      <c r="A8" s="61"/>
      <c r="B8" s="62">
        <v>513</v>
      </c>
      <c r="C8" s="63" t="s">
        <v>21</v>
      </c>
      <c r="D8" s="64">
        <v>73203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73203</v>
      </c>
      <c r="O8" s="65">
        <f t="shared" si="2"/>
        <v>50.94154488517745</v>
      </c>
      <c r="P8" s="66"/>
    </row>
    <row r="9" spans="1:133">
      <c r="A9" s="61"/>
      <c r="B9" s="62">
        <v>514</v>
      </c>
      <c r="C9" s="63" t="s">
        <v>22</v>
      </c>
      <c r="D9" s="64">
        <v>51530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51530</v>
      </c>
      <c r="O9" s="65">
        <f t="shared" si="2"/>
        <v>35.859429366736258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SUM(D11:D13)</f>
        <v>351336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351336</v>
      </c>
      <c r="O10" s="72">
        <f t="shared" si="2"/>
        <v>244.4926931106472</v>
      </c>
      <c r="P10" s="73"/>
    </row>
    <row r="11" spans="1:133">
      <c r="A11" s="61"/>
      <c r="B11" s="62">
        <v>521</v>
      </c>
      <c r="C11" s="63" t="s">
        <v>24</v>
      </c>
      <c r="D11" s="64">
        <v>227617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227617</v>
      </c>
      <c r="O11" s="65">
        <f t="shared" si="2"/>
        <v>158.3973556019485</v>
      </c>
      <c r="P11" s="66"/>
    </row>
    <row r="12" spans="1:133">
      <c r="A12" s="61"/>
      <c r="B12" s="62">
        <v>522</v>
      </c>
      <c r="C12" s="63" t="s">
        <v>25</v>
      </c>
      <c r="D12" s="64">
        <v>106390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106390</v>
      </c>
      <c r="O12" s="65">
        <f t="shared" si="2"/>
        <v>74.036186499652047</v>
      </c>
      <c r="P12" s="66"/>
    </row>
    <row r="13" spans="1:133">
      <c r="A13" s="61"/>
      <c r="B13" s="62">
        <v>524</v>
      </c>
      <c r="C13" s="63" t="s">
        <v>26</v>
      </c>
      <c r="D13" s="64">
        <v>17329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17329</v>
      </c>
      <c r="O13" s="65">
        <f t="shared" si="2"/>
        <v>12.059151009046625</v>
      </c>
      <c r="P13" s="66"/>
    </row>
    <row r="14" spans="1:133" ht="15.75">
      <c r="A14" s="67" t="s">
        <v>27</v>
      </c>
      <c r="B14" s="68"/>
      <c r="C14" s="69"/>
      <c r="D14" s="70">
        <f t="shared" ref="D14:M14" si="4">SUM(D15:D16)</f>
        <v>153452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13426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166878</v>
      </c>
      <c r="O14" s="72">
        <f t="shared" si="2"/>
        <v>116.1294363256785</v>
      </c>
      <c r="P14" s="73"/>
    </row>
    <row r="15" spans="1:133">
      <c r="A15" s="61"/>
      <c r="B15" s="62">
        <v>535</v>
      </c>
      <c r="C15" s="63" t="s">
        <v>43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13426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13426</v>
      </c>
      <c r="O15" s="65">
        <f t="shared" si="2"/>
        <v>9.3430758524704238</v>
      </c>
      <c r="P15" s="66"/>
    </row>
    <row r="16" spans="1:133">
      <c r="A16" s="61"/>
      <c r="B16" s="62">
        <v>539</v>
      </c>
      <c r="C16" s="63" t="s">
        <v>28</v>
      </c>
      <c r="D16" s="64">
        <v>153452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153452</v>
      </c>
      <c r="O16" s="65">
        <f t="shared" si="2"/>
        <v>106.78636047320808</v>
      </c>
      <c r="P16" s="66"/>
    </row>
    <row r="17" spans="1:119" ht="15.75">
      <c r="A17" s="67" t="s">
        <v>29</v>
      </c>
      <c r="B17" s="68"/>
      <c r="C17" s="69"/>
      <c r="D17" s="70">
        <f t="shared" ref="D17:M17" si="5">SUM(D18:D18)</f>
        <v>34163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34163</v>
      </c>
      <c r="O17" s="72">
        <f t="shared" si="2"/>
        <v>23.773834377174669</v>
      </c>
      <c r="P17" s="73"/>
    </row>
    <row r="18" spans="1:119">
      <c r="A18" s="61"/>
      <c r="B18" s="62">
        <v>541</v>
      </c>
      <c r="C18" s="63" t="s">
        <v>57</v>
      </c>
      <c r="D18" s="64">
        <v>34163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34163</v>
      </c>
      <c r="O18" s="65">
        <f t="shared" si="2"/>
        <v>23.773834377174669</v>
      </c>
      <c r="P18" s="66"/>
    </row>
    <row r="19" spans="1:119" ht="15.75">
      <c r="A19" s="67" t="s">
        <v>31</v>
      </c>
      <c r="B19" s="68"/>
      <c r="C19" s="69"/>
      <c r="D19" s="70">
        <f t="shared" ref="D19:M19" si="6">SUM(D20:D22)</f>
        <v>107188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107188</v>
      </c>
      <c r="O19" s="72">
        <f t="shared" si="2"/>
        <v>74.591510090466244</v>
      </c>
      <c r="P19" s="66"/>
    </row>
    <row r="20" spans="1:119">
      <c r="A20" s="61"/>
      <c r="B20" s="62">
        <v>571</v>
      </c>
      <c r="C20" s="63" t="s">
        <v>32</v>
      </c>
      <c r="D20" s="64">
        <v>23296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23296</v>
      </c>
      <c r="O20" s="65">
        <f t="shared" si="2"/>
        <v>16.211551844119693</v>
      </c>
      <c r="P20" s="66"/>
    </row>
    <row r="21" spans="1:119">
      <c r="A21" s="61"/>
      <c r="B21" s="62">
        <v>572</v>
      </c>
      <c r="C21" s="63" t="s">
        <v>58</v>
      </c>
      <c r="D21" s="64">
        <v>67652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67652</v>
      </c>
      <c r="O21" s="65">
        <f t="shared" si="2"/>
        <v>47.078636047320806</v>
      </c>
      <c r="P21" s="66"/>
    </row>
    <row r="22" spans="1:119">
      <c r="A22" s="61"/>
      <c r="B22" s="62">
        <v>573</v>
      </c>
      <c r="C22" s="63" t="s">
        <v>34</v>
      </c>
      <c r="D22" s="64">
        <v>16240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16240</v>
      </c>
      <c r="O22" s="65">
        <f t="shared" si="2"/>
        <v>11.301322199025748</v>
      </c>
      <c r="P22" s="66"/>
    </row>
    <row r="23" spans="1:119" ht="15.75">
      <c r="A23" s="67" t="s">
        <v>59</v>
      </c>
      <c r="B23" s="68"/>
      <c r="C23" s="69"/>
      <c r="D23" s="70">
        <f t="shared" ref="D23:M23" si="7">SUM(D24:D25)</f>
        <v>33673</v>
      </c>
      <c r="E23" s="70">
        <f t="shared" si="7"/>
        <v>0</v>
      </c>
      <c r="F23" s="70">
        <f t="shared" si="7"/>
        <v>0</v>
      </c>
      <c r="G23" s="70">
        <f t="shared" si="7"/>
        <v>304345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338018</v>
      </c>
      <c r="O23" s="72">
        <f t="shared" si="2"/>
        <v>235.22477383437717</v>
      </c>
      <c r="P23" s="66"/>
    </row>
    <row r="24" spans="1:119">
      <c r="A24" s="61"/>
      <c r="B24" s="62">
        <v>581</v>
      </c>
      <c r="C24" s="63" t="s">
        <v>60</v>
      </c>
      <c r="D24" s="64">
        <v>33673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33673</v>
      </c>
      <c r="O24" s="65">
        <f t="shared" si="2"/>
        <v>23.432846207376478</v>
      </c>
      <c r="P24" s="66"/>
    </row>
    <row r="25" spans="1:119" ht="15.75" thickBot="1">
      <c r="A25" s="61"/>
      <c r="B25" s="62">
        <v>590</v>
      </c>
      <c r="C25" s="63" t="s">
        <v>61</v>
      </c>
      <c r="D25" s="64">
        <v>0</v>
      </c>
      <c r="E25" s="64">
        <v>0</v>
      </c>
      <c r="F25" s="64">
        <v>0</v>
      </c>
      <c r="G25" s="64">
        <v>304345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304345</v>
      </c>
      <c r="O25" s="65">
        <f t="shared" si="2"/>
        <v>211.79192762700069</v>
      </c>
      <c r="P25" s="66"/>
    </row>
    <row r="26" spans="1:119" ht="16.5" thickBot="1">
      <c r="A26" s="74" t="s">
        <v>10</v>
      </c>
      <c r="B26" s="75"/>
      <c r="C26" s="76"/>
      <c r="D26" s="77">
        <f>SUM(D5,D10,D14,D17,D19,D23)</f>
        <v>948778</v>
      </c>
      <c r="E26" s="77">
        <f t="shared" ref="E26:M26" si="8">SUM(E5,E10,E14,E17,E19,E23)</f>
        <v>0</v>
      </c>
      <c r="F26" s="77">
        <f t="shared" si="8"/>
        <v>0</v>
      </c>
      <c r="G26" s="77">
        <f t="shared" si="8"/>
        <v>304345</v>
      </c>
      <c r="H26" s="77">
        <f t="shared" si="8"/>
        <v>0</v>
      </c>
      <c r="I26" s="77">
        <f t="shared" si="8"/>
        <v>13426</v>
      </c>
      <c r="J26" s="77">
        <f t="shared" si="8"/>
        <v>0</v>
      </c>
      <c r="K26" s="77">
        <f t="shared" si="8"/>
        <v>0</v>
      </c>
      <c r="L26" s="77">
        <f t="shared" si="8"/>
        <v>0</v>
      </c>
      <c r="M26" s="77">
        <f t="shared" si="8"/>
        <v>0</v>
      </c>
      <c r="N26" s="77">
        <f t="shared" si="1"/>
        <v>1266549</v>
      </c>
      <c r="O26" s="78">
        <f t="shared" si="2"/>
        <v>881.38413361169103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74" t="s">
        <v>62</v>
      </c>
      <c r="M28" s="174"/>
      <c r="N28" s="174"/>
      <c r="O28" s="88">
        <v>1437</v>
      </c>
    </row>
    <row r="29" spans="1:119">
      <c r="A29" s="175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</row>
    <row r="30" spans="1:119" ht="15.75" customHeight="1" thickBot="1">
      <c r="A30" s="178" t="s">
        <v>41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266554</v>
      </c>
      <c r="E5" s="24">
        <f t="shared" si="0"/>
        <v>0</v>
      </c>
      <c r="F5" s="24">
        <f t="shared" si="0"/>
        <v>0</v>
      </c>
      <c r="G5" s="24">
        <f t="shared" si="0"/>
        <v>139</v>
      </c>
      <c r="H5" s="24">
        <f t="shared" si="0"/>
        <v>0</v>
      </c>
      <c r="I5" s="24">
        <f t="shared" si="0"/>
        <v>139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266832</v>
      </c>
      <c r="O5" s="30">
        <f t="shared" ref="O5:O27" si="2">(N5/O$29)</f>
        <v>185.17140874392783</v>
      </c>
      <c r="P5" s="6"/>
    </row>
    <row r="6" spans="1:133">
      <c r="A6" s="12"/>
      <c r="B6" s="42">
        <v>511</v>
      </c>
      <c r="C6" s="19" t="s">
        <v>19</v>
      </c>
      <c r="D6" s="43">
        <v>25331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25331</v>
      </c>
      <c r="O6" s="44">
        <f t="shared" si="2"/>
        <v>17.578764746703676</v>
      </c>
      <c r="P6" s="9"/>
    </row>
    <row r="7" spans="1:133">
      <c r="A7" s="12"/>
      <c r="B7" s="42">
        <v>512</v>
      </c>
      <c r="C7" s="19" t="s">
        <v>20</v>
      </c>
      <c r="D7" s="43">
        <v>118107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118107</v>
      </c>
      <c r="O7" s="44">
        <f t="shared" si="2"/>
        <v>81.961832061068705</v>
      </c>
      <c r="P7" s="9"/>
    </row>
    <row r="8" spans="1:133">
      <c r="A8" s="12"/>
      <c r="B8" s="42">
        <v>513</v>
      </c>
      <c r="C8" s="19" t="s">
        <v>21</v>
      </c>
      <c r="D8" s="43">
        <v>70836</v>
      </c>
      <c r="E8" s="43">
        <v>0</v>
      </c>
      <c r="F8" s="43">
        <v>0</v>
      </c>
      <c r="G8" s="43">
        <v>139</v>
      </c>
      <c r="H8" s="43">
        <v>0</v>
      </c>
      <c r="I8" s="43">
        <v>139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71114</v>
      </c>
      <c r="O8" s="44">
        <f t="shared" si="2"/>
        <v>49.350451075641914</v>
      </c>
      <c r="P8" s="9"/>
    </row>
    <row r="9" spans="1:133">
      <c r="A9" s="12"/>
      <c r="B9" s="42">
        <v>514</v>
      </c>
      <c r="C9" s="19" t="s">
        <v>22</v>
      </c>
      <c r="D9" s="43">
        <v>52280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52280</v>
      </c>
      <c r="O9" s="44">
        <f t="shared" si="2"/>
        <v>36.280360860513532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338940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338940</v>
      </c>
      <c r="O10" s="41">
        <f t="shared" si="2"/>
        <v>235.21165857043721</v>
      </c>
      <c r="P10" s="10"/>
    </row>
    <row r="11" spans="1:133">
      <c r="A11" s="12"/>
      <c r="B11" s="42">
        <v>521</v>
      </c>
      <c r="C11" s="19" t="s">
        <v>24</v>
      </c>
      <c r="D11" s="43">
        <v>226148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226148</v>
      </c>
      <c r="O11" s="44">
        <f t="shared" si="2"/>
        <v>156.93823733518391</v>
      </c>
      <c r="P11" s="9"/>
    </row>
    <row r="12" spans="1:133">
      <c r="A12" s="12"/>
      <c r="B12" s="42">
        <v>522</v>
      </c>
      <c r="C12" s="19" t="s">
        <v>25</v>
      </c>
      <c r="D12" s="43">
        <v>104000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104000</v>
      </c>
      <c r="O12" s="44">
        <f t="shared" si="2"/>
        <v>72.172102706453856</v>
      </c>
      <c r="P12" s="9"/>
    </row>
    <row r="13" spans="1:133">
      <c r="A13" s="12"/>
      <c r="B13" s="42">
        <v>524</v>
      </c>
      <c r="C13" s="19" t="s">
        <v>26</v>
      </c>
      <c r="D13" s="43">
        <v>8792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8792</v>
      </c>
      <c r="O13" s="44">
        <f t="shared" si="2"/>
        <v>6.1013185287994451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132403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12370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144773</v>
      </c>
      <c r="O14" s="41">
        <f t="shared" si="2"/>
        <v>100.46703678001388</v>
      </c>
      <c r="P14" s="10"/>
    </row>
    <row r="15" spans="1:133">
      <c r="A15" s="12"/>
      <c r="B15" s="42">
        <v>535</v>
      </c>
      <c r="C15" s="19" t="s">
        <v>43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12370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12370</v>
      </c>
      <c r="O15" s="44">
        <f t="shared" si="2"/>
        <v>8.5843164469118669</v>
      </c>
      <c r="P15" s="9"/>
    </row>
    <row r="16" spans="1:133">
      <c r="A16" s="12"/>
      <c r="B16" s="42">
        <v>539</v>
      </c>
      <c r="C16" s="19" t="s">
        <v>28</v>
      </c>
      <c r="D16" s="43">
        <v>132403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132403</v>
      </c>
      <c r="O16" s="44">
        <f t="shared" si="2"/>
        <v>91.882720333102014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31940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975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32915</v>
      </c>
      <c r="O17" s="41">
        <f t="shared" si="2"/>
        <v>22.841776544066619</v>
      </c>
      <c r="P17" s="10"/>
    </row>
    <row r="18" spans="1:119">
      <c r="A18" s="12"/>
      <c r="B18" s="42">
        <v>541</v>
      </c>
      <c r="C18" s="19" t="s">
        <v>30</v>
      </c>
      <c r="D18" s="43">
        <v>31940</v>
      </c>
      <c r="E18" s="43">
        <v>0</v>
      </c>
      <c r="F18" s="43">
        <v>0</v>
      </c>
      <c r="G18" s="43">
        <v>0</v>
      </c>
      <c r="H18" s="43">
        <v>0</v>
      </c>
      <c r="I18" s="43">
        <v>975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32915</v>
      </c>
      <c r="O18" s="44">
        <f t="shared" si="2"/>
        <v>22.841776544066619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SUM(D20:D22)</f>
        <v>98711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98711</v>
      </c>
      <c r="O19" s="41">
        <f t="shared" si="2"/>
        <v>68.501734906315065</v>
      </c>
      <c r="P19" s="9"/>
    </row>
    <row r="20" spans="1:119">
      <c r="A20" s="12"/>
      <c r="B20" s="42">
        <v>571</v>
      </c>
      <c r="C20" s="19" t="s">
        <v>32</v>
      </c>
      <c r="D20" s="43">
        <v>21384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21384</v>
      </c>
      <c r="O20" s="44">
        <f t="shared" si="2"/>
        <v>14.83969465648855</v>
      </c>
      <c r="P20" s="9"/>
    </row>
    <row r="21" spans="1:119">
      <c r="A21" s="12"/>
      <c r="B21" s="42">
        <v>572</v>
      </c>
      <c r="C21" s="19" t="s">
        <v>33</v>
      </c>
      <c r="D21" s="43">
        <v>62382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62382</v>
      </c>
      <c r="O21" s="44">
        <f t="shared" si="2"/>
        <v>43.290770298403885</v>
      </c>
      <c r="P21" s="9"/>
    </row>
    <row r="22" spans="1:119">
      <c r="A22" s="12"/>
      <c r="B22" s="42">
        <v>573</v>
      </c>
      <c r="C22" s="19" t="s">
        <v>34</v>
      </c>
      <c r="D22" s="43">
        <v>14945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14945</v>
      </c>
      <c r="O22" s="44">
        <f t="shared" si="2"/>
        <v>10.371269951422622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SUM(D24:D26)</f>
        <v>17849</v>
      </c>
      <c r="E23" s="29">
        <f t="shared" si="7"/>
        <v>0</v>
      </c>
      <c r="F23" s="29">
        <f t="shared" si="7"/>
        <v>0</v>
      </c>
      <c r="G23" s="29">
        <f t="shared" si="7"/>
        <v>3263</v>
      </c>
      <c r="H23" s="29">
        <f t="shared" si="7"/>
        <v>0</v>
      </c>
      <c r="I23" s="29">
        <f t="shared" si="7"/>
        <v>118953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140065</v>
      </c>
      <c r="O23" s="41">
        <f t="shared" si="2"/>
        <v>97.199861207494791</v>
      </c>
      <c r="P23" s="9"/>
    </row>
    <row r="24" spans="1:119">
      <c r="A24" s="12"/>
      <c r="B24" s="42">
        <v>581</v>
      </c>
      <c r="C24" s="19" t="s">
        <v>39</v>
      </c>
      <c r="D24" s="43">
        <v>17849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17849</v>
      </c>
      <c r="O24" s="44">
        <f t="shared" si="2"/>
        <v>12.386537126995142</v>
      </c>
      <c r="P24" s="9"/>
    </row>
    <row r="25" spans="1:119">
      <c r="A25" s="12"/>
      <c r="B25" s="42">
        <v>590</v>
      </c>
      <c r="C25" s="19" t="s">
        <v>53</v>
      </c>
      <c r="D25" s="43">
        <v>0</v>
      </c>
      <c r="E25" s="43">
        <v>0</v>
      </c>
      <c r="F25" s="43">
        <v>0</v>
      </c>
      <c r="G25" s="43">
        <v>3263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3263</v>
      </c>
      <c r="O25" s="44">
        <f t="shared" si="2"/>
        <v>2.2643997224149897</v>
      </c>
      <c r="P25" s="9"/>
    </row>
    <row r="26" spans="1:119" ht="15.75" thickBot="1">
      <c r="A26" s="12"/>
      <c r="B26" s="42">
        <v>593</v>
      </c>
      <c r="C26" s="19" t="s">
        <v>54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118953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118953</v>
      </c>
      <c r="O26" s="44">
        <f t="shared" si="2"/>
        <v>82.548924358084662</v>
      </c>
      <c r="P26" s="9"/>
    </row>
    <row r="27" spans="1:119" ht="16.5" thickBot="1">
      <c r="A27" s="13" t="s">
        <v>10</v>
      </c>
      <c r="B27" s="21"/>
      <c r="C27" s="20"/>
      <c r="D27" s="14">
        <f>SUM(D5,D10,D14,D17,D19,D23)</f>
        <v>886397</v>
      </c>
      <c r="E27" s="14">
        <f t="shared" ref="E27:M27" si="8">SUM(E5,E10,E14,E17,E19,E23)</f>
        <v>0</v>
      </c>
      <c r="F27" s="14">
        <f t="shared" si="8"/>
        <v>0</v>
      </c>
      <c r="G27" s="14">
        <f t="shared" si="8"/>
        <v>3402</v>
      </c>
      <c r="H27" s="14">
        <f t="shared" si="8"/>
        <v>0</v>
      </c>
      <c r="I27" s="14">
        <f t="shared" si="8"/>
        <v>132437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1022236</v>
      </c>
      <c r="O27" s="35">
        <f t="shared" si="2"/>
        <v>709.39347675225542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55</v>
      </c>
      <c r="M29" s="160"/>
      <c r="N29" s="160"/>
      <c r="O29" s="39">
        <v>1441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41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258271</v>
      </c>
      <c r="E5" s="24">
        <f t="shared" si="0"/>
        <v>0</v>
      </c>
      <c r="F5" s="24">
        <f t="shared" si="0"/>
        <v>0</v>
      </c>
      <c r="G5" s="24">
        <f t="shared" si="0"/>
        <v>134</v>
      </c>
      <c r="H5" s="24">
        <f t="shared" si="0"/>
        <v>0</v>
      </c>
      <c r="I5" s="24">
        <f t="shared" si="0"/>
        <v>134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258539</v>
      </c>
      <c r="O5" s="30">
        <f t="shared" ref="O5:O25" si="2">(N5/O$27)</f>
        <v>180.16655052264809</v>
      </c>
      <c r="P5" s="6"/>
    </row>
    <row r="6" spans="1:133">
      <c r="A6" s="12"/>
      <c r="B6" s="42">
        <v>511</v>
      </c>
      <c r="C6" s="19" t="s">
        <v>19</v>
      </c>
      <c r="D6" s="43">
        <v>24810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24810</v>
      </c>
      <c r="O6" s="44">
        <f t="shared" si="2"/>
        <v>17.289198606271778</v>
      </c>
      <c r="P6" s="9"/>
    </row>
    <row r="7" spans="1:133">
      <c r="A7" s="12"/>
      <c r="B7" s="42">
        <v>512</v>
      </c>
      <c r="C7" s="19" t="s">
        <v>20</v>
      </c>
      <c r="D7" s="43">
        <v>126478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126478</v>
      </c>
      <c r="O7" s="44">
        <f t="shared" si="2"/>
        <v>88.137979094076655</v>
      </c>
      <c r="P7" s="9"/>
    </row>
    <row r="8" spans="1:133">
      <c r="A8" s="12"/>
      <c r="B8" s="42">
        <v>513</v>
      </c>
      <c r="C8" s="19" t="s">
        <v>21</v>
      </c>
      <c r="D8" s="43">
        <v>85639</v>
      </c>
      <c r="E8" s="43">
        <v>0</v>
      </c>
      <c r="F8" s="43">
        <v>0</v>
      </c>
      <c r="G8" s="43">
        <v>134</v>
      </c>
      <c r="H8" s="43">
        <v>0</v>
      </c>
      <c r="I8" s="43">
        <v>134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85907</v>
      </c>
      <c r="O8" s="44">
        <f t="shared" si="2"/>
        <v>59.865505226480835</v>
      </c>
      <c r="P8" s="9"/>
    </row>
    <row r="9" spans="1:133">
      <c r="A9" s="12"/>
      <c r="B9" s="42">
        <v>514</v>
      </c>
      <c r="C9" s="19" t="s">
        <v>22</v>
      </c>
      <c r="D9" s="43">
        <v>21344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21344</v>
      </c>
      <c r="O9" s="44">
        <f t="shared" si="2"/>
        <v>14.873867595818815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326221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326221</v>
      </c>
      <c r="O10" s="41">
        <f t="shared" si="2"/>
        <v>227.33170731707318</v>
      </c>
      <c r="P10" s="10"/>
    </row>
    <row r="11" spans="1:133">
      <c r="A11" s="12"/>
      <c r="B11" s="42">
        <v>521</v>
      </c>
      <c r="C11" s="19" t="s">
        <v>24</v>
      </c>
      <c r="D11" s="43">
        <v>224082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224082</v>
      </c>
      <c r="O11" s="44">
        <f t="shared" si="2"/>
        <v>156.1547038327526</v>
      </c>
      <c r="P11" s="9"/>
    </row>
    <row r="12" spans="1:133">
      <c r="A12" s="12"/>
      <c r="B12" s="42">
        <v>522</v>
      </c>
      <c r="C12" s="19" t="s">
        <v>25</v>
      </c>
      <c r="D12" s="43">
        <v>100774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100774</v>
      </c>
      <c r="O12" s="44">
        <f t="shared" si="2"/>
        <v>70.225783972125441</v>
      </c>
      <c r="P12" s="9"/>
    </row>
    <row r="13" spans="1:133">
      <c r="A13" s="12"/>
      <c r="B13" s="42">
        <v>524</v>
      </c>
      <c r="C13" s="19" t="s">
        <v>26</v>
      </c>
      <c r="D13" s="43">
        <v>1365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1365</v>
      </c>
      <c r="O13" s="44">
        <f t="shared" si="2"/>
        <v>0.95121951219512191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137039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141568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278607</v>
      </c>
      <c r="O14" s="41">
        <f t="shared" si="2"/>
        <v>194.15121951219513</v>
      </c>
      <c r="P14" s="10"/>
    </row>
    <row r="15" spans="1:133">
      <c r="A15" s="12"/>
      <c r="B15" s="42">
        <v>535</v>
      </c>
      <c r="C15" s="19" t="s">
        <v>43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141568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141568</v>
      </c>
      <c r="O15" s="44">
        <f t="shared" si="2"/>
        <v>98.653658536585368</v>
      </c>
      <c r="P15" s="9"/>
    </row>
    <row r="16" spans="1:133">
      <c r="A16" s="12"/>
      <c r="B16" s="42">
        <v>539</v>
      </c>
      <c r="C16" s="19" t="s">
        <v>28</v>
      </c>
      <c r="D16" s="43">
        <v>137039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137039</v>
      </c>
      <c r="O16" s="44">
        <f t="shared" si="2"/>
        <v>95.497560975609758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32939</v>
      </c>
      <c r="E17" s="29">
        <f t="shared" si="5"/>
        <v>0</v>
      </c>
      <c r="F17" s="29">
        <f t="shared" si="5"/>
        <v>0</v>
      </c>
      <c r="G17" s="29">
        <f t="shared" si="5"/>
        <v>3599</v>
      </c>
      <c r="H17" s="29">
        <f t="shared" si="5"/>
        <v>0</v>
      </c>
      <c r="I17" s="29">
        <f t="shared" si="5"/>
        <v>5426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41964</v>
      </c>
      <c r="O17" s="41">
        <f t="shared" si="2"/>
        <v>29.243205574912892</v>
      </c>
      <c r="P17" s="10"/>
    </row>
    <row r="18" spans="1:119">
      <c r="A18" s="12"/>
      <c r="B18" s="42">
        <v>541</v>
      </c>
      <c r="C18" s="19" t="s">
        <v>30</v>
      </c>
      <c r="D18" s="43">
        <v>32939</v>
      </c>
      <c r="E18" s="43">
        <v>0</v>
      </c>
      <c r="F18" s="43">
        <v>0</v>
      </c>
      <c r="G18" s="43">
        <v>3599</v>
      </c>
      <c r="H18" s="43">
        <v>0</v>
      </c>
      <c r="I18" s="43">
        <v>5426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41964</v>
      </c>
      <c r="O18" s="44">
        <f t="shared" si="2"/>
        <v>29.243205574912892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SUM(D20:D22)</f>
        <v>113635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113635</v>
      </c>
      <c r="O19" s="41">
        <f t="shared" si="2"/>
        <v>79.188153310104525</v>
      </c>
      <c r="P19" s="9"/>
    </row>
    <row r="20" spans="1:119">
      <c r="A20" s="12"/>
      <c r="B20" s="42">
        <v>571</v>
      </c>
      <c r="C20" s="19" t="s">
        <v>32</v>
      </c>
      <c r="D20" s="43">
        <v>19712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19712</v>
      </c>
      <c r="O20" s="44">
        <f t="shared" si="2"/>
        <v>13.736585365853658</v>
      </c>
      <c r="P20" s="9"/>
    </row>
    <row r="21" spans="1:119">
      <c r="A21" s="12"/>
      <c r="B21" s="42">
        <v>572</v>
      </c>
      <c r="C21" s="19" t="s">
        <v>33</v>
      </c>
      <c r="D21" s="43">
        <v>74793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74793</v>
      </c>
      <c r="O21" s="44">
        <f t="shared" si="2"/>
        <v>52.120557491289198</v>
      </c>
      <c r="P21" s="9"/>
    </row>
    <row r="22" spans="1:119">
      <c r="A22" s="12"/>
      <c r="B22" s="42">
        <v>573</v>
      </c>
      <c r="C22" s="19" t="s">
        <v>34</v>
      </c>
      <c r="D22" s="43">
        <v>19130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19130</v>
      </c>
      <c r="O22" s="44">
        <f t="shared" si="2"/>
        <v>13.331010452961673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SUM(D24:D24)</f>
        <v>51947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51947</v>
      </c>
      <c r="O23" s="41">
        <f t="shared" si="2"/>
        <v>36.200000000000003</v>
      </c>
      <c r="P23" s="9"/>
    </row>
    <row r="24" spans="1:119" ht="15.75" thickBot="1">
      <c r="A24" s="12"/>
      <c r="B24" s="42">
        <v>581</v>
      </c>
      <c r="C24" s="19" t="s">
        <v>39</v>
      </c>
      <c r="D24" s="43">
        <v>51947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51947</v>
      </c>
      <c r="O24" s="44">
        <f t="shared" si="2"/>
        <v>36.200000000000003</v>
      </c>
      <c r="P24" s="9"/>
    </row>
    <row r="25" spans="1:119" ht="16.5" thickBot="1">
      <c r="A25" s="13" t="s">
        <v>10</v>
      </c>
      <c r="B25" s="21"/>
      <c r="C25" s="20"/>
      <c r="D25" s="14">
        <f>SUM(D5,D10,D14,D17,D19,D23)</f>
        <v>920052</v>
      </c>
      <c r="E25" s="14">
        <f t="shared" ref="E25:M25" si="8">SUM(E5,E10,E14,E17,E19,E23)</f>
        <v>0</v>
      </c>
      <c r="F25" s="14">
        <f t="shared" si="8"/>
        <v>0</v>
      </c>
      <c r="G25" s="14">
        <f t="shared" si="8"/>
        <v>3733</v>
      </c>
      <c r="H25" s="14">
        <f t="shared" si="8"/>
        <v>0</v>
      </c>
      <c r="I25" s="14">
        <f t="shared" si="8"/>
        <v>147128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1070913</v>
      </c>
      <c r="O25" s="35">
        <f t="shared" si="2"/>
        <v>746.28083623693385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46</v>
      </c>
      <c r="M27" s="160"/>
      <c r="N27" s="160"/>
      <c r="O27" s="39">
        <v>1435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41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260013</v>
      </c>
      <c r="E5" s="24">
        <f t="shared" si="0"/>
        <v>0</v>
      </c>
      <c r="F5" s="24">
        <f t="shared" si="0"/>
        <v>0</v>
      </c>
      <c r="G5" s="24">
        <f t="shared" si="0"/>
        <v>278</v>
      </c>
      <c r="H5" s="24">
        <f t="shared" si="0"/>
        <v>0</v>
      </c>
      <c r="I5" s="24">
        <f t="shared" si="0"/>
        <v>128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260419</v>
      </c>
      <c r="O5" s="30">
        <f t="shared" ref="O5:O25" si="2">(N5/O$27)</f>
        <v>182.87851123595505</v>
      </c>
      <c r="P5" s="6"/>
    </row>
    <row r="6" spans="1:133">
      <c r="A6" s="12"/>
      <c r="B6" s="42">
        <v>511</v>
      </c>
      <c r="C6" s="19" t="s">
        <v>19</v>
      </c>
      <c r="D6" s="43">
        <v>24258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24258</v>
      </c>
      <c r="O6" s="44">
        <f t="shared" si="2"/>
        <v>17.035112359550563</v>
      </c>
      <c r="P6" s="9"/>
    </row>
    <row r="7" spans="1:133">
      <c r="A7" s="12"/>
      <c r="B7" s="42">
        <v>512</v>
      </c>
      <c r="C7" s="19" t="s">
        <v>20</v>
      </c>
      <c r="D7" s="43">
        <v>120842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120842</v>
      </c>
      <c r="O7" s="44">
        <f t="shared" si="2"/>
        <v>84.860955056179776</v>
      </c>
      <c r="P7" s="9"/>
    </row>
    <row r="8" spans="1:133">
      <c r="A8" s="12"/>
      <c r="B8" s="42">
        <v>513</v>
      </c>
      <c r="C8" s="19" t="s">
        <v>21</v>
      </c>
      <c r="D8" s="43">
        <v>80269</v>
      </c>
      <c r="E8" s="43">
        <v>0</v>
      </c>
      <c r="F8" s="43">
        <v>0</v>
      </c>
      <c r="G8" s="43">
        <v>278</v>
      </c>
      <c r="H8" s="43">
        <v>0</v>
      </c>
      <c r="I8" s="43">
        <v>128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80675</v>
      </c>
      <c r="O8" s="44">
        <f t="shared" si="2"/>
        <v>56.653792134831463</v>
      </c>
      <c r="P8" s="9"/>
    </row>
    <row r="9" spans="1:133">
      <c r="A9" s="12"/>
      <c r="B9" s="42">
        <v>514</v>
      </c>
      <c r="C9" s="19" t="s">
        <v>22</v>
      </c>
      <c r="D9" s="43">
        <v>34644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34644</v>
      </c>
      <c r="O9" s="44">
        <f t="shared" si="2"/>
        <v>24.328651685393258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334399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334399</v>
      </c>
      <c r="O10" s="41">
        <f t="shared" si="2"/>
        <v>234.8307584269663</v>
      </c>
      <c r="P10" s="10"/>
    </row>
    <row r="11" spans="1:133">
      <c r="A11" s="12"/>
      <c r="B11" s="42">
        <v>521</v>
      </c>
      <c r="C11" s="19" t="s">
        <v>24</v>
      </c>
      <c r="D11" s="43">
        <v>226684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226684</v>
      </c>
      <c r="O11" s="44">
        <f t="shared" si="2"/>
        <v>159.18820224719101</v>
      </c>
      <c r="P11" s="9"/>
    </row>
    <row r="12" spans="1:133">
      <c r="A12" s="12"/>
      <c r="B12" s="42">
        <v>522</v>
      </c>
      <c r="C12" s="19" t="s">
        <v>25</v>
      </c>
      <c r="D12" s="43">
        <v>98896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98896</v>
      </c>
      <c r="O12" s="44">
        <f t="shared" si="2"/>
        <v>69.449438202247194</v>
      </c>
      <c r="P12" s="9"/>
    </row>
    <row r="13" spans="1:133">
      <c r="A13" s="12"/>
      <c r="B13" s="42">
        <v>524</v>
      </c>
      <c r="C13" s="19" t="s">
        <v>26</v>
      </c>
      <c r="D13" s="43">
        <v>8819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8819</v>
      </c>
      <c r="O13" s="44">
        <f t="shared" si="2"/>
        <v>6.1931179775280896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143487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134165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277652</v>
      </c>
      <c r="O14" s="41">
        <f t="shared" si="2"/>
        <v>194.98033707865167</v>
      </c>
      <c r="P14" s="10"/>
    </row>
    <row r="15" spans="1:133">
      <c r="A15" s="12"/>
      <c r="B15" s="42">
        <v>535</v>
      </c>
      <c r="C15" s="19" t="s">
        <v>43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134165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134165</v>
      </c>
      <c r="O15" s="44">
        <f t="shared" si="2"/>
        <v>94.216994382022477</v>
      </c>
      <c r="P15" s="9"/>
    </row>
    <row r="16" spans="1:133">
      <c r="A16" s="12"/>
      <c r="B16" s="42">
        <v>539</v>
      </c>
      <c r="C16" s="19" t="s">
        <v>28</v>
      </c>
      <c r="D16" s="43">
        <v>143487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143487</v>
      </c>
      <c r="O16" s="44">
        <f t="shared" si="2"/>
        <v>100.76334269662921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31248</v>
      </c>
      <c r="E17" s="29">
        <f t="shared" si="5"/>
        <v>0</v>
      </c>
      <c r="F17" s="29">
        <f t="shared" si="5"/>
        <v>0</v>
      </c>
      <c r="G17" s="29">
        <f t="shared" si="5"/>
        <v>1396574</v>
      </c>
      <c r="H17" s="29">
        <f t="shared" si="5"/>
        <v>0</v>
      </c>
      <c r="I17" s="29">
        <f t="shared" si="5"/>
        <v>380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1428202</v>
      </c>
      <c r="O17" s="41">
        <f t="shared" si="2"/>
        <v>1002.9508426966293</v>
      </c>
      <c r="P17" s="10"/>
    </row>
    <row r="18" spans="1:119">
      <c r="A18" s="12"/>
      <c r="B18" s="42">
        <v>541</v>
      </c>
      <c r="C18" s="19" t="s">
        <v>30</v>
      </c>
      <c r="D18" s="43">
        <v>31248</v>
      </c>
      <c r="E18" s="43">
        <v>0</v>
      </c>
      <c r="F18" s="43">
        <v>0</v>
      </c>
      <c r="G18" s="43">
        <v>1396574</v>
      </c>
      <c r="H18" s="43">
        <v>0</v>
      </c>
      <c r="I18" s="43">
        <v>380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1428202</v>
      </c>
      <c r="O18" s="44">
        <f t="shared" si="2"/>
        <v>1002.9508426966293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SUM(D20:D22)</f>
        <v>105305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105305</v>
      </c>
      <c r="O19" s="41">
        <f t="shared" si="2"/>
        <v>73.950140449438209</v>
      </c>
      <c r="P19" s="9"/>
    </row>
    <row r="20" spans="1:119">
      <c r="A20" s="12"/>
      <c r="B20" s="42">
        <v>571</v>
      </c>
      <c r="C20" s="19" t="s">
        <v>32</v>
      </c>
      <c r="D20" s="43">
        <v>18100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18100</v>
      </c>
      <c r="O20" s="44">
        <f t="shared" si="2"/>
        <v>12.710674157303371</v>
      </c>
      <c r="P20" s="9"/>
    </row>
    <row r="21" spans="1:119">
      <c r="A21" s="12"/>
      <c r="B21" s="42">
        <v>572</v>
      </c>
      <c r="C21" s="19" t="s">
        <v>33</v>
      </c>
      <c r="D21" s="43">
        <v>72655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72655</v>
      </c>
      <c r="O21" s="44">
        <f t="shared" si="2"/>
        <v>51.021769662921351</v>
      </c>
      <c r="P21" s="9"/>
    </row>
    <row r="22" spans="1:119">
      <c r="A22" s="12"/>
      <c r="B22" s="42">
        <v>573</v>
      </c>
      <c r="C22" s="19" t="s">
        <v>34</v>
      </c>
      <c r="D22" s="43">
        <v>14550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14550</v>
      </c>
      <c r="O22" s="44">
        <f t="shared" si="2"/>
        <v>10.217696629213483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SUM(D24:D24)</f>
        <v>747076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747076</v>
      </c>
      <c r="O23" s="41">
        <f t="shared" si="2"/>
        <v>524.63202247191009</v>
      </c>
      <c r="P23" s="9"/>
    </row>
    <row r="24" spans="1:119" ht="15.75" thickBot="1">
      <c r="A24" s="12"/>
      <c r="B24" s="42">
        <v>581</v>
      </c>
      <c r="C24" s="19" t="s">
        <v>39</v>
      </c>
      <c r="D24" s="43">
        <v>747076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747076</v>
      </c>
      <c r="O24" s="44">
        <f t="shared" si="2"/>
        <v>524.63202247191009</v>
      </c>
      <c r="P24" s="9"/>
    </row>
    <row r="25" spans="1:119" ht="16.5" thickBot="1">
      <c r="A25" s="13" t="s">
        <v>10</v>
      </c>
      <c r="B25" s="21"/>
      <c r="C25" s="20"/>
      <c r="D25" s="14">
        <f>SUM(D5,D10,D14,D17,D19,D23)</f>
        <v>1621528</v>
      </c>
      <c r="E25" s="14">
        <f t="shared" ref="E25:M25" si="8">SUM(E5,E10,E14,E17,E19,E23)</f>
        <v>0</v>
      </c>
      <c r="F25" s="14">
        <f t="shared" si="8"/>
        <v>0</v>
      </c>
      <c r="G25" s="14">
        <f t="shared" si="8"/>
        <v>1396852</v>
      </c>
      <c r="H25" s="14">
        <f t="shared" si="8"/>
        <v>0</v>
      </c>
      <c r="I25" s="14">
        <f t="shared" si="8"/>
        <v>134673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3153053</v>
      </c>
      <c r="O25" s="35">
        <f t="shared" si="2"/>
        <v>2214.2226123595506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44</v>
      </c>
      <c r="M27" s="160"/>
      <c r="N27" s="160"/>
      <c r="O27" s="39">
        <v>1424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41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259407</v>
      </c>
      <c r="E5" s="24">
        <f t="shared" si="0"/>
        <v>0</v>
      </c>
      <c r="F5" s="24">
        <f t="shared" si="0"/>
        <v>0</v>
      </c>
      <c r="G5" s="24">
        <f t="shared" si="0"/>
        <v>102</v>
      </c>
      <c r="H5" s="24">
        <f t="shared" si="0"/>
        <v>0</v>
      </c>
      <c r="I5" s="24">
        <f t="shared" si="0"/>
        <v>92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259601</v>
      </c>
      <c r="O5" s="30">
        <f t="shared" ref="O5:O24" si="2">(N5/O$26)</f>
        <v>181.9208128941836</v>
      </c>
      <c r="P5" s="6"/>
    </row>
    <row r="6" spans="1:133">
      <c r="A6" s="12"/>
      <c r="B6" s="42">
        <v>511</v>
      </c>
      <c r="C6" s="19" t="s">
        <v>19</v>
      </c>
      <c r="D6" s="43">
        <v>7250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7250</v>
      </c>
      <c r="O6" s="44">
        <f t="shared" si="2"/>
        <v>5.0805886475122639</v>
      </c>
      <c r="P6" s="9"/>
    </row>
    <row r="7" spans="1:133">
      <c r="A7" s="12"/>
      <c r="B7" s="42">
        <v>512</v>
      </c>
      <c r="C7" s="19" t="s">
        <v>20</v>
      </c>
      <c r="D7" s="43">
        <v>133896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133896</v>
      </c>
      <c r="O7" s="44">
        <f t="shared" si="2"/>
        <v>93.830413454800279</v>
      </c>
      <c r="P7" s="9"/>
    </row>
    <row r="8" spans="1:133">
      <c r="A8" s="12"/>
      <c r="B8" s="42">
        <v>513</v>
      </c>
      <c r="C8" s="19" t="s">
        <v>21</v>
      </c>
      <c r="D8" s="43">
        <v>79963</v>
      </c>
      <c r="E8" s="43">
        <v>0</v>
      </c>
      <c r="F8" s="43">
        <v>0</v>
      </c>
      <c r="G8" s="43">
        <v>102</v>
      </c>
      <c r="H8" s="43">
        <v>0</v>
      </c>
      <c r="I8" s="43">
        <v>92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80157</v>
      </c>
      <c r="O8" s="44">
        <f t="shared" si="2"/>
        <v>56.171688857743518</v>
      </c>
      <c r="P8" s="9"/>
    </row>
    <row r="9" spans="1:133">
      <c r="A9" s="12"/>
      <c r="B9" s="42">
        <v>514</v>
      </c>
      <c r="C9" s="19" t="s">
        <v>22</v>
      </c>
      <c r="D9" s="43">
        <v>38298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38298</v>
      </c>
      <c r="O9" s="44">
        <f t="shared" si="2"/>
        <v>26.838121934127539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327193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327193</v>
      </c>
      <c r="O10" s="41">
        <f t="shared" si="2"/>
        <v>229.28731604765241</v>
      </c>
      <c r="P10" s="10"/>
    </row>
    <row r="11" spans="1:133">
      <c r="A11" s="12"/>
      <c r="B11" s="42">
        <v>521</v>
      </c>
      <c r="C11" s="19" t="s">
        <v>24</v>
      </c>
      <c r="D11" s="43">
        <v>220516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220516</v>
      </c>
      <c r="O11" s="44">
        <f t="shared" si="2"/>
        <v>154.53118430273301</v>
      </c>
      <c r="P11" s="9"/>
    </row>
    <row r="12" spans="1:133">
      <c r="A12" s="12"/>
      <c r="B12" s="42">
        <v>522</v>
      </c>
      <c r="C12" s="19" t="s">
        <v>25</v>
      </c>
      <c r="D12" s="43">
        <v>98994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98994</v>
      </c>
      <c r="O12" s="44">
        <f t="shared" si="2"/>
        <v>69.372109320252278</v>
      </c>
      <c r="P12" s="9"/>
    </row>
    <row r="13" spans="1:133">
      <c r="A13" s="12"/>
      <c r="B13" s="42">
        <v>524</v>
      </c>
      <c r="C13" s="19" t="s">
        <v>26</v>
      </c>
      <c r="D13" s="43">
        <v>7683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7683</v>
      </c>
      <c r="O13" s="44">
        <f t="shared" si="2"/>
        <v>5.3840224246671342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141360</v>
      </c>
      <c r="E14" s="29">
        <f t="shared" si="4"/>
        <v>0</v>
      </c>
      <c r="F14" s="29">
        <f t="shared" si="4"/>
        <v>0</v>
      </c>
      <c r="G14" s="29">
        <f t="shared" si="4"/>
        <v>130479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271839</v>
      </c>
      <c r="O14" s="41">
        <f t="shared" si="2"/>
        <v>190.4968465311843</v>
      </c>
      <c r="P14" s="10"/>
    </row>
    <row r="15" spans="1:133">
      <c r="A15" s="12"/>
      <c r="B15" s="42">
        <v>539</v>
      </c>
      <c r="C15" s="19" t="s">
        <v>28</v>
      </c>
      <c r="D15" s="43">
        <v>141360</v>
      </c>
      <c r="E15" s="43">
        <v>0</v>
      </c>
      <c r="F15" s="43">
        <v>0</v>
      </c>
      <c r="G15" s="43">
        <v>130479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271839</v>
      </c>
      <c r="O15" s="44">
        <f t="shared" si="2"/>
        <v>190.4968465311843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32808</v>
      </c>
      <c r="E16" s="29">
        <f t="shared" si="5"/>
        <v>0</v>
      </c>
      <c r="F16" s="29">
        <f t="shared" si="5"/>
        <v>0</v>
      </c>
      <c r="G16" s="29">
        <f t="shared" si="5"/>
        <v>80433</v>
      </c>
      <c r="H16" s="29">
        <f t="shared" si="5"/>
        <v>0</v>
      </c>
      <c r="I16" s="29">
        <f t="shared" si="5"/>
        <v>614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113855</v>
      </c>
      <c r="O16" s="41">
        <f t="shared" si="2"/>
        <v>79.786264891380512</v>
      </c>
      <c r="P16" s="10"/>
    </row>
    <row r="17" spans="1:119">
      <c r="A17" s="12"/>
      <c r="B17" s="42">
        <v>541</v>
      </c>
      <c r="C17" s="19" t="s">
        <v>30</v>
      </c>
      <c r="D17" s="43">
        <v>32808</v>
      </c>
      <c r="E17" s="43">
        <v>0</v>
      </c>
      <c r="F17" s="43">
        <v>0</v>
      </c>
      <c r="G17" s="43">
        <v>80433</v>
      </c>
      <c r="H17" s="43">
        <v>0</v>
      </c>
      <c r="I17" s="43">
        <v>614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113855</v>
      </c>
      <c r="O17" s="44">
        <f t="shared" si="2"/>
        <v>79.786264891380512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91629</v>
      </c>
      <c r="E18" s="29">
        <f t="shared" si="6"/>
        <v>0</v>
      </c>
      <c r="F18" s="29">
        <f t="shared" si="6"/>
        <v>0</v>
      </c>
      <c r="G18" s="29">
        <f t="shared" si="6"/>
        <v>19334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110963</v>
      </c>
      <c r="O18" s="41">
        <f t="shared" si="2"/>
        <v>77.759635599159068</v>
      </c>
      <c r="P18" s="9"/>
    </row>
    <row r="19" spans="1:119">
      <c r="A19" s="12"/>
      <c r="B19" s="42">
        <v>571</v>
      </c>
      <c r="C19" s="19" t="s">
        <v>32</v>
      </c>
      <c r="D19" s="43">
        <v>16274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16274</v>
      </c>
      <c r="O19" s="44">
        <f t="shared" si="2"/>
        <v>11.404344779257183</v>
      </c>
      <c r="P19" s="9"/>
    </row>
    <row r="20" spans="1:119">
      <c r="A20" s="12"/>
      <c r="B20" s="42">
        <v>572</v>
      </c>
      <c r="C20" s="19" t="s">
        <v>33</v>
      </c>
      <c r="D20" s="43">
        <v>60423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60423</v>
      </c>
      <c r="O20" s="44">
        <f t="shared" si="2"/>
        <v>42.342676944639102</v>
      </c>
      <c r="P20" s="9"/>
    </row>
    <row r="21" spans="1:119">
      <c r="A21" s="12"/>
      <c r="B21" s="42">
        <v>573</v>
      </c>
      <c r="C21" s="19" t="s">
        <v>34</v>
      </c>
      <c r="D21" s="43">
        <v>14932</v>
      </c>
      <c r="E21" s="43">
        <v>0</v>
      </c>
      <c r="F21" s="43">
        <v>0</v>
      </c>
      <c r="G21" s="43">
        <v>19334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34266</v>
      </c>
      <c r="O21" s="44">
        <f t="shared" si="2"/>
        <v>24.01261387526279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SUM(D23:D23)</f>
        <v>18594</v>
      </c>
      <c r="E22" s="29">
        <f t="shared" si="7"/>
        <v>0</v>
      </c>
      <c r="F22" s="29">
        <f t="shared" si="7"/>
        <v>0</v>
      </c>
      <c r="G22" s="29">
        <f t="shared" si="7"/>
        <v>128012</v>
      </c>
      <c r="H22" s="29">
        <f t="shared" si="7"/>
        <v>0</v>
      </c>
      <c r="I22" s="29">
        <f t="shared" si="7"/>
        <v>50025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196631</v>
      </c>
      <c r="O22" s="41">
        <f t="shared" si="2"/>
        <v>137.79327259985985</v>
      </c>
      <c r="P22" s="9"/>
    </row>
    <row r="23" spans="1:119" ht="15.75" thickBot="1">
      <c r="A23" s="12"/>
      <c r="B23" s="42">
        <v>581</v>
      </c>
      <c r="C23" s="19" t="s">
        <v>39</v>
      </c>
      <c r="D23" s="43">
        <v>18594</v>
      </c>
      <c r="E23" s="43">
        <v>0</v>
      </c>
      <c r="F23" s="43">
        <v>0</v>
      </c>
      <c r="G23" s="43">
        <v>128012</v>
      </c>
      <c r="H23" s="43">
        <v>0</v>
      </c>
      <c r="I23" s="43">
        <v>50025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196631</v>
      </c>
      <c r="O23" s="44">
        <f t="shared" si="2"/>
        <v>137.79327259985985</v>
      </c>
      <c r="P23" s="9"/>
    </row>
    <row r="24" spans="1:119" ht="16.5" thickBot="1">
      <c r="A24" s="13" t="s">
        <v>10</v>
      </c>
      <c r="B24" s="21"/>
      <c r="C24" s="20"/>
      <c r="D24" s="14">
        <f>SUM(D5,D10,D14,D16,D18,D22)</f>
        <v>870991</v>
      </c>
      <c r="E24" s="14">
        <f t="shared" ref="E24:M24" si="8">SUM(E5,E10,E14,E16,E18,E22)</f>
        <v>0</v>
      </c>
      <c r="F24" s="14">
        <f t="shared" si="8"/>
        <v>0</v>
      </c>
      <c r="G24" s="14">
        <f t="shared" si="8"/>
        <v>358360</v>
      </c>
      <c r="H24" s="14">
        <f t="shared" si="8"/>
        <v>0</v>
      </c>
      <c r="I24" s="14">
        <f t="shared" si="8"/>
        <v>50731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1280082</v>
      </c>
      <c r="O24" s="35">
        <f t="shared" si="2"/>
        <v>897.04414856341975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40</v>
      </c>
      <c r="M26" s="160"/>
      <c r="N26" s="160"/>
      <c r="O26" s="39">
        <v>1427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thickBot="1">
      <c r="A28" s="162" t="s">
        <v>41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A28:O28"/>
    <mergeCell ref="L26:N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255560</v>
      </c>
      <c r="E5" s="24">
        <f t="shared" si="0"/>
        <v>0</v>
      </c>
      <c r="F5" s="24">
        <f t="shared" si="0"/>
        <v>0</v>
      </c>
      <c r="G5" s="24">
        <f t="shared" si="0"/>
        <v>444</v>
      </c>
      <c r="H5" s="24">
        <f t="shared" si="0"/>
        <v>0</v>
      </c>
      <c r="I5" s="24">
        <f t="shared" si="0"/>
        <v>227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256231</v>
      </c>
      <c r="O5" s="30">
        <f t="shared" ref="O5:O22" si="2">(N5/O$24)</f>
        <v>160.44520976831558</v>
      </c>
      <c r="P5" s="6"/>
    </row>
    <row r="6" spans="1:133">
      <c r="A6" s="12"/>
      <c r="B6" s="42">
        <v>511</v>
      </c>
      <c r="C6" s="19" t="s">
        <v>19</v>
      </c>
      <c r="D6" s="43">
        <v>7348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7348</v>
      </c>
      <c r="O6" s="44">
        <f t="shared" si="2"/>
        <v>4.6011271133375082</v>
      </c>
      <c r="P6" s="9"/>
    </row>
    <row r="7" spans="1:133">
      <c r="A7" s="12"/>
      <c r="B7" s="42">
        <v>512</v>
      </c>
      <c r="C7" s="19" t="s">
        <v>20</v>
      </c>
      <c r="D7" s="43">
        <v>146287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146287</v>
      </c>
      <c r="O7" s="44">
        <f t="shared" si="2"/>
        <v>91.601127113337512</v>
      </c>
      <c r="P7" s="9"/>
    </row>
    <row r="8" spans="1:133">
      <c r="A8" s="12"/>
      <c r="B8" s="42">
        <v>513</v>
      </c>
      <c r="C8" s="19" t="s">
        <v>21</v>
      </c>
      <c r="D8" s="43">
        <v>59790</v>
      </c>
      <c r="E8" s="43">
        <v>0</v>
      </c>
      <c r="F8" s="43">
        <v>0</v>
      </c>
      <c r="G8" s="43">
        <v>444</v>
      </c>
      <c r="H8" s="43">
        <v>0</v>
      </c>
      <c r="I8" s="43">
        <v>227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60461</v>
      </c>
      <c r="O8" s="44">
        <f t="shared" si="2"/>
        <v>37.859110832811524</v>
      </c>
      <c r="P8" s="9"/>
    </row>
    <row r="9" spans="1:133">
      <c r="A9" s="12"/>
      <c r="B9" s="42">
        <v>514</v>
      </c>
      <c r="C9" s="19" t="s">
        <v>22</v>
      </c>
      <c r="D9" s="43">
        <v>42135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42135</v>
      </c>
      <c r="O9" s="44">
        <f t="shared" si="2"/>
        <v>26.383844708829056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318797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318797</v>
      </c>
      <c r="O10" s="41">
        <f t="shared" si="2"/>
        <v>199.62241703193487</v>
      </c>
      <c r="P10" s="10"/>
    </row>
    <row r="11" spans="1:133">
      <c r="A11" s="12"/>
      <c r="B11" s="42">
        <v>521</v>
      </c>
      <c r="C11" s="19" t="s">
        <v>24</v>
      </c>
      <c r="D11" s="43">
        <v>211457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211457</v>
      </c>
      <c r="O11" s="44">
        <f t="shared" si="2"/>
        <v>132.40889167188479</v>
      </c>
      <c r="P11" s="9"/>
    </row>
    <row r="12" spans="1:133">
      <c r="A12" s="12"/>
      <c r="B12" s="42">
        <v>522</v>
      </c>
      <c r="C12" s="19" t="s">
        <v>25</v>
      </c>
      <c r="D12" s="43">
        <v>95924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95924</v>
      </c>
      <c r="O12" s="44">
        <f t="shared" si="2"/>
        <v>60.065122103944894</v>
      </c>
      <c r="P12" s="9"/>
    </row>
    <row r="13" spans="1:133">
      <c r="A13" s="12"/>
      <c r="B13" s="42">
        <v>524</v>
      </c>
      <c r="C13" s="19" t="s">
        <v>26</v>
      </c>
      <c r="D13" s="43">
        <v>11416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11416</v>
      </c>
      <c r="O13" s="44">
        <f t="shared" si="2"/>
        <v>7.1484032561051976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140831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155167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295998</v>
      </c>
      <c r="O14" s="41">
        <f t="shared" si="2"/>
        <v>185.34627426424547</v>
      </c>
      <c r="P14" s="10"/>
    </row>
    <row r="15" spans="1:133">
      <c r="A15" s="12"/>
      <c r="B15" s="42">
        <v>539</v>
      </c>
      <c r="C15" s="19" t="s">
        <v>28</v>
      </c>
      <c r="D15" s="43">
        <v>140831</v>
      </c>
      <c r="E15" s="43">
        <v>0</v>
      </c>
      <c r="F15" s="43">
        <v>0</v>
      </c>
      <c r="G15" s="43">
        <v>0</v>
      </c>
      <c r="H15" s="43">
        <v>0</v>
      </c>
      <c r="I15" s="43">
        <v>155167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295998</v>
      </c>
      <c r="O15" s="44">
        <f t="shared" si="2"/>
        <v>185.34627426424547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29874</v>
      </c>
      <c r="E16" s="29">
        <f t="shared" si="5"/>
        <v>0</v>
      </c>
      <c r="F16" s="29">
        <f t="shared" si="5"/>
        <v>0</v>
      </c>
      <c r="G16" s="29">
        <f t="shared" si="5"/>
        <v>22030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51904</v>
      </c>
      <c r="O16" s="41">
        <f t="shared" si="2"/>
        <v>32.500939261114588</v>
      </c>
      <c r="P16" s="10"/>
    </row>
    <row r="17" spans="1:119">
      <c r="A17" s="12"/>
      <c r="B17" s="42">
        <v>541</v>
      </c>
      <c r="C17" s="19" t="s">
        <v>30</v>
      </c>
      <c r="D17" s="43">
        <v>29874</v>
      </c>
      <c r="E17" s="43">
        <v>0</v>
      </c>
      <c r="F17" s="43">
        <v>0</v>
      </c>
      <c r="G17" s="43">
        <v>22030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51904</v>
      </c>
      <c r="O17" s="44">
        <f t="shared" si="2"/>
        <v>32.500939261114588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SUM(D19:D21)</f>
        <v>82980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82980</v>
      </c>
      <c r="O18" s="41">
        <f t="shared" si="2"/>
        <v>51.959924859110835</v>
      </c>
      <c r="P18" s="9"/>
    </row>
    <row r="19" spans="1:119">
      <c r="A19" s="12"/>
      <c r="B19" s="42">
        <v>571</v>
      </c>
      <c r="C19" s="19" t="s">
        <v>32</v>
      </c>
      <c r="D19" s="43">
        <v>9590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9590</v>
      </c>
      <c r="O19" s="44">
        <f t="shared" si="2"/>
        <v>6.0050093926111456</v>
      </c>
      <c r="P19" s="9"/>
    </row>
    <row r="20" spans="1:119">
      <c r="A20" s="12"/>
      <c r="B20" s="42">
        <v>572</v>
      </c>
      <c r="C20" s="19" t="s">
        <v>33</v>
      </c>
      <c r="D20" s="43">
        <v>55631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55631</v>
      </c>
      <c r="O20" s="44">
        <f t="shared" si="2"/>
        <v>34.834690043832182</v>
      </c>
      <c r="P20" s="9"/>
    </row>
    <row r="21" spans="1:119" ht="15.75" thickBot="1">
      <c r="A21" s="12"/>
      <c r="B21" s="42">
        <v>573</v>
      </c>
      <c r="C21" s="19" t="s">
        <v>34</v>
      </c>
      <c r="D21" s="43">
        <v>17759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17759</v>
      </c>
      <c r="O21" s="44">
        <f t="shared" si="2"/>
        <v>11.120225422667502</v>
      </c>
      <c r="P21" s="9"/>
    </row>
    <row r="22" spans="1:119" ht="16.5" thickBot="1">
      <c r="A22" s="13" t="s">
        <v>10</v>
      </c>
      <c r="B22" s="21"/>
      <c r="C22" s="20"/>
      <c r="D22" s="14">
        <f>SUM(D5,D10,D14,D16,D18)</f>
        <v>828042</v>
      </c>
      <c r="E22" s="14">
        <f t="shared" ref="E22:M22" si="7">SUM(E5,E10,E14,E16,E18)</f>
        <v>0</v>
      </c>
      <c r="F22" s="14">
        <f t="shared" si="7"/>
        <v>0</v>
      </c>
      <c r="G22" s="14">
        <f t="shared" si="7"/>
        <v>22474</v>
      </c>
      <c r="H22" s="14">
        <f t="shared" si="7"/>
        <v>0</v>
      </c>
      <c r="I22" s="14">
        <f t="shared" si="7"/>
        <v>155394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1005910</v>
      </c>
      <c r="O22" s="35">
        <f t="shared" si="2"/>
        <v>629.87476518472135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35</v>
      </c>
      <c r="M24" s="160"/>
      <c r="N24" s="160"/>
      <c r="O24" s="39">
        <v>1597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thickBot="1">
      <c r="A26" s="162" t="s">
        <v>41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289002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307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289309</v>
      </c>
      <c r="O5" s="30">
        <f t="shared" ref="O5:O27" si="2">(N5/O$29)</f>
        <v>182.6445707070707</v>
      </c>
      <c r="P5" s="6"/>
    </row>
    <row r="6" spans="1:133">
      <c r="A6" s="12"/>
      <c r="B6" s="42">
        <v>511</v>
      </c>
      <c r="C6" s="19" t="s">
        <v>19</v>
      </c>
      <c r="D6" s="43">
        <v>6112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6112</v>
      </c>
      <c r="O6" s="44">
        <f t="shared" si="2"/>
        <v>3.8585858585858586</v>
      </c>
      <c r="P6" s="9"/>
    </row>
    <row r="7" spans="1:133">
      <c r="A7" s="12"/>
      <c r="B7" s="42">
        <v>512</v>
      </c>
      <c r="C7" s="19" t="s">
        <v>20</v>
      </c>
      <c r="D7" s="43">
        <v>157154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157154</v>
      </c>
      <c r="O7" s="44">
        <f t="shared" si="2"/>
        <v>99.213383838383834</v>
      </c>
      <c r="P7" s="9"/>
    </row>
    <row r="8" spans="1:133">
      <c r="A8" s="12"/>
      <c r="B8" s="42">
        <v>513</v>
      </c>
      <c r="C8" s="19" t="s">
        <v>21</v>
      </c>
      <c r="D8" s="43">
        <v>56701</v>
      </c>
      <c r="E8" s="43">
        <v>0</v>
      </c>
      <c r="F8" s="43">
        <v>0</v>
      </c>
      <c r="G8" s="43">
        <v>0</v>
      </c>
      <c r="H8" s="43">
        <v>0</v>
      </c>
      <c r="I8" s="43">
        <v>307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57008</v>
      </c>
      <c r="O8" s="44">
        <f t="shared" si="2"/>
        <v>35.98989898989899</v>
      </c>
      <c r="P8" s="9"/>
    </row>
    <row r="9" spans="1:133">
      <c r="A9" s="12"/>
      <c r="B9" s="42">
        <v>514</v>
      </c>
      <c r="C9" s="19" t="s">
        <v>22</v>
      </c>
      <c r="D9" s="43">
        <v>69035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69035</v>
      </c>
      <c r="O9" s="44">
        <f t="shared" si="2"/>
        <v>43.582702020202021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SUM(D11:D14)</f>
        <v>335371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335371</v>
      </c>
      <c r="O10" s="41">
        <f t="shared" si="2"/>
        <v>211.72411616161617</v>
      </c>
      <c r="P10" s="10"/>
    </row>
    <row r="11" spans="1:133">
      <c r="A11" s="12"/>
      <c r="B11" s="42">
        <v>521</v>
      </c>
      <c r="C11" s="19" t="s">
        <v>24</v>
      </c>
      <c r="D11" s="43">
        <v>224307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224307</v>
      </c>
      <c r="O11" s="44">
        <f t="shared" si="2"/>
        <v>141.60795454545453</v>
      </c>
      <c r="P11" s="9"/>
    </row>
    <row r="12" spans="1:133">
      <c r="A12" s="12"/>
      <c r="B12" s="42">
        <v>522</v>
      </c>
      <c r="C12" s="19" t="s">
        <v>25</v>
      </c>
      <c r="D12" s="43">
        <v>91358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91358</v>
      </c>
      <c r="O12" s="44">
        <f t="shared" si="2"/>
        <v>57.675505050505052</v>
      </c>
      <c r="P12" s="9"/>
    </row>
    <row r="13" spans="1:133">
      <c r="A13" s="12"/>
      <c r="B13" s="42">
        <v>524</v>
      </c>
      <c r="C13" s="19" t="s">
        <v>26</v>
      </c>
      <c r="D13" s="43">
        <v>18783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18783</v>
      </c>
      <c r="O13" s="44">
        <f t="shared" si="2"/>
        <v>11.857954545454545</v>
      </c>
      <c r="P13" s="9"/>
    </row>
    <row r="14" spans="1:133">
      <c r="A14" s="12"/>
      <c r="B14" s="42">
        <v>529</v>
      </c>
      <c r="C14" s="19" t="s">
        <v>48</v>
      </c>
      <c r="D14" s="43">
        <v>923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923</v>
      </c>
      <c r="O14" s="44">
        <f t="shared" si="2"/>
        <v>0.58270202020202022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309922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305847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615769</v>
      </c>
      <c r="O15" s="41">
        <f t="shared" si="2"/>
        <v>388.74305555555554</v>
      </c>
      <c r="P15" s="10"/>
    </row>
    <row r="16" spans="1:133">
      <c r="A16" s="12"/>
      <c r="B16" s="42">
        <v>534</v>
      </c>
      <c r="C16" s="19" t="s">
        <v>49</v>
      </c>
      <c r="D16" s="43">
        <v>171127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171127</v>
      </c>
      <c r="O16" s="44">
        <f t="shared" si="2"/>
        <v>108.03472222222223</v>
      </c>
      <c r="P16" s="9"/>
    </row>
    <row r="17" spans="1:119">
      <c r="A17" s="12"/>
      <c r="B17" s="42">
        <v>539</v>
      </c>
      <c r="C17" s="19" t="s">
        <v>28</v>
      </c>
      <c r="D17" s="43">
        <v>138795</v>
      </c>
      <c r="E17" s="43">
        <v>0</v>
      </c>
      <c r="F17" s="43">
        <v>0</v>
      </c>
      <c r="G17" s="43">
        <v>0</v>
      </c>
      <c r="H17" s="43">
        <v>0</v>
      </c>
      <c r="I17" s="43">
        <v>305847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444642</v>
      </c>
      <c r="O17" s="44">
        <f t="shared" si="2"/>
        <v>280.70833333333331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29307</v>
      </c>
      <c r="E18" s="29">
        <f t="shared" si="5"/>
        <v>0</v>
      </c>
      <c r="F18" s="29">
        <f t="shared" si="5"/>
        <v>0</v>
      </c>
      <c r="G18" s="29">
        <f t="shared" si="5"/>
        <v>9346</v>
      </c>
      <c r="H18" s="29">
        <f t="shared" si="5"/>
        <v>0</v>
      </c>
      <c r="I18" s="29">
        <f t="shared" si="5"/>
        <v>1105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39758</v>
      </c>
      <c r="O18" s="41">
        <f t="shared" si="2"/>
        <v>25.099747474747474</v>
      </c>
      <c r="P18" s="10"/>
    </row>
    <row r="19" spans="1:119">
      <c r="A19" s="12"/>
      <c r="B19" s="42">
        <v>541</v>
      </c>
      <c r="C19" s="19" t="s">
        <v>30</v>
      </c>
      <c r="D19" s="43">
        <v>29307</v>
      </c>
      <c r="E19" s="43">
        <v>0</v>
      </c>
      <c r="F19" s="43">
        <v>0</v>
      </c>
      <c r="G19" s="43">
        <v>9346</v>
      </c>
      <c r="H19" s="43">
        <v>0</v>
      </c>
      <c r="I19" s="43">
        <v>1105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39758</v>
      </c>
      <c r="O19" s="44">
        <f t="shared" si="2"/>
        <v>25.099747474747474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SUM(D21:D23)</f>
        <v>82681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82681</v>
      </c>
      <c r="O20" s="41">
        <f t="shared" si="2"/>
        <v>52.19760101010101</v>
      </c>
      <c r="P20" s="9"/>
    </row>
    <row r="21" spans="1:119">
      <c r="A21" s="12"/>
      <c r="B21" s="42">
        <v>571</v>
      </c>
      <c r="C21" s="19" t="s">
        <v>32</v>
      </c>
      <c r="D21" s="43">
        <v>26624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26624</v>
      </c>
      <c r="O21" s="44">
        <f t="shared" si="2"/>
        <v>16.80808080808081</v>
      </c>
      <c r="P21" s="9"/>
    </row>
    <row r="22" spans="1:119">
      <c r="A22" s="12"/>
      <c r="B22" s="42">
        <v>572</v>
      </c>
      <c r="C22" s="19" t="s">
        <v>33</v>
      </c>
      <c r="D22" s="43">
        <v>33495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33495</v>
      </c>
      <c r="O22" s="44">
        <f t="shared" si="2"/>
        <v>21.145833333333332</v>
      </c>
      <c r="P22" s="9"/>
    </row>
    <row r="23" spans="1:119">
      <c r="A23" s="12"/>
      <c r="B23" s="42">
        <v>573</v>
      </c>
      <c r="C23" s="19" t="s">
        <v>34</v>
      </c>
      <c r="D23" s="43">
        <v>22562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22562</v>
      </c>
      <c r="O23" s="44">
        <f t="shared" si="2"/>
        <v>14.243686868686869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SUM(D25:D26)</f>
        <v>300714</v>
      </c>
      <c r="E24" s="29">
        <f t="shared" si="7"/>
        <v>0</v>
      </c>
      <c r="F24" s="29">
        <f t="shared" si="7"/>
        <v>0</v>
      </c>
      <c r="G24" s="29">
        <f t="shared" si="7"/>
        <v>107902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408616</v>
      </c>
      <c r="O24" s="41">
        <f t="shared" si="2"/>
        <v>257.96464646464648</v>
      </c>
      <c r="P24" s="9"/>
    </row>
    <row r="25" spans="1:119">
      <c r="A25" s="12"/>
      <c r="B25" s="42">
        <v>581</v>
      </c>
      <c r="C25" s="19" t="s">
        <v>39</v>
      </c>
      <c r="D25" s="43">
        <v>300714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300714</v>
      </c>
      <c r="O25" s="44">
        <f t="shared" si="2"/>
        <v>189.84469696969697</v>
      </c>
      <c r="P25" s="9"/>
    </row>
    <row r="26" spans="1:119" ht="15.75" thickBot="1">
      <c r="A26" s="12"/>
      <c r="B26" s="42">
        <v>583</v>
      </c>
      <c r="C26" s="19" t="s">
        <v>50</v>
      </c>
      <c r="D26" s="43">
        <v>0</v>
      </c>
      <c r="E26" s="43">
        <v>0</v>
      </c>
      <c r="F26" s="43">
        <v>0</v>
      </c>
      <c r="G26" s="43">
        <v>107902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107902</v>
      </c>
      <c r="O26" s="44">
        <f t="shared" si="2"/>
        <v>68.119949494949495</v>
      </c>
      <c r="P26" s="9"/>
    </row>
    <row r="27" spans="1:119" ht="16.5" thickBot="1">
      <c r="A27" s="13" t="s">
        <v>10</v>
      </c>
      <c r="B27" s="21"/>
      <c r="C27" s="20"/>
      <c r="D27" s="14">
        <f>SUM(D5,D10,D15,D18,D20,D24)</f>
        <v>1346997</v>
      </c>
      <c r="E27" s="14">
        <f t="shared" ref="E27:M27" si="8">SUM(E5,E10,E15,E18,E20,E24)</f>
        <v>0</v>
      </c>
      <c r="F27" s="14">
        <f t="shared" si="8"/>
        <v>0</v>
      </c>
      <c r="G27" s="14">
        <f t="shared" si="8"/>
        <v>117248</v>
      </c>
      <c r="H27" s="14">
        <f t="shared" si="8"/>
        <v>0</v>
      </c>
      <c r="I27" s="14">
        <f t="shared" si="8"/>
        <v>307259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1771504</v>
      </c>
      <c r="O27" s="35">
        <f t="shared" si="2"/>
        <v>1118.3737373737374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51</v>
      </c>
      <c r="M29" s="160"/>
      <c r="N29" s="160"/>
      <c r="O29" s="39">
        <v>1584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41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365150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365150</v>
      </c>
      <c r="O5" s="30">
        <f t="shared" ref="O5:O25" si="2">(N5/O$27)</f>
        <v>228.6474639949906</v>
      </c>
      <c r="P5" s="6"/>
    </row>
    <row r="6" spans="1:133">
      <c r="A6" s="12"/>
      <c r="B6" s="42">
        <v>511</v>
      </c>
      <c r="C6" s="19" t="s">
        <v>19</v>
      </c>
      <c r="D6" s="43">
        <v>6107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6107</v>
      </c>
      <c r="O6" s="44">
        <f t="shared" si="2"/>
        <v>3.8240450845335001</v>
      </c>
      <c r="P6" s="9"/>
    </row>
    <row r="7" spans="1:133">
      <c r="A7" s="12"/>
      <c r="B7" s="42">
        <v>512</v>
      </c>
      <c r="C7" s="19" t="s">
        <v>20</v>
      </c>
      <c r="D7" s="43">
        <v>231261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231261</v>
      </c>
      <c r="O7" s="44">
        <f t="shared" si="2"/>
        <v>144.80964308077645</v>
      </c>
      <c r="P7" s="9"/>
    </row>
    <row r="8" spans="1:133">
      <c r="A8" s="12"/>
      <c r="B8" s="42">
        <v>513</v>
      </c>
      <c r="C8" s="19" t="s">
        <v>21</v>
      </c>
      <c r="D8" s="43">
        <v>44379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44379</v>
      </c>
      <c r="O8" s="44">
        <f t="shared" si="2"/>
        <v>27.78897933625548</v>
      </c>
      <c r="P8" s="9"/>
    </row>
    <row r="9" spans="1:133">
      <c r="A9" s="12"/>
      <c r="B9" s="42">
        <v>514</v>
      </c>
      <c r="C9" s="19" t="s">
        <v>22</v>
      </c>
      <c r="D9" s="43">
        <v>83403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83403</v>
      </c>
      <c r="O9" s="44">
        <f t="shared" si="2"/>
        <v>52.224796493425174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345859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345859</v>
      </c>
      <c r="O10" s="41">
        <f t="shared" si="2"/>
        <v>216.56793988728867</v>
      </c>
      <c r="P10" s="10"/>
    </row>
    <row r="11" spans="1:133">
      <c r="A11" s="12"/>
      <c r="B11" s="42">
        <v>521</v>
      </c>
      <c r="C11" s="19" t="s">
        <v>24</v>
      </c>
      <c r="D11" s="43">
        <v>233057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233057</v>
      </c>
      <c r="O11" s="44">
        <f t="shared" si="2"/>
        <v>145.93425172197871</v>
      </c>
      <c r="P11" s="9"/>
    </row>
    <row r="12" spans="1:133">
      <c r="A12" s="12"/>
      <c r="B12" s="42">
        <v>522</v>
      </c>
      <c r="C12" s="19" t="s">
        <v>25</v>
      </c>
      <c r="D12" s="43">
        <v>110683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110683</v>
      </c>
      <c r="O12" s="44">
        <f t="shared" si="2"/>
        <v>69.306825297432681</v>
      </c>
      <c r="P12" s="9"/>
    </row>
    <row r="13" spans="1:133">
      <c r="A13" s="12"/>
      <c r="B13" s="42">
        <v>524</v>
      </c>
      <c r="C13" s="19" t="s">
        <v>26</v>
      </c>
      <c r="D13" s="43">
        <v>2119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2119</v>
      </c>
      <c r="O13" s="44">
        <f t="shared" si="2"/>
        <v>1.3268628678772698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326903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39018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365921</v>
      </c>
      <c r="O14" s="41">
        <f t="shared" si="2"/>
        <v>229.1302442078898</v>
      </c>
      <c r="P14" s="10"/>
    </row>
    <row r="15" spans="1:133">
      <c r="A15" s="12"/>
      <c r="B15" s="42">
        <v>534</v>
      </c>
      <c r="C15" s="19" t="s">
        <v>49</v>
      </c>
      <c r="D15" s="43">
        <v>168067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168067</v>
      </c>
      <c r="O15" s="44">
        <f t="shared" si="2"/>
        <v>105.23919849718222</v>
      </c>
      <c r="P15" s="9"/>
    </row>
    <row r="16" spans="1:133">
      <c r="A16" s="12"/>
      <c r="B16" s="42">
        <v>539</v>
      </c>
      <c r="C16" s="19" t="s">
        <v>28</v>
      </c>
      <c r="D16" s="43">
        <v>158836</v>
      </c>
      <c r="E16" s="43">
        <v>0</v>
      </c>
      <c r="F16" s="43">
        <v>0</v>
      </c>
      <c r="G16" s="43">
        <v>0</v>
      </c>
      <c r="H16" s="43">
        <v>0</v>
      </c>
      <c r="I16" s="43">
        <v>39018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197854</v>
      </c>
      <c r="O16" s="44">
        <f t="shared" si="2"/>
        <v>123.89104571070757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34665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34665</v>
      </c>
      <c r="O17" s="41">
        <f t="shared" si="2"/>
        <v>21.706324358171571</v>
      </c>
      <c r="P17" s="10"/>
    </row>
    <row r="18" spans="1:119">
      <c r="A18" s="12"/>
      <c r="B18" s="42">
        <v>541</v>
      </c>
      <c r="C18" s="19" t="s">
        <v>30</v>
      </c>
      <c r="D18" s="43">
        <v>34665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34665</v>
      </c>
      <c r="O18" s="44">
        <f t="shared" si="2"/>
        <v>21.706324358171571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SUM(D20:D21)</f>
        <v>80824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80824</v>
      </c>
      <c r="O19" s="41">
        <f t="shared" si="2"/>
        <v>50.609893550407016</v>
      </c>
      <c r="P19" s="9"/>
    </row>
    <row r="20" spans="1:119">
      <c r="A20" s="12"/>
      <c r="B20" s="42">
        <v>571</v>
      </c>
      <c r="C20" s="19" t="s">
        <v>32</v>
      </c>
      <c r="D20" s="43">
        <v>26114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26114</v>
      </c>
      <c r="O20" s="44">
        <f t="shared" si="2"/>
        <v>16.351909830933</v>
      </c>
      <c r="P20" s="9"/>
    </row>
    <row r="21" spans="1:119">
      <c r="A21" s="12"/>
      <c r="B21" s="42">
        <v>572</v>
      </c>
      <c r="C21" s="19" t="s">
        <v>33</v>
      </c>
      <c r="D21" s="43">
        <v>54710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54710</v>
      </c>
      <c r="O21" s="44">
        <f t="shared" si="2"/>
        <v>34.257983719474012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SUM(D23:D24)</f>
        <v>1155056</v>
      </c>
      <c r="E22" s="29">
        <f t="shared" si="7"/>
        <v>0</v>
      </c>
      <c r="F22" s="29">
        <f t="shared" si="7"/>
        <v>0</v>
      </c>
      <c r="G22" s="29">
        <f t="shared" si="7"/>
        <v>1038683</v>
      </c>
      <c r="H22" s="29">
        <f t="shared" si="7"/>
        <v>0</v>
      </c>
      <c r="I22" s="29">
        <f t="shared" si="7"/>
        <v>93545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2287284</v>
      </c>
      <c r="O22" s="41">
        <f t="shared" si="2"/>
        <v>1432.2379461490295</v>
      </c>
      <c r="P22" s="9"/>
    </row>
    <row r="23" spans="1:119">
      <c r="A23" s="12"/>
      <c r="B23" s="42">
        <v>581</v>
      </c>
      <c r="C23" s="19" t="s">
        <v>39</v>
      </c>
      <c r="D23" s="43">
        <v>1155056</v>
      </c>
      <c r="E23" s="43">
        <v>0</v>
      </c>
      <c r="F23" s="43">
        <v>0</v>
      </c>
      <c r="G23" s="43">
        <v>930940</v>
      </c>
      <c r="H23" s="43">
        <v>0</v>
      </c>
      <c r="I23" s="43">
        <v>93545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2179541</v>
      </c>
      <c r="O23" s="44">
        <f t="shared" si="2"/>
        <v>1364.7720726361929</v>
      </c>
      <c r="P23" s="9"/>
    </row>
    <row r="24" spans="1:119" ht="15.75" thickBot="1">
      <c r="A24" s="12"/>
      <c r="B24" s="42">
        <v>583</v>
      </c>
      <c r="C24" s="19" t="s">
        <v>50</v>
      </c>
      <c r="D24" s="43">
        <v>0</v>
      </c>
      <c r="E24" s="43">
        <v>0</v>
      </c>
      <c r="F24" s="43">
        <v>0</v>
      </c>
      <c r="G24" s="43">
        <v>107743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107743</v>
      </c>
      <c r="O24" s="44">
        <f t="shared" si="2"/>
        <v>67.465873512836566</v>
      </c>
      <c r="P24" s="9"/>
    </row>
    <row r="25" spans="1:119" ht="16.5" thickBot="1">
      <c r="A25" s="13" t="s">
        <v>10</v>
      </c>
      <c r="B25" s="21"/>
      <c r="C25" s="20"/>
      <c r="D25" s="14">
        <f>SUM(D5,D10,D14,D17,D19,D22)</f>
        <v>2308457</v>
      </c>
      <c r="E25" s="14">
        <f t="shared" ref="E25:M25" si="8">SUM(E5,E10,E14,E17,E19,E22)</f>
        <v>0</v>
      </c>
      <c r="F25" s="14">
        <f t="shared" si="8"/>
        <v>0</v>
      </c>
      <c r="G25" s="14">
        <f t="shared" si="8"/>
        <v>1038683</v>
      </c>
      <c r="H25" s="14">
        <f t="shared" si="8"/>
        <v>0</v>
      </c>
      <c r="I25" s="14">
        <f t="shared" si="8"/>
        <v>132563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3479703</v>
      </c>
      <c r="O25" s="35">
        <f t="shared" si="2"/>
        <v>2178.8998121477771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64</v>
      </c>
      <c r="M27" s="160"/>
      <c r="N27" s="160"/>
      <c r="O27" s="39">
        <v>1597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41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373691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373691</v>
      </c>
      <c r="P5" s="30">
        <f t="shared" ref="P5:P23" si="1">(O5/P$25)</f>
        <v>271.77527272727275</v>
      </c>
      <c r="Q5" s="6"/>
    </row>
    <row r="6" spans="1:134">
      <c r="A6" s="12"/>
      <c r="B6" s="42">
        <v>511</v>
      </c>
      <c r="C6" s="19" t="s">
        <v>19</v>
      </c>
      <c r="D6" s="43">
        <v>25406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25406</v>
      </c>
      <c r="P6" s="44">
        <f t="shared" si="1"/>
        <v>18.477090909090908</v>
      </c>
      <c r="Q6" s="9"/>
    </row>
    <row r="7" spans="1:134">
      <c r="A7" s="12"/>
      <c r="B7" s="42">
        <v>512</v>
      </c>
      <c r="C7" s="19" t="s">
        <v>20</v>
      </c>
      <c r="D7" s="43">
        <v>174518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174518</v>
      </c>
      <c r="P7" s="44">
        <f t="shared" si="1"/>
        <v>126.92218181818181</v>
      </c>
      <c r="Q7" s="9"/>
    </row>
    <row r="8" spans="1:134">
      <c r="A8" s="12"/>
      <c r="B8" s="42">
        <v>513</v>
      </c>
      <c r="C8" s="19" t="s">
        <v>21</v>
      </c>
      <c r="D8" s="43">
        <v>92996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92996</v>
      </c>
      <c r="P8" s="44">
        <f t="shared" si="1"/>
        <v>67.633454545454541</v>
      </c>
      <c r="Q8" s="9"/>
    </row>
    <row r="9" spans="1:134">
      <c r="A9" s="12"/>
      <c r="B9" s="42">
        <v>514</v>
      </c>
      <c r="C9" s="19" t="s">
        <v>22</v>
      </c>
      <c r="D9" s="43">
        <v>79795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79795</v>
      </c>
      <c r="P9" s="44">
        <f t="shared" si="1"/>
        <v>58.032727272727271</v>
      </c>
      <c r="Q9" s="9"/>
    </row>
    <row r="10" spans="1:134">
      <c r="A10" s="12"/>
      <c r="B10" s="42">
        <v>515</v>
      </c>
      <c r="C10" s="19" t="s">
        <v>79</v>
      </c>
      <c r="D10" s="43">
        <v>976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976</v>
      </c>
      <c r="P10" s="44">
        <f t="shared" si="1"/>
        <v>0.70981818181818179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471817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471817</v>
      </c>
      <c r="P11" s="41">
        <f t="shared" si="1"/>
        <v>343.13963636363638</v>
      </c>
      <c r="Q11" s="10"/>
    </row>
    <row r="12" spans="1:134">
      <c r="A12" s="12"/>
      <c r="B12" s="42">
        <v>521</v>
      </c>
      <c r="C12" s="19" t="s">
        <v>24</v>
      </c>
      <c r="D12" s="43">
        <v>278928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278928</v>
      </c>
      <c r="P12" s="44">
        <f t="shared" si="1"/>
        <v>202.85672727272728</v>
      </c>
      <c r="Q12" s="9"/>
    </row>
    <row r="13" spans="1:134">
      <c r="A13" s="12"/>
      <c r="B13" s="42">
        <v>522</v>
      </c>
      <c r="C13" s="19" t="s">
        <v>25</v>
      </c>
      <c r="D13" s="43">
        <v>123494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123494</v>
      </c>
      <c r="P13" s="44">
        <f t="shared" si="1"/>
        <v>89.813818181818178</v>
      </c>
      <c r="Q13" s="9"/>
    </row>
    <row r="14" spans="1:134">
      <c r="A14" s="12"/>
      <c r="B14" s="42">
        <v>524</v>
      </c>
      <c r="C14" s="19" t="s">
        <v>26</v>
      </c>
      <c r="D14" s="43">
        <v>69395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69395</v>
      </c>
      <c r="P14" s="44">
        <f t="shared" si="1"/>
        <v>50.469090909090909</v>
      </c>
      <c r="Q14" s="9"/>
    </row>
    <row r="15" spans="1:134" ht="15.75">
      <c r="A15" s="26" t="s">
        <v>27</v>
      </c>
      <c r="B15" s="27"/>
      <c r="C15" s="28"/>
      <c r="D15" s="29">
        <f t="shared" ref="D15:N15" si="5">SUM(D16:D17)</f>
        <v>126278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257970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384248</v>
      </c>
      <c r="P15" s="41">
        <f t="shared" si="1"/>
        <v>279.45309090909092</v>
      </c>
      <c r="Q15" s="10"/>
    </row>
    <row r="16" spans="1:134">
      <c r="A16" s="12"/>
      <c r="B16" s="42">
        <v>535</v>
      </c>
      <c r="C16" s="19" t="s">
        <v>43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257970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257970</v>
      </c>
      <c r="P16" s="44">
        <f t="shared" si="1"/>
        <v>187.61454545454546</v>
      </c>
      <c r="Q16" s="9"/>
    </row>
    <row r="17" spans="1:120">
      <c r="A17" s="12"/>
      <c r="B17" s="42">
        <v>539</v>
      </c>
      <c r="C17" s="19" t="s">
        <v>28</v>
      </c>
      <c r="D17" s="43">
        <v>126278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126278</v>
      </c>
      <c r="P17" s="44">
        <f t="shared" si="1"/>
        <v>91.838545454545454</v>
      </c>
      <c r="Q17" s="9"/>
    </row>
    <row r="18" spans="1:120" ht="15.75">
      <c r="A18" s="26" t="s">
        <v>29</v>
      </c>
      <c r="B18" s="27"/>
      <c r="C18" s="28"/>
      <c r="D18" s="29">
        <f t="shared" ref="D18:N18" si="7">SUM(D19:D19)</f>
        <v>45869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568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46437</v>
      </c>
      <c r="P18" s="41">
        <f t="shared" si="1"/>
        <v>33.772363636363636</v>
      </c>
      <c r="Q18" s="10"/>
    </row>
    <row r="19" spans="1:120">
      <c r="A19" s="12"/>
      <c r="B19" s="42">
        <v>541</v>
      </c>
      <c r="C19" s="19" t="s">
        <v>30</v>
      </c>
      <c r="D19" s="43">
        <v>45869</v>
      </c>
      <c r="E19" s="43">
        <v>0</v>
      </c>
      <c r="F19" s="43">
        <v>0</v>
      </c>
      <c r="G19" s="43">
        <v>0</v>
      </c>
      <c r="H19" s="43">
        <v>0</v>
      </c>
      <c r="I19" s="43">
        <v>568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46437</v>
      </c>
      <c r="P19" s="44">
        <f t="shared" si="1"/>
        <v>33.772363636363636</v>
      </c>
      <c r="Q19" s="9"/>
    </row>
    <row r="20" spans="1:120" ht="15.75">
      <c r="A20" s="26" t="s">
        <v>31</v>
      </c>
      <c r="B20" s="27"/>
      <c r="C20" s="28"/>
      <c r="D20" s="29">
        <f t="shared" ref="D20:N20" si="8">SUM(D21:D22)</f>
        <v>128808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128808</v>
      </c>
      <c r="P20" s="41">
        <f t="shared" si="1"/>
        <v>93.678545454545457</v>
      </c>
      <c r="Q20" s="9"/>
    </row>
    <row r="21" spans="1:120">
      <c r="A21" s="12"/>
      <c r="B21" s="42">
        <v>571</v>
      </c>
      <c r="C21" s="19" t="s">
        <v>32</v>
      </c>
      <c r="D21" s="43">
        <v>25911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25911</v>
      </c>
      <c r="P21" s="44">
        <f t="shared" si="1"/>
        <v>18.844363636363635</v>
      </c>
      <c r="Q21" s="9"/>
    </row>
    <row r="22" spans="1:120" ht="15.75" thickBot="1">
      <c r="A22" s="12"/>
      <c r="B22" s="42">
        <v>572</v>
      </c>
      <c r="C22" s="19" t="s">
        <v>33</v>
      </c>
      <c r="D22" s="43">
        <v>102897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102897</v>
      </c>
      <c r="P22" s="44">
        <f t="shared" si="1"/>
        <v>74.834181818181818</v>
      </c>
      <c r="Q22" s="9"/>
    </row>
    <row r="23" spans="1:120" ht="16.5" thickBot="1">
      <c r="A23" s="13" t="s">
        <v>10</v>
      </c>
      <c r="B23" s="21"/>
      <c r="C23" s="20"/>
      <c r="D23" s="14">
        <f>SUM(D5,D11,D15,D18,D20)</f>
        <v>1146463</v>
      </c>
      <c r="E23" s="14">
        <f t="shared" ref="E23:N23" si="9">SUM(E5,E11,E15,E18,E20)</f>
        <v>0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258538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9"/>
        <v>0</v>
      </c>
      <c r="O23" s="14">
        <f>SUM(D23:N23)</f>
        <v>1405001</v>
      </c>
      <c r="P23" s="35">
        <f t="shared" si="1"/>
        <v>1021.8189090909091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60" t="s">
        <v>88</v>
      </c>
      <c r="N25" s="160"/>
      <c r="O25" s="160"/>
      <c r="P25" s="39">
        <v>1375</v>
      </c>
    </row>
    <row r="26" spans="1:120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  <row r="27" spans="1:120" ht="15.75" customHeight="1" thickBot="1">
      <c r="A27" s="162" t="s">
        <v>41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400911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400911</v>
      </c>
      <c r="P5" s="30">
        <f t="shared" ref="P5:P27" si="2">(O5/P$29)</f>
        <v>292.2091836734694</v>
      </c>
      <c r="Q5" s="6"/>
    </row>
    <row r="6" spans="1:134">
      <c r="A6" s="12"/>
      <c r="B6" s="42">
        <v>511</v>
      </c>
      <c r="C6" s="19" t="s">
        <v>19</v>
      </c>
      <c r="D6" s="43">
        <v>22968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22968</v>
      </c>
      <c r="P6" s="44">
        <f t="shared" si="2"/>
        <v>16.740524781341108</v>
      </c>
      <c r="Q6" s="9"/>
    </row>
    <row r="7" spans="1:134">
      <c r="A7" s="12"/>
      <c r="B7" s="42">
        <v>512</v>
      </c>
      <c r="C7" s="19" t="s">
        <v>20</v>
      </c>
      <c r="D7" s="43">
        <v>159593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159593</v>
      </c>
      <c r="P7" s="44">
        <f t="shared" si="2"/>
        <v>116.32142857142857</v>
      </c>
      <c r="Q7" s="9"/>
    </row>
    <row r="8" spans="1:134">
      <c r="A8" s="12"/>
      <c r="B8" s="42">
        <v>513</v>
      </c>
      <c r="C8" s="19" t="s">
        <v>21</v>
      </c>
      <c r="D8" s="43">
        <v>90289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90289</v>
      </c>
      <c r="P8" s="44">
        <f t="shared" si="2"/>
        <v>65.808309037900869</v>
      </c>
      <c r="Q8" s="9"/>
    </row>
    <row r="9" spans="1:134">
      <c r="A9" s="12"/>
      <c r="B9" s="42">
        <v>514</v>
      </c>
      <c r="C9" s="19" t="s">
        <v>22</v>
      </c>
      <c r="D9" s="43">
        <v>67287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67287</v>
      </c>
      <c r="P9" s="44">
        <f t="shared" si="2"/>
        <v>49.043002915451893</v>
      </c>
      <c r="Q9" s="9"/>
    </row>
    <row r="10" spans="1:134">
      <c r="A10" s="12"/>
      <c r="B10" s="42">
        <v>515</v>
      </c>
      <c r="C10" s="19" t="s">
        <v>79</v>
      </c>
      <c r="D10" s="43">
        <v>60774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60774</v>
      </c>
      <c r="P10" s="44">
        <f t="shared" si="2"/>
        <v>44.295918367346935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415533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415533</v>
      </c>
      <c r="P11" s="41">
        <f t="shared" si="2"/>
        <v>302.86661807580174</v>
      </c>
      <c r="Q11" s="10"/>
    </row>
    <row r="12" spans="1:134">
      <c r="A12" s="12"/>
      <c r="B12" s="42">
        <v>521</v>
      </c>
      <c r="C12" s="19" t="s">
        <v>24</v>
      </c>
      <c r="D12" s="43">
        <v>270848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270848</v>
      </c>
      <c r="P12" s="44">
        <f t="shared" si="2"/>
        <v>197.41107871720118</v>
      </c>
      <c r="Q12" s="9"/>
    </row>
    <row r="13" spans="1:134">
      <c r="A13" s="12"/>
      <c r="B13" s="42">
        <v>522</v>
      </c>
      <c r="C13" s="19" t="s">
        <v>25</v>
      </c>
      <c r="D13" s="43">
        <v>119434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119434</v>
      </c>
      <c r="P13" s="44">
        <f t="shared" si="2"/>
        <v>87.051020408163268</v>
      </c>
      <c r="Q13" s="9"/>
    </row>
    <row r="14" spans="1:134">
      <c r="A14" s="12"/>
      <c r="B14" s="42">
        <v>524</v>
      </c>
      <c r="C14" s="19" t="s">
        <v>26</v>
      </c>
      <c r="D14" s="43">
        <v>25251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25251</v>
      </c>
      <c r="P14" s="44">
        <f t="shared" si="2"/>
        <v>18.404518950437318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SUM(D16:D17)</f>
        <v>117513</v>
      </c>
      <c r="E15" s="29">
        <f t="shared" si="4"/>
        <v>0</v>
      </c>
      <c r="F15" s="29">
        <f t="shared" si="4"/>
        <v>0</v>
      </c>
      <c r="G15" s="29">
        <f t="shared" si="4"/>
        <v>622668</v>
      </c>
      <c r="H15" s="29">
        <f t="shared" si="4"/>
        <v>0</v>
      </c>
      <c r="I15" s="29">
        <f t="shared" si="4"/>
        <v>231379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971560</v>
      </c>
      <c r="P15" s="41">
        <f t="shared" si="2"/>
        <v>708.13411078717206</v>
      </c>
      <c r="Q15" s="10"/>
    </row>
    <row r="16" spans="1:134">
      <c r="A16" s="12"/>
      <c r="B16" s="42">
        <v>535</v>
      </c>
      <c r="C16" s="19" t="s">
        <v>43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231379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231379</v>
      </c>
      <c r="P16" s="44">
        <f t="shared" si="2"/>
        <v>168.64358600583091</v>
      </c>
      <c r="Q16" s="9"/>
    </row>
    <row r="17" spans="1:120">
      <c r="A17" s="12"/>
      <c r="B17" s="42">
        <v>539</v>
      </c>
      <c r="C17" s="19" t="s">
        <v>28</v>
      </c>
      <c r="D17" s="43">
        <v>117513</v>
      </c>
      <c r="E17" s="43">
        <v>0</v>
      </c>
      <c r="F17" s="43">
        <v>0</v>
      </c>
      <c r="G17" s="43">
        <v>622668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740181</v>
      </c>
      <c r="P17" s="44">
        <f t="shared" si="2"/>
        <v>539.49052478134115</v>
      </c>
      <c r="Q17" s="9"/>
    </row>
    <row r="18" spans="1:120" ht="15.75">
      <c r="A18" s="26" t="s">
        <v>29</v>
      </c>
      <c r="B18" s="27"/>
      <c r="C18" s="28"/>
      <c r="D18" s="29">
        <f t="shared" ref="D18:N18" si="5">SUM(D19:D19)</f>
        <v>39992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2006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41998</v>
      </c>
      <c r="P18" s="41">
        <f t="shared" si="2"/>
        <v>30.610787172011662</v>
      </c>
      <c r="Q18" s="10"/>
    </row>
    <row r="19" spans="1:120">
      <c r="A19" s="12"/>
      <c r="B19" s="42">
        <v>541</v>
      </c>
      <c r="C19" s="19" t="s">
        <v>30</v>
      </c>
      <c r="D19" s="43">
        <v>39992</v>
      </c>
      <c r="E19" s="43">
        <v>0</v>
      </c>
      <c r="F19" s="43">
        <v>0</v>
      </c>
      <c r="G19" s="43">
        <v>0</v>
      </c>
      <c r="H19" s="43">
        <v>0</v>
      </c>
      <c r="I19" s="43">
        <v>2006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41998</v>
      </c>
      <c r="P19" s="44">
        <f t="shared" si="2"/>
        <v>30.610787172011662</v>
      </c>
      <c r="Q19" s="9"/>
    </row>
    <row r="20" spans="1:120" ht="15.75">
      <c r="A20" s="26" t="s">
        <v>31</v>
      </c>
      <c r="B20" s="27"/>
      <c r="C20" s="28"/>
      <c r="D20" s="29">
        <f t="shared" ref="D20:N20" si="6">SUM(D21:D23)</f>
        <v>116206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116206</v>
      </c>
      <c r="P20" s="41">
        <f t="shared" si="2"/>
        <v>84.698250728862973</v>
      </c>
      <c r="Q20" s="9"/>
    </row>
    <row r="21" spans="1:120">
      <c r="A21" s="12"/>
      <c r="B21" s="42">
        <v>571</v>
      </c>
      <c r="C21" s="19" t="s">
        <v>32</v>
      </c>
      <c r="D21" s="43">
        <v>28183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28183</v>
      </c>
      <c r="P21" s="44">
        <f t="shared" si="2"/>
        <v>20.541545189504372</v>
      </c>
      <c r="Q21" s="9"/>
    </row>
    <row r="22" spans="1:120">
      <c r="A22" s="12"/>
      <c r="B22" s="42">
        <v>572</v>
      </c>
      <c r="C22" s="19" t="s">
        <v>33</v>
      </c>
      <c r="D22" s="43">
        <v>75047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75047</v>
      </c>
      <c r="P22" s="44">
        <f t="shared" si="2"/>
        <v>54.698979591836732</v>
      </c>
      <c r="Q22" s="9"/>
    </row>
    <row r="23" spans="1:120">
      <c r="A23" s="12"/>
      <c r="B23" s="42">
        <v>573</v>
      </c>
      <c r="C23" s="19" t="s">
        <v>34</v>
      </c>
      <c r="D23" s="43">
        <v>12976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12976</v>
      </c>
      <c r="P23" s="44">
        <f t="shared" si="2"/>
        <v>9.4577259475218654</v>
      </c>
      <c r="Q23" s="9"/>
    </row>
    <row r="24" spans="1:120" ht="15.75">
      <c r="A24" s="26" t="s">
        <v>38</v>
      </c>
      <c r="B24" s="27"/>
      <c r="C24" s="28"/>
      <c r="D24" s="29">
        <f t="shared" ref="D24:N24" si="7">SUM(D25:D26)</f>
        <v>43107</v>
      </c>
      <c r="E24" s="29">
        <f t="shared" si="7"/>
        <v>0</v>
      </c>
      <c r="F24" s="29">
        <f t="shared" si="7"/>
        <v>0</v>
      </c>
      <c r="G24" s="29">
        <f t="shared" si="7"/>
        <v>8381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51488</v>
      </c>
      <c r="P24" s="41">
        <f t="shared" si="2"/>
        <v>37.527696793002917</v>
      </c>
      <c r="Q24" s="9"/>
    </row>
    <row r="25" spans="1:120">
      <c r="A25" s="12"/>
      <c r="B25" s="42">
        <v>581</v>
      </c>
      <c r="C25" s="19" t="s">
        <v>86</v>
      </c>
      <c r="D25" s="43">
        <v>43107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43107</v>
      </c>
      <c r="P25" s="44">
        <f t="shared" si="2"/>
        <v>31.419096209912535</v>
      </c>
      <c r="Q25" s="9"/>
    </row>
    <row r="26" spans="1:120" ht="15.75" thickBot="1">
      <c r="A26" s="12"/>
      <c r="B26" s="42">
        <v>590</v>
      </c>
      <c r="C26" s="19" t="s">
        <v>53</v>
      </c>
      <c r="D26" s="43">
        <v>0</v>
      </c>
      <c r="E26" s="43">
        <v>0</v>
      </c>
      <c r="F26" s="43">
        <v>0</v>
      </c>
      <c r="G26" s="43">
        <v>8381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8381</v>
      </c>
      <c r="P26" s="44">
        <f t="shared" si="2"/>
        <v>6.1086005830903787</v>
      </c>
      <c r="Q26" s="9"/>
    </row>
    <row r="27" spans="1:120" ht="16.5" thickBot="1">
      <c r="A27" s="13" t="s">
        <v>10</v>
      </c>
      <c r="B27" s="21"/>
      <c r="C27" s="20"/>
      <c r="D27" s="14">
        <f>SUM(D5,D11,D15,D18,D20,D24)</f>
        <v>1133262</v>
      </c>
      <c r="E27" s="14">
        <f t="shared" ref="E27:N27" si="8">SUM(E5,E11,E15,E18,E20,E24)</f>
        <v>0</v>
      </c>
      <c r="F27" s="14">
        <f t="shared" si="8"/>
        <v>0</v>
      </c>
      <c r="G27" s="14">
        <f t="shared" si="8"/>
        <v>631049</v>
      </c>
      <c r="H27" s="14">
        <f t="shared" si="8"/>
        <v>0</v>
      </c>
      <c r="I27" s="14">
        <f t="shared" si="8"/>
        <v>233385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8"/>
        <v>0</v>
      </c>
      <c r="O27" s="14">
        <f t="shared" si="1"/>
        <v>1997696</v>
      </c>
      <c r="P27" s="35">
        <f t="shared" si="2"/>
        <v>1456.0466472303208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60" t="s">
        <v>82</v>
      </c>
      <c r="N29" s="160"/>
      <c r="O29" s="160"/>
      <c r="P29" s="39">
        <v>1372</v>
      </c>
    </row>
    <row r="30" spans="1:120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62" t="s">
        <v>41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352690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352690</v>
      </c>
      <c r="O5" s="30">
        <f t="shared" ref="O5:O28" si="2">(N5/O$30)</f>
        <v>234.03450564034506</v>
      </c>
      <c r="P5" s="6"/>
    </row>
    <row r="6" spans="1:133">
      <c r="A6" s="12"/>
      <c r="B6" s="42">
        <v>511</v>
      </c>
      <c r="C6" s="19" t="s">
        <v>19</v>
      </c>
      <c r="D6" s="43">
        <v>23981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23981</v>
      </c>
      <c r="O6" s="44">
        <f t="shared" si="2"/>
        <v>15.913072329130724</v>
      </c>
      <c r="P6" s="9"/>
    </row>
    <row r="7" spans="1:133">
      <c r="A7" s="12"/>
      <c r="B7" s="42">
        <v>512</v>
      </c>
      <c r="C7" s="19" t="s">
        <v>20</v>
      </c>
      <c r="D7" s="43">
        <v>156561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156561</v>
      </c>
      <c r="O7" s="44">
        <f t="shared" si="2"/>
        <v>103.88918380889184</v>
      </c>
      <c r="P7" s="9"/>
    </row>
    <row r="8" spans="1:133">
      <c r="A8" s="12"/>
      <c r="B8" s="42">
        <v>513</v>
      </c>
      <c r="C8" s="19" t="s">
        <v>21</v>
      </c>
      <c r="D8" s="43">
        <v>87533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87533</v>
      </c>
      <c r="O8" s="44">
        <f t="shared" si="2"/>
        <v>58.084273390842732</v>
      </c>
      <c r="P8" s="9"/>
    </row>
    <row r="9" spans="1:133">
      <c r="A9" s="12"/>
      <c r="B9" s="42">
        <v>514</v>
      </c>
      <c r="C9" s="19" t="s">
        <v>22</v>
      </c>
      <c r="D9" s="43">
        <v>40368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40368</v>
      </c>
      <c r="O9" s="44">
        <f t="shared" si="2"/>
        <v>26.786994027869941</v>
      </c>
      <c r="P9" s="9"/>
    </row>
    <row r="10" spans="1:133">
      <c r="A10" s="12"/>
      <c r="B10" s="42">
        <v>515</v>
      </c>
      <c r="C10" s="19" t="s">
        <v>79</v>
      </c>
      <c r="D10" s="43">
        <v>38463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38463</v>
      </c>
      <c r="O10" s="44">
        <f t="shared" si="2"/>
        <v>25.522893165228933</v>
      </c>
      <c r="P10" s="9"/>
    </row>
    <row r="11" spans="1:133">
      <c r="A11" s="12"/>
      <c r="B11" s="42">
        <v>519</v>
      </c>
      <c r="C11" s="19" t="s">
        <v>76</v>
      </c>
      <c r="D11" s="43">
        <v>5784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5784</v>
      </c>
      <c r="O11" s="44">
        <f t="shared" si="2"/>
        <v>3.8380889183808891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405955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405955</v>
      </c>
      <c r="O12" s="41">
        <f t="shared" si="2"/>
        <v>269.3795620437956</v>
      </c>
      <c r="P12" s="10"/>
    </row>
    <row r="13" spans="1:133">
      <c r="A13" s="12"/>
      <c r="B13" s="42">
        <v>521</v>
      </c>
      <c r="C13" s="19" t="s">
        <v>24</v>
      </c>
      <c r="D13" s="43">
        <v>262788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262788</v>
      </c>
      <c r="O13" s="44">
        <f t="shared" si="2"/>
        <v>174.37823490378236</v>
      </c>
      <c r="P13" s="9"/>
    </row>
    <row r="14" spans="1:133">
      <c r="A14" s="12"/>
      <c r="B14" s="42">
        <v>522</v>
      </c>
      <c r="C14" s="19" t="s">
        <v>25</v>
      </c>
      <c r="D14" s="43">
        <v>115061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115061</v>
      </c>
      <c r="O14" s="44">
        <f t="shared" si="2"/>
        <v>76.351028533510288</v>
      </c>
      <c r="P14" s="9"/>
    </row>
    <row r="15" spans="1:133">
      <c r="A15" s="12"/>
      <c r="B15" s="42">
        <v>524</v>
      </c>
      <c r="C15" s="19" t="s">
        <v>26</v>
      </c>
      <c r="D15" s="43">
        <v>28106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28106</v>
      </c>
      <c r="O15" s="44">
        <f t="shared" si="2"/>
        <v>18.650298606502986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SUM(D17:D18)</f>
        <v>104593</v>
      </c>
      <c r="E16" s="29">
        <f t="shared" si="4"/>
        <v>0</v>
      </c>
      <c r="F16" s="29">
        <f t="shared" si="4"/>
        <v>0</v>
      </c>
      <c r="G16" s="29">
        <f t="shared" si="4"/>
        <v>90673</v>
      </c>
      <c r="H16" s="29">
        <f t="shared" si="4"/>
        <v>0</v>
      </c>
      <c r="I16" s="29">
        <f t="shared" si="4"/>
        <v>140111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335377</v>
      </c>
      <c r="O16" s="41">
        <f t="shared" si="2"/>
        <v>222.54611811546118</v>
      </c>
      <c r="P16" s="10"/>
    </row>
    <row r="17" spans="1:119">
      <c r="A17" s="12"/>
      <c r="B17" s="42">
        <v>535</v>
      </c>
      <c r="C17" s="19" t="s">
        <v>43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140111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140111</v>
      </c>
      <c r="O17" s="44">
        <f t="shared" si="2"/>
        <v>92.973457199734568</v>
      </c>
      <c r="P17" s="9"/>
    </row>
    <row r="18" spans="1:119">
      <c r="A18" s="12"/>
      <c r="B18" s="42">
        <v>539</v>
      </c>
      <c r="C18" s="19" t="s">
        <v>28</v>
      </c>
      <c r="D18" s="43">
        <v>104593</v>
      </c>
      <c r="E18" s="43">
        <v>0</v>
      </c>
      <c r="F18" s="43">
        <v>0</v>
      </c>
      <c r="G18" s="43">
        <v>90673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195266</v>
      </c>
      <c r="O18" s="44">
        <f t="shared" si="2"/>
        <v>129.5726609157266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SUM(D20:D20)</f>
        <v>27449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5270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32719</v>
      </c>
      <c r="O19" s="41">
        <f t="shared" si="2"/>
        <v>21.71134704711347</v>
      </c>
      <c r="P19" s="10"/>
    </row>
    <row r="20" spans="1:119">
      <c r="A20" s="12"/>
      <c r="B20" s="42">
        <v>541</v>
      </c>
      <c r="C20" s="19" t="s">
        <v>57</v>
      </c>
      <c r="D20" s="43">
        <v>27449</v>
      </c>
      <c r="E20" s="43">
        <v>0</v>
      </c>
      <c r="F20" s="43">
        <v>0</v>
      </c>
      <c r="G20" s="43">
        <v>0</v>
      </c>
      <c r="H20" s="43">
        <v>0</v>
      </c>
      <c r="I20" s="43">
        <v>5270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32719</v>
      </c>
      <c r="O20" s="44">
        <f t="shared" si="2"/>
        <v>21.71134704711347</v>
      </c>
      <c r="P20" s="9"/>
    </row>
    <row r="21" spans="1:119" ht="15.75">
      <c r="A21" s="26" t="s">
        <v>31</v>
      </c>
      <c r="B21" s="27"/>
      <c r="C21" s="28"/>
      <c r="D21" s="29">
        <f t="shared" ref="D21:M21" si="6">SUM(D22:D24)</f>
        <v>110809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110809</v>
      </c>
      <c r="O21" s="41">
        <f t="shared" si="2"/>
        <v>73.529528865295291</v>
      </c>
      <c r="P21" s="9"/>
    </row>
    <row r="22" spans="1:119">
      <c r="A22" s="12"/>
      <c r="B22" s="42">
        <v>571</v>
      </c>
      <c r="C22" s="19" t="s">
        <v>32</v>
      </c>
      <c r="D22" s="43">
        <v>31147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31147</v>
      </c>
      <c r="O22" s="44">
        <f t="shared" si="2"/>
        <v>20.668214996682149</v>
      </c>
      <c r="P22" s="9"/>
    </row>
    <row r="23" spans="1:119">
      <c r="A23" s="12"/>
      <c r="B23" s="42">
        <v>572</v>
      </c>
      <c r="C23" s="19" t="s">
        <v>58</v>
      </c>
      <c r="D23" s="43">
        <v>62314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62314</v>
      </c>
      <c r="O23" s="44">
        <f t="shared" si="2"/>
        <v>41.349701393497014</v>
      </c>
      <c r="P23" s="9"/>
    </row>
    <row r="24" spans="1:119">
      <c r="A24" s="12"/>
      <c r="B24" s="42">
        <v>573</v>
      </c>
      <c r="C24" s="19" t="s">
        <v>34</v>
      </c>
      <c r="D24" s="43">
        <v>17348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17348</v>
      </c>
      <c r="O24" s="44">
        <f t="shared" si="2"/>
        <v>11.511612475116126</v>
      </c>
      <c r="P24" s="9"/>
    </row>
    <row r="25" spans="1:119" ht="15.75">
      <c r="A25" s="26" t="s">
        <v>59</v>
      </c>
      <c r="B25" s="27"/>
      <c r="C25" s="28"/>
      <c r="D25" s="29">
        <f t="shared" ref="D25:M25" si="7">SUM(D26:D27)</f>
        <v>51144</v>
      </c>
      <c r="E25" s="29">
        <f t="shared" si="7"/>
        <v>0</v>
      </c>
      <c r="F25" s="29">
        <f t="shared" si="7"/>
        <v>0</v>
      </c>
      <c r="G25" s="29">
        <f t="shared" si="7"/>
        <v>56253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107397</v>
      </c>
      <c r="O25" s="41">
        <f t="shared" si="2"/>
        <v>71.265428002654275</v>
      </c>
      <c r="P25" s="9"/>
    </row>
    <row r="26" spans="1:119">
      <c r="A26" s="12"/>
      <c r="B26" s="42">
        <v>581</v>
      </c>
      <c r="C26" s="19" t="s">
        <v>60</v>
      </c>
      <c r="D26" s="43">
        <v>36710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36710</v>
      </c>
      <c r="O26" s="44">
        <f t="shared" si="2"/>
        <v>24.359654943596549</v>
      </c>
      <c r="P26" s="9"/>
    </row>
    <row r="27" spans="1:119" ht="15.75" thickBot="1">
      <c r="A27" s="12"/>
      <c r="B27" s="42">
        <v>590</v>
      </c>
      <c r="C27" s="19" t="s">
        <v>61</v>
      </c>
      <c r="D27" s="43">
        <v>14434</v>
      </c>
      <c r="E27" s="43">
        <v>0</v>
      </c>
      <c r="F27" s="43">
        <v>0</v>
      </c>
      <c r="G27" s="43">
        <v>56253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70687</v>
      </c>
      <c r="O27" s="44">
        <f t="shared" si="2"/>
        <v>46.905773059057729</v>
      </c>
      <c r="P27" s="9"/>
    </row>
    <row r="28" spans="1:119" ht="16.5" thickBot="1">
      <c r="A28" s="13" t="s">
        <v>10</v>
      </c>
      <c r="B28" s="21"/>
      <c r="C28" s="20"/>
      <c r="D28" s="14">
        <f>SUM(D5,D12,D16,D19,D21,D25)</f>
        <v>1052640</v>
      </c>
      <c r="E28" s="14">
        <f t="shared" ref="E28:M28" si="8">SUM(E5,E12,E16,E19,E21,E25)</f>
        <v>0</v>
      </c>
      <c r="F28" s="14">
        <f t="shared" si="8"/>
        <v>0</v>
      </c>
      <c r="G28" s="14">
        <f t="shared" si="8"/>
        <v>146926</v>
      </c>
      <c r="H28" s="14">
        <f t="shared" si="8"/>
        <v>0</v>
      </c>
      <c r="I28" s="14">
        <f t="shared" si="8"/>
        <v>145381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1344947</v>
      </c>
      <c r="O28" s="35">
        <f t="shared" si="2"/>
        <v>892.46648971466493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80</v>
      </c>
      <c r="M30" s="160"/>
      <c r="N30" s="160"/>
      <c r="O30" s="39">
        <v>1507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41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330857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330857</v>
      </c>
      <c r="O5" s="30">
        <f t="shared" ref="O5:O29" si="2">(N5/O$31)</f>
        <v>223.4010803511141</v>
      </c>
      <c r="P5" s="6"/>
    </row>
    <row r="6" spans="1:133">
      <c r="A6" s="12"/>
      <c r="B6" s="42">
        <v>511</v>
      </c>
      <c r="C6" s="19" t="s">
        <v>19</v>
      </c>
      <c r="D6" s="43">
        <v>24721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24721</v>
      </c>
      <c r="O6" s="44">
        <f t="shared" si="2"/>
        <v>16.692099932478055</v>
      </c>
      <c r="P6" s="9"/>
    </row>
    <row r="7" spans="1:133">
      <c r="A7" s="12"/>
      <c r="B7" s="42">
        <v>512</v>
      </c>
      <c r="C7" s="19" t="s">
        <v>20</v>
      </c>
      <c r="D7" s="43">
        <v>151520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151520</v>
      </c>
      <c r="O7" s="44">
        <f t="shared" si="2"/>
        <v>102.30925050641459</v>
      </c>
      <c r="P7" s="9"/>
    </row>
    <row r="8" spans="1:133">
      <c r="A8" s="12"/>
      <c r="B8" s="42">
        <v>513</v>
      </c>
      <c r="C8" s="19" t="s">
        <v>21</v>
      </c>
      <c r="D8" s="43">
        <v>85212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85212</v>
      </c>
      <c r="O8" s="44">
        <f t="shared" si="2"/>
        <v>57.536799459824444</v>
      </c>
      <c r="P8" s="9"/>
    </row>
    <row r="9" spans="1:133">
      <c r="A9" s="12"/>
      <c r="B9" s="42">
        <v>514</v>
      </c>
      <c r="C9" s="19" t="s">
        <v>22</v>
      </c>
      <c r="D9" s="43">
        <v>61157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61157</v>
      </c>
      <c r="O9" s="44">
        <f t="shared" si="2"/>
        <v>41.294395678595542</v>
      </c>
      <c r="P9" s="9"/>
    </row>
    <row r="10" spans="1:133">
      <c r="A10" s="12"/>
      <c r="B10" s="42">
        <v>519</v>
      </c>
      <c r="C10" s="19" t="s">
        <v>76</v>
      </c>
      <c r="D10" s="43">
        <v>8247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8247</v>
      </c>
      <c r="O10" s="44">
        <f t="shared" si="2"/>
        <v>5.5685347738014856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394963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394963</v>
      </c>
      <c r="O11" s="41">
        <f t="shared" si="2"/>
        <v>266.6866981769075</v>
      </c>
      <c r="P11" s="10"/>
    </row>
    <row r="12" spans="1:133">
      <c r="A12" s="12"/>
      <c r="B12" s="42">
        <v>521</v>
      </c>
      <c r="C12" s="19" t="s">
        <v>24</v>
      </c>
      <c r="D12" s="43">
        <v>255024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255024</v>
      </c>
      <c r="O12" s="44">
        <f t="shared" si="2"/>
        <v>172.19716407832544</v>
      </c>
      <c r="P12" s="9"/>
    </row>
    <row r="13" spans="1:133">
      <c r="A13" s="12"/>
      <c r="B13" s="42">
        <v>522</v>
      </c>
      <c r="C13" s="19" t="s">
        <v>25</v>
      </c>
      <c r="D13" s="43">
        <v>114604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114604</v>
      </c>
      <c r="O13" s="44">
        <f t="shared" si="2"/>
        <v>77.382849426063473</v>
      </c>
      <c r="P13" s="9"/>
    </row>
    <row r="14" spans="1:133">
      <c r="A14" s="12"/>
      <c r="B14" s="42">
        <v>524</v>
      </c>
      <c r="C14" s="19" t="s">
        <v>26</v>
      </c>
      <c r="D14" s="43">
        <v>25335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25335</v>
      </c>
      <c r="O14" s="44">
        <f t="shared" si="2"/>
        <v>17.106684672518568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111181</v>
      </c>
      <c r="E15" s="29">
        <f t="shared" si="4"/>
        <v>0</v>
      </c>
      <c r="F15" s="29">
        <f t="shared" si="4"/>
        <v>0</v>
      </c>
      <c r="G15" s="29">
        <f t="shared" si="4"/>
        <v>907854</v>
      </c>
      <c r="H15" s="29">
        <f t="shared" si="4"/>
        <v>0</v>
      </c>
      <c r="I15" s="29">
        <f t="shared" si="4"/>
        <v>17400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1036435</v>
      </c>
      <c r="O15" s="41">
        <f t="shared" si="2"/>
        <v>699.82106684672522</v>
      </c>
      <c r="P15" s="10"/>
    </row>
    <row r="16" spans="1:133">
      <c r="A16" s="12"/>
      <c r="B16" s="42">
        <v>535</v>
      </c>
      <c r="C16" s="19" t="s">
        <v>43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17400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17400</v>
      </c>
      <c r="O16" s="44">
        <f t="shared" si="2"/>
        <v>11.74881836596894</v>
      </c>
      <c r="P16" s="9"/>
    </row>
    <row r="17" spans="1:119">
      <c r="A17" s="12"/>
      <c r="B17" s="42">
        <v>539</v>
      </c>
      <c r="C17" s="19" t="s">
        <v>28</v>
      </c>
      <c r="D17" s="43">
        <v>111181</v>
      </c>
      <c r="E17" s="43">
        <v>0</v>
      </c>
      <c r="F17" s="43">
        <v>0</v>
      </c>
      <c r="G17" s="43">
        <v>907854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1019035</v>
      </c>
      <c r="O17" s="44">
        <f t="shared" si="2"/>
        <v>688.07224848075623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27970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959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28929</v>
      </c>
      <c r="O18" s="41">
        <f t="shared" si="2"/>
        <v>19.533423362592842</v>
      </c>
      <c r="P18" s="10"/>
    </row>
    <row r="19" spans="1:119">
      <c r="A19" s="12"/>
      <c r="B19" s="42">
        <v>541</v>
      </c>
      <c r="C19" s="19" t="s">
        <v>57</v>
      </c>
      <c r="D19" s="43">
        <v>27970</v>
      </c>
      <c r="E19" s="43">
        <v>0</v>
      </c>
      <c r="F19" s="43">
        <v>0</v>
      </c>
      <c r="G19" s="43">
        <v>0</v>
      </c>
      <c r="H19" s="43">
        <v>0</v>
      </c>
      <c r="I19" s="43">
        <v>959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28929</v>
      </c>
      <c r="O19" s="44">
        <f t="shared" si="2"/>
        <v>19.533423362592842</v>
      </c>
      <c r="P19" s="9"/>
    </row>
    <row r="20" spans="1:119" ht="15.75">
      <c r="A20" s="26" t="s">
        <v>68</v>
      </c>
      <c r="B20" s="27"/>
      <c r="C20" s="28"/>
      <c r="D20" s="29">
        <f t="shared" ref="D20:M20" si="6">SUM(D21:D21)</f>
        <v>18805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18805</v>
      </c>
      <c r="O20" s="41">
        <f t="shared" si="2"/>
        <v>12.697501688048616</v>
      </c>
      <c r="P20" s="10"/>
    </row>
    <row r="21" spans="1:119">
      <c r="A21" s="90"/>
      <c r="B21" s="91">
        <v>554</v>
      </c>
      <c r="C21" s="92" t="s">
        <v>69</v>
      </c>
      <c r="D21" s="43">
        <v>18805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18805</v>
      </c>
      <c r="O21" s="44">
        <f t="shared" si="2"/>
        <v>12.697501688048616</v>
      </c>
      <c r="P21" s="9"/>
    </row>
    <row r="22" spans="1:119" ht="15.75">
      <c r="A22" s="26" t="s">
        <v>31</v>
      </c>
      <c r="B22" s="27"/>
      <c r="C22" s="28"/>
      <c r="D22" s="29">
        <f t="shared" ref="D22:M22" si="7">SUM(D23:D25)</f>
        <v>113242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113242</v>
      </c>
      <c r="O22" s="41">
        <f t="shared" si="2"/>
        <v>76.463200540175563</v>
      </c>
      <c r="P22" s="9"/>
    </row>
    <row r="23" spans="1:119">
      <c r="A23" s="12"/>
      <c r="B23" s="42">
        <v>571</v>
      </c>
      <c r="C23" s="19" t="s">
        <v>32</v>
      </c>
      <c r="D23" s="43">
        <v>31234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31234</v>
      </c>
      <c r="O23" s="44">
        <f t="shared" si="2"/>
        <v>21.089804186360567</v>
      </c>
      <c r="P23" s="9"/>
    </row>
    <row r="24" spans="1:119">
      <c r="A24" s="12"/>
      <c r="B24" s="42">
        <v>572</v>
      </c>
      <c r="C24" s="19" t="s">
        <v>58</v>
      </c>
      <c r="D24" s="43">
        <v>69137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69137</v>
      </c>
      <c r="O24" s="44">
        <f t="shared" si="2"/>
        <v>46.682646860229575</v>
      </c>
      <c r="P24" s="9"/>
    </row>
    <row r="25" spans="1:119">
      <c r="A25" s="12"/>
      <c r="B25" s="42">
        <v>573</v>
      </c>
      <c r="C25" s="19" t="s">
        <v>34</v>
      </c>
      <c r="D25" s="43">
        <v>12871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12871</v>
      </c>
      <c r="O25" s="44">
        <f t="shared" si="2"/>
        <v>8.6907494935854146</v>
      </c>
      <c r="P25" s="9"/>
    </row>
    <row r="26" spans="1:119" ht="15.75">
      <c r="A26" s="26" t="s">
        <v>59</v>
      </c>
      <c r="B26" s="27"/>
      <c r="C26" s="28"/>
      <c r="D26" s="29">
        <f t="shared" ref="D26:M26" si="8">SUM(D27:D28)</f>
        <v>54527</v>
      </c>
      <c r="E26" s="29">
        <f t="shared" si="8"/>
        <v>0</v>
      </c>
      <c r="F26" s="29">
        <f t="shared" si="8"/>
        <v>0</v>
      </c>
      <c r="G26" s="29">
        <f t="shared" si="8"/>
        <v>1738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56265</v>
      </c>
      <c r="O26" s="41">
        <f t="shared" si="2"/>
        <v>37.991222147197838</v>
      </c>
      <c r="P26" s="9"/>
    </row>
    <row r="27" spans="1:119">
      <c r="A27" s="12"/>
      <c r="B27" s="42">
        <v>581</v>
      </c>
      <c r="C27" s="19" t="s">
        <v>60</v>
      </c>
      <c r="D27" s="43">
        <v>48838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48838</v>
      </c>
      <c r="O27" s="44">
        <f t="shared" si="2"/>
        <v>32.976367319378795</v>
      </c>
      <c r="P27" s="9"/>
    </row>
    <row r="28" spans="1:119" ht="15.75" thickBot="1">
      <c r="A28" s="12"/>
      <c r="B28" s="42">
        <v>590</v>
      </c>
      <c r="C28" s="19" t="s">
        <v>61</v>
      </c>
      <c r="D28" s="43">
        <v>5689</v>
      </c>
      <c r="E28" s="43">
        <v>0</v>
      </c>
      <c r="F28" s="43">
        <v>0</v>
      </c>
      <c r="G28" s="43">
        <v>1738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7427</v>
      </c>
      <c r="O28" s="44">
        <f t="shared" si="2"/>
        <v>5.0148548278190415</v>
      </c>
      <c r="P28" s="9"/>
    </row>
    <row r="29" spans="1:119" ht="16.5" thickBot="1">
      <c r="A29" s="13" t="s">
        <v>10</v>
      </c>
      <c r="B29" s="21"/>
      <c r="C29" s="20"/>
      <c r="D29" s="14">
        <f>SUM(D5,D11,D15,D18,D20,D22,D26)</f>
        <v>1051545</v>
      </c>
      <c r="E29" s="14">
        <f t="shared" ref="E29:M29" si="9">SUM(E5,E11,E15,E18,E20,E22,E26)</f>
        <v>0</v>
      </c>
      <c r="F29" s="14">
        <f t="shared" si="9"/>
        <v>0</v>
      </c>
      <c r="G29" s="14">
        <f t="shared" si="9"/>
        <v>909592</v>
      </c>
      <c r="H29" s="14">
        <f t="shared" si="9"/>
        <v>0</v>
      </c>
      <c r="I29" s="14">
        <f t="shared" si="9"/>
        <v>18359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1979496</v>
      </c>
      <c r="O29" s="35">
        <f t="shared" si="2"/>
        <v>1336.5941931127616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77</v>
      </c>
      <c r="M31" s="160"/>
      <c r="N31" s="160"/>
      <c r="O31" s="39">
        <v>1481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41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266210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266210</v>
      </c>
      <c r="O5" s="30">
        <f t="shared" ref="O5:O28" si="2">(N5/O$30)</f>
        <v>180.4813559322034</v>
      </c>
      <c r="P5" s="6"/>
    </row>
    <row r="6" spans="1:133">
      <c r="A6" s="12"/>
      <c r="B6" s="42">
        <v>511</v>
      </c>
      <c r="C6" s="19" t="s">
        <v>19</v>
      </c>
      <c r="D6" s="43">
        <v>24586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24586</v>
      </c>
      <c r="O6" s="44">
        <f t="shared" si="2"/>
        <v>16.668474576271187</v>
      </c>
      <c r="P6" s="9"/>
    </row>
    <row r="7" spans="1:133">
      <c r="A7" s="12"/>
      <c r="B7" s="42">
        <v>512</v>
      </c>
      <c r="C7" s="19" t="s">
        <v>20</v>
      </c>
      <c r="D7" s="43">
        <v>134109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134109</v>
      </c>
      <c r="O7" s="44">
        <f t="shared" si="2"/>
        <v>90.921355932203383</v>
      </c>
      <c r="P7" s="9"/>
    </row>
    <row r="8" spans="1:133">
      <c r="A8" s="12"/>
      <c r="B8" s="42">
        <v>513</v>
      </c>
      <c r="C8" s="19" t="s">
        <v>21</v>
      </c>
      <c r="D8" s="43">
        <v>83195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83195</v>
      </c>
      <c r="O8" s="44">
        <f t="shared" si="2"/>
        <v>56.403389830508473</v>
      </c>
      <c r="P8" s="9"/>
    </row>
    <row r="9" spans="1:133">
      <c r="A9" s="12"/>
      <c r="B9" s="42">
        <v>514</v>
      </c>
      <c r="C9" s="19" t="s">
        <v>22</v>
      </c>
      <c r="D9" s="43">
        <v>24320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24320</v>
      </c>
      <c r="O9" s="44">
        <f t="shared" si="2"/>
        <v>16.488135593220338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379286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379286</v>
      </c>
      <c r="O10" s="41">
        <f t="shared" si="2"/>
        <v>257.14305084745763</v>
      </c>
      <c r="P10" s="10"/>
    </row>
    <row r="11" spans="1:133">
      <c r="A11" s="12"/>
      <c r="B11" s="42">
        <v>521</v>
      </c>
      <c r="C11" s="19" t="s">
        <v>24</v>
      </c>
      <c r="D11" s="43">
        <v>247312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247312</v>
      </c>
      <c r="O11" s="44">
        <f t="shared" si="2"/>
        <v>167.66915254237287</v>
      </c>
      <c r="P11" s="9"/>
    </row>
    <row r="12" spans="1:133">
      <c r="A12" s="12"/>
      <c r="B12" s="42">
        <v>522</v>
      </c>
      <c r="C12" s="19" t="s">
        <v>25</v>
      </c>
      <c r="D12" s="43">
        <v>112136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112136</v>
      </c>
      <c r="O12" s="44">
        <f t="shared" si="2"/>
        <v>76.024406779661021</v>
      </c>
      <c r="P12" s="9"/>
    </row>
    <row r="13" spans="1:133">
      <c r="A13" s="12"/>
      <c r="B13" s="42">
        <v>524</v>
      </c>
      <c r="C13" s="19" t="s">
        <v>26</v>
      </c>
      <c r="D13" s="43">
        <v>19838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19838</v>
      </c>
      <c r="O13" s="44">
        <f t="shared" si="2"/>
        <v>13.449491525423729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107400</v>
      </c>
      <c r="E14" s="29">
        <f t="shared" si="4"/>
        <v>0</v>
      </c>
      <c r="F14" s="29">
        <f t="shared" si="4"/>
        <v>0</v>
      </c>
      <c r="G14" s="29">
        <f t="shared" si="4"/>
        <v>9660</v>
      </c>
      <c r="H14" s="29">
        <f t="shared" si="4"/>
        <v>0</v>
      </c>
      <c r="I14" s="29">
        <f t="shared" si="4"/>
        <v>139387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256447</v>
      </c>
      <c r="O14" s="41">
        <f t="shared" si="2"/>
        <v>173.86237288135592</v>
      </c>
      <c r="P14" s="10"/>
    </row>
    <row r="15" spans="1:133">
      <c r="A15" s="12"/>
      <c r="B15" s="42">
        <v>535</v>
      </c>
      <c r="C15" s="19" t="s">
        <v>43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139387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139387</v>
      </c>
      <c r="O15" s="44">
        <f t="shared" si="2"/>
        <v>94.499661016949148</v>
      </c>
      <c r="P15" s="9"/>
    </row>
    <row r="16" spans="1:133">
      <c r="A16" s="12"/>
      <c r="B16" s="42">
        <v>539</v>
      </c>
      <c r="C16" s="19" t="s">
        <v>28</v>
      </c>
      <c r="D16" s="43">
        <v>107400</v>
      </c>
      <c r="E16" s="43">
        <v>0</v>
      </c>
      <c r="F16" s="43">
        <v>0</v>
      </c>
      <c r="G16" s="43">
        <v>9660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117060</v>
      </c>
      <c r="O16" s="44">
        <f t="shared" si="2"/>
        <v>79.362711864406776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29920</v>
      </c>
      <c r="E17" s="29">
        <f t="shared" si="5"/>
        <v>0</v>
      </c>
      <c r="F17" s="29">
        <f t="shared" si="5"/>
        <v>0</v>
      </c>
      <c r="G17" s="29">
        <f t="shared" si="5"/>
        <v>620</v>
      </c>
      <c r="H17" s="29">
        <f t="shared" si="5"/>
        <v>0</v>
      </c>
      <c r="I17" s="29">
        <f t="shared" si="5"/>
        <v>1362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31902</v>
      </c>
      <c r="O17" s="41">
        <f t="shared" si="2"/>
        <v>21.628474576271188</v>
      </c>
      <c r="P17" s="10"/>
    </row>
    <row r="18" spans="1:119">
      <c r="A18" s="12"/>
      <c r="B18" s="42">
        <v>541</v>
      </c>
      <c r="C18" s="19" t="s">
        <v>57</v>
      </c>
      <c r="D18" s="43">
        <v>29920</v>
      </c>
      <c r="E18" s="43">
        <v>0</v>
      </c>
      <c r="F18" s="43">
        <v>0</v>
      </c>
      <c r="G18" s="43">
        <v>620</v>
      </c>
      <c r="H18" s="43">
        <v>0</v>
      </c>
      <c r="I18" s="43">
        <v>1362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31902</v>
      </c>
      <c r="O18" s="44">
        <f t="shared" si="2"/>
        <v>21.628474576271188</v>
      </c>
      <c r="P18" s="9"/>
    </row>
    <row r="19" spans="1:119" ht="15.75">
      <c r="A19" s="26" t="s">
        <v>68</v>
      </c>
      <c r="B19" s="27"/>
      <c r="C19" s="28"/>
      <c r="D19" s="29">
        <f t="shared" ref="D19:M19" si="6">SUM(D20:D20)</f>
        <v>492639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492639</v>
      </c>
      <c r="O19" s="41">
        <f t="shared" si="2"/>
        <v>333.99254237288136</v>
      </c>
      <c r="P19" s="10"/>
    </row>
    <row r="20" spans="1:119">
      <c r="A20" s="90"/>
      <c r="B20" s="91">
        <v>554</v>
      </c>
      <c r="C20" s="92" t="s">
        <v>69</v>
      </c>
      <c r="D20" s="43">
        <v>492639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492639</v>
      </c>
      <c r="O20" s="44">
        <f t="shared" si="2"/>
        <v>333.99254237288136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SUM(D22:D24)</f>
        <v>132659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132659</v>
      </c>
      <c r="O21" s="41">
        <f t="shared" si="2"/>
        <v>89.938305084745764</v>
      </c>
      <c r="P21" s="9"/>
    </row>
    <row r="22" spans="1:119">
      <c r="A22" s="12"/>
      <c r="B22" s="42">
        <v>571</v>
      </c>
      <c r="C22" s="19" t="s">
        <v>32</v>
      </c>
      <c r="D22" s="43">
        <v>30700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30700</v>
      </c>
      <c r="O22" s="44">
        <f t="shared" si="2"/>
        <v>20.8135593220339</v>
      </c>
      <c r="P22" s="9"/>
    </row>
    <row r="23" spans="1:119">
      <c r="A23" s="12"/>
      <c r="B23" s="42">
        <v>572</v>
      </c>
      <c r="C23" s="19" t="s">
        <v>58</v>
      </c>
      <c r="D23" s="43">
        <v>89181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89181</v>
      </c>
      <c r="O23" s="44">
        <f t="shared" si="2"/>
        <v>60.461694915254235</v>
      </c>
      <c r="P23" s="9"/>
    </row>
    <row r="24" spans="1:119">
      <c r="A24" s="12"/>
      <c r="B24" s="42">
        <v>573</v>
      </c>
      <c r="C24" s="19" t="s">
        <v>34</v>
      </c>
      <c r="D24" s="43">
        <v>12778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12778</v>
      </c>
      <c r="O24" s="44">
        <f t="shared" si="2"/>
        <v>8.6630508474576278</v>
      </c>
      <c r="P24" s="9"/>
    </row>
    <row r="25" spans="1:119" ht="15.75">
      <c r="A25" s="26" t="s">
        <v>59</v>
      </c>
      <c r="B25" s="27"/>
      <c r="C25" s="28"/>
      <c r="D25" s="29">
        <f t="shared" ref="D25:M25" si="8">SUM(D26:D27)</f>
        <v>40113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40113</v>
      </c>
      <c r="O25" s="41">
        <f t="shared" si="2"/>
        <v>27.195254237288136</v>
      </c>
      <c r="P25" s="9"/>
    </row>
    <row r="26" spans="1:119">
      <c r="A26" s="12"/>
      <c r="B26" s="42">
        <v>581</v>
      </c>
      <c r="C26" s="19" t="s">
        <v>60</v>
      </c>
      <c r="D26" s="43">
        <v>37173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37173</v>
      </c>
      <c r="O26" s="44">
        <f t="shared" si="2"/>
        <v>25.202033898305086</v>
      </c>
      <c r="P26" s="9"/>
    </row>
    <row r="27" spans="1:119" ht="15.75" thickBot="1">
      <c r="A27" s="12"/>
      <c r="B27" s="42">
        <v>590</v>
      </c>
      <c r="C27" s="19" t="s">
        <v>61</v>
      </c>
      <c r="D27" s="43">
        <v>2940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2940</v>
      </c>
      <c r="O27" s="44">
        <f t="shared" si="2"/>
        <v>1.993220338983051</v>
      </c>
      <c r="P27" s="9"/>
    </row>
    <row r="28" spans="1:119" ht="16.5" thickBot="1">
      <c r="A28" s="13" t="s">
        <v>10</v>
      </c>
      <c r="B28" s="21"/>
      <c r="C28" s="20"/>
      <c r="D28" s="14">
        <f>SUM(D5,D10,D14,D17,D19,D21,D25)</f>
        <v>1448227</v>
      </c>
      <c r="E28" s="14">
        <f t="shared" ref="E28:M28" si="9">SUM(E5,E10,E14,E17,E19,E21,E25)</f>
        <v>0</v>
      </c>
      <c r="F28" s="14">
        <f t="shared" si="9"/>
        <v>0</v>
      </c>
      <c r="G28" s="14">
        <f t="shared" si="9"/>
        <v>10280</v>
      </c>
      <c r="H28" s="14">
        <f t="shared" si="9"/>
        <v>0</v>
      </c>
      <c r="I28" s="14">
        <f t="shared" si="9"/>
        <v>140749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1599256</v>
      </c>
      <c r="O28" s="35">
        <f t="shared" si="2"/>
        <v>1084.2413559322033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74</v>
      </c>
      <c r="M30" s="160"/>
      <c r="N30" s="160"/>
      <c r="O30" s="39">
        <v>1475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41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280588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280588</v>
      </c>
      <c r="O5" s="30">
        <f t="shared" ref="O5:O28" si="2">(N5/O$30)</f>
        <v>191.78947368421052</v>
      </c>
      <c r="P5" s="6"/>
    </row>
    <row r="6" spans="1:133">
      <c r="A6" s="12"/>
      <c r="B6" s="42">
        <v>511</v>
      </c>
      <c r="C6" s="19" t="s">
        <v>19</v>
      </c>
      <c r="D6" s="43">
        <v>24636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24636</v>
      </c>
      <c r="O6" s="44">
        <f t="shared" si="2"/>
        <v>16.839371155160627</v>
      </c>
      <c r="P6" s="9"/>
    </row>
    <row r="7" spans="1:133">
      <c r="A7" s="12"/>
      <c r="B7" s="42">
        <v>512</v>
      </c>
      <c r="C7" s="19" t="s">
        <v>20</v>
      </c>
      <c r="D7" s="43">
        <v>116264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116264</v>
      </c>
      <c r="O7" s="44">
        <f t="shared" si="2"/>
        <v>79.46958304853041</v>
      </c>
      <c r="P7" s="9"/>
    </row>
    <row r="8" spans="1:133">
      <c r="A8" s="12"/>
      <c r="B8" s="42">
        <v>513</v>
      </c>
      <c r="C8" s="19" t="s">
        <v>21</v>
      </c>
      <c r="D8" s="43">
        <v>66648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66648</v>
      </c>
      <c r="O8" s="44">
        <f t="shared" si="2"/>
        <v>45.555707450444295</v>
      </c>
      <c r="P8" s="9"/>
    </row>
    <row r="9" spans="1:133">
      <c r="A9" s="12"/>
      <c r="B9" s="42">
        <v>514</v>
      </c>
      <c r="C9" s="19" t="s">
        <v>22</v>
      </c>
      <c r="D9" s="43">
        <v>73040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73040</v>
      </c>
      <c r="O9" s="44">
        <f t="shared" si="2"/>
        <v>49.924812030075188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371017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371017</v>
      </c>
      <c r="O10" s="41">
        <f t="shared" si="2"/>
        <v>253.60013670539988</v>
      </c>
      <c r="P10" s="10"/>
    </row>
    <row r="11" spans="1:133">
      <c r="A11" s="12"/>
      <c r="B11" s="42">
        <v>521</v>
      </c>
      <c r="C11" s="19" t="s">
        <v>24</v>
      </c>
      <c r="D11" s="43">
        <v>241827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241827</v>
      </c>
      <c r="O11" s="44">
        <f t="shared" si="2"/>
        <v>165.29528366370471</v>
      </c>
      <c r="P11" s="9"/>
    </row>
    <row r="12" spans="1:133">
      <c r="A12" s="12"/>
      <c r="B12" s="42">
        <v>522</v>
      </c>
      <c r="C12" s="19" t="s">
        <v>25</v>
      </c>
      <c r="D12" s="43">
        <v>110154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110154</v>
      </c>
      <c r="O12" s="44">
        <f t="shared" si="2"/>
        <v>75.293233082706763</v>
      </c>
      <c r="P12" s="9"/>
    </row>
    <row r="13" spans="1:133">
      <c r="A13" s="12"/>
      <c r="B13" s="42">
        <v>524</v>
      </c>
      <c r="C13" s="19" t="s">
        <v>26</v>
      </c>
      <c r="D13" s="43">
        <v>19036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19036</v>
      </c>
      <c r="O13" s="44">
        <f t="shared" si="2"/>
        <v>13.01161995898838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92490</v>
      </c>
      <c r="E14" s="29">
        <f t="shared" si="4"/>
        <v>0</v>
      </c>
      <c r="F14" s="29">
        <f t="shared" si="4"/>
        <v>0</v>
      </c>
      <c r="G14" s="29">
        <f t="shared" si="4"/>
        <v>56109</v>
      </c>
      <c r="H14" s="29">
        <f t="shared" si="4"/>
        <v>0</v>
      </c>
      <c r="I14" s="29">
        <f t="shared" si="4"/>
        <v>137508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286107</v>
      </c>
      <c r="O14" s="41">
        <f t="shared" si="2"/>
        <v>195.56185919343815</v>
      </c>
      <c r="P14" s="10"/>
    </row>
    <row r="15" spans="1:133">
      <c r="A15" s="12"/>
      <c r="B15" s="42">
        <v>535</v>
      </c>
      <c r="C15" s="19" t="s">
        <v>43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137508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137508</v>
      </c>
      <c r="O15" s="44">
        <f t="shared" si="2"/>
        <v>93.990430622009569</v>
      </c>
      <c r="P15" s="9"/>
    </row>
    <row r="16" spans="1:133">
      <c r="A16" s="12"/>
      <c r="B16" s="42">
        <v>539</v>
      </c>
      <c r="C16" s="19" t="s">
        <v>28</v>
      </c>
      <c r="D16" s="43">
        <v>92490</v>
      </c>
      <c r="E16" s="43">
        <v>0</v>
      </c>
      <c r="F16" s="43">
        <v>0</v>
      </c>
      <c r="G16" s="43">
        <v>56109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148599</v>
      </c>
      <c r="O16" s="44">
        <f t="shared" si="2"/>
        <v>101.57142857142857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26917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26917</v>
      </c>
      <c r="O17" s="41">
        <f t="shared" si="2"/>
        <v>18.398496240601503</v>
      </c>
      <c r="P17" s="10"/>
    </row>
    <row r="18" spans="1:119">
      <c r="A18" s="12"/>
      <c r="B18" s="42">
        <v>541</v>
      </c>
      <c r="C18" s="19" t="s">
        <v>57</v>
      </c>
      <c r="D18" s="43">
        <v>26917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26917</v>
      </c>
      <c r="O18" s="44">
        <f t="shared" si="2"/>
        <v>18.398496240601503</v>
      </c>
      <c r="P18" s="9"/>
    </row>
    <row r="19" spans="1:119" ht="15.75">
      <c r="A19" s="26" t="s">
        <v>68</v>
      </c>
      <c r="B19" s="27"/>
      <c r="C19" s="28"/>
      <c r="D19" s="29">
        <f t="shared" ref="D19:M19" si="6">SUM(D20:D20)</f>
        <v>563414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563414</v>
      </c>
      <c r="O19" s="41">
        <f t="shared" si="2"/>
        <v>385.10868079289133</v>
      </c>
      <c r="P19" s="10"/>
    </row>
    <row r="20" spans="1:119">
      <c r="A20" s="90"/>
      <c r="B20" s="91">
        <v>554</v>
      </c>
      <c r="C20" s="92" t="s">
        <v>69</v>
      </c>
      <c r="D20" s="43">
        <v>563414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563414</v>
      </c>
      <c r="O20" s="44">
        <f t="shared" si="2"/>
        <v>385.10868079289133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SUM(D22:D24)</f>
        <v>96516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96516</v>
      </c>
      <c r="O21" s="41">
        <f t="shared" si="2"/>
        <v>65.971291866028707</v>
      </c>
      <c r="P21" s="9"/>
    </row>
    <row r="22" spans="1:119">
      <c r="A22" s="12"/>
      <c r="B22" s="42">
        <v>571</v>
      </c>
      <c r="C22" s="19" t="s">
        <v>32</v>
      </c>
      <c r="D22" s="43">
        <v>29541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29541</v>
      </c>
      <c r="O22" s="44">
        <f t="shared" si="2"/>
        <v>20.192071086807928</v>
      </c>
      <c r="P22" s="9"/>
    </row>
    <row r="23" spans="1:119">
      <c r="A23" s="12"/>
      <c r="B23" s="42">
        <v>572</v>
      </c>
      <c r="C23" s="19" t="s">
        <v>58</v>
      </c>
      <c r="D23" s="43">
        <v>53984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53984</v>
      </c>
      <c r="O23" s="44">
        <f t="shared" si="2"/>
        <v>36.899521531100476</v>
      </c>
      <c r="P23" s="9"/>
    </row>
    <row r="24" spans="1:119">
      <c r="A24" s="12"/>
      <c r="B24" s="42">
        <v>573</v>
      </c>
      <c r="C24" s="19" t="s">
        <v>34</v>
      </c>
      <c r="D24" s="43">
        <v>12991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12991</v>
      </c>
      <c r="O24" s="44">
        <f t="shared" si="2"/>
        <v>8.8796992481202999</v>
      </c>
      <c r="P24" s="9"/>
    </row>
    <row r="25" spans="1:119" ht="15.75">
      <c r="A25" s="26" t="s">
        <v>59</v>
      </c>
      <c r="B25" s="27"/>
      <c r="C25" s="28"/>
      <c r="D25" s="29">
        <f t="shared" ref="D25:M25" si="8">SUM(D26:D27)</f>
        <v>159874</v>
      </c>
      <c r="E25" s="29">
        <f t="shared" si="8"/>
        <v>0</v>
      </c>
      <c r="F25" s="29">
        <f t="shared" si="8"/>
        <v>0</v>
      </c>
      <c r="G25" s="29">
        <f t="shared" si="8"/>
        <v>8000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167874</v>
      </c>
      <c r="O25" s="41">
        <f t="shared" si="2"/>
        <v>114.7464114832536</v>
      </c>
      <c r="P25" s="9"/>
    </row>
    <row r="26" spans="1:119">
      <c r="A26" s="12"/>
      <c r="B26" s="42">
        <v>581</v>
      </c>
      <c r="C26" s="19" t="s">
        <v>60</v>
      </c>
      <c r="D26" s="43">
        <v>94251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94251</v>
      </c>
      <c r="O26" s="44">
        <f t="shared" si="2"/>
        <v>64.423103212576891</v>
      </c>
      <c r="P26" s="9"/>
    </row>
    <row r="27" spans="1:119" ht="15.75" thickBot="1">
      <c r="A27" s="12"/>
      <c r="B27" s="42">
        <v>590</v>
      </c>
      <c r="C27" s="19" t="s">
        <v>61</v>
      </c>
      <c r="D27" s="43">
        <v>65623</v>
      </c>
      <c r="E27" s="43">
        <v>0</v>
      </c>
      <c r="F27" s="43">
        <v>0</v>
      </c>
      <c r="G27" s="43">
        <v>8000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73623</v>
      </c>
      <c r="O27" s="44">
        <f t="shared" si="2"/>
        <v>50.323308270676691</v>
      </c>
      <c r="P27" s="9"/>
    </row>
    <row r="28" spans="1:119" ht="16.5" thickBot="1">
      <c r="A28" s="13" t="s">
        <v>10</v>
      </c>
      <c r="B28" s="21"/>
      <c r="C28" s="20"/>
      <c r="D28" s="14">
        <f>SUM(D5,D10,D14,D17,D19,D21,D25)</f>
        <v>1590816</v>
      </c>
      <c r="E28" s="14">
        <f t="shared" ref="E28:M28" si="9">SUM(E5,E10,E14,E17,E19,E21,E25)</f>
        <v>0</v>
      </c>
      <c r="F28" s="14">
        <f t="shared" si="9"/>
        <v>0</v>
      </c>
      <c r="G28" s="14">
        <f t="shared" si="9"/>
        <v>64109</v>
      </c>
      <c r="H28" s="14">
        <f t="shared" si="9"/>
        <v>0</v>
      </c>
      <c r="I28" s="14">
        <f t="shared" si="9"/>
        <v>137508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1792433</v>
      </c>
      <c r="O28" s="35">
        <f t="shared" si="2"/>
        <v>1225.1763499658236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72</v>
      </c>
      <c r="M30" s="160"/>
      <c r="N30" s="160"/>
      <c r="O30" s="39">
        <v>1463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41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269625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269625</v>
      </c>
      <c r="O5" s="30">
        <f t="shared" ref="O5:O28" si="2">(N5/O$30)</f>
        <v>186.20511049723757</v>
      </c>
      <c r="P5" s="6"/>
    </row>
    <row r="6" spans="1:133">
      <c r="A6" s="12"/>
      <c r="B6" s="42">
        <v>511</v>
      </c>
      <c r="C6" s="19" t="s">
        <v>19</v>
      </c>
      <c r="D6" s="43">
        <v>24632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24632</v>
      </c>
      <c r="O6" s="44">
        <f t="shared" si="2"/>
        <v>17.011049723756905</v>
      </c>
      <c r="P6" s="9"/>
    </row>
    <row r="7" spans="1:133">
      <c r="A7" s="12"/>
      <c r="B7" s="42">
        <v>512</v>
      </c>
      <c r="C7" s="19" t="s">
        <v>20</v>
      </c>
      <c r="D7" s="43">
        <v>121985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121985</v>
      </c>
      <c r="O7" s="44">
        <f t="shared" si="2"/>
        <v>84.243784530386733</v>
      </c>
      <c r="P7" s="9"/>
    </row>
    <row r="8" spans="1:133">
      <c r="A8" s="12"/>
      <c r="B8" s="42">
        <v>513</v>
      </c>
      <c r="C8" s="19" t="s">
        <v>21</v>
      </c>
      <c r="D8" s="43">
        <v>70730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70730</v>
      </c>
      <c r="O8" s="44">
        <f t="shared" si="2"/>
        <v>48.846685082872931</v>
      </c>
      <c r="P8" s="9"/>
    </row>
    <row r="9" spans="1:133">
      <c r="A9" s="12"/>
      <c r="B9" s="42">
        <v>514</v>
      </c>
      <c r="C9" s="19" t="s">
        <v>22</v>
      </c>
      <c r="D9" s="43">
        <v>52278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52278</v>
      </c>
      <c r="O9" s="44">
        <f t="shared" si="2"/>
        <v>36.103591160220994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368247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368247</v>
      </c>
      <c r="O10" s="41">
        <f t="shared" si="2"/>
        <v>254.31422651933701</v>
      </c>
      <c r="P10" s="10"/>
    </row>
    <row r="11" spans="1:133">
      <c r="A11" s="12"/>
      <c r="B11" s="42">
        <v>521</v>
      </c>
      <c r="C11" s="19" t="s">
        <v>24</v>
      </c>
      <c r="D11" s="43">
        <v>238287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238287</v>
      </c>
      <c r="O11" s="44">
        <f t="shared" si="2"/>
        <v>164.56284530386739</v>
      </c>
      <c r="P11" s="9"/>
    </row>
    <row r="12" spans="1:133">
      <c r="A12" s="12"/>
      <c r="B12" s="42">
        <v>522</v>
      </c>
      <c r="C12" s="19" t="s">
        <v>25</v>
      </c>
      <c r="D12" s="43">
        <v>109714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109714</v>
      </c>
      <c r="O12" s="44">
        <f t="shared" si="2"/>
        <v>75.769337016574582</v>
      </c>
      <c r="P12" s="9"/>
    </row>
    <row r="13" spans="1:133">
      <c r="A13" s="12"/>
      <c r="B13" s="42">
        <v>524</v>
      </c>
      <c r="C13" s="19" t="s">
        <v>26</v>
      </c>
      <c r="D13" s="43">
        <v>20246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20246</v>
      </c>
      <c r="O13" s="44">
        <f t="shared" si="2"/>
        <v>13.982044198895027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103150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146168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249318</v>
      </c>
      <c r="O14" s="41">
        <f t="shared" si="2"/>
        <v>172.18093922651934</v>
      </c>
      <c r="P14" s="10"/>
    </row>
    <row r="15" spans="1:133">
      <c r="A15" s="12"/>
      <c r="B15" s="42">
        <v>535</v>
      </c>
      <c r="C15" s="19" t="s">
        <v>43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146168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146168</v>
      </c>
      <c r="O15" s="44">
        <f t="shared" si="2"/>
        <v>100.94475138121547</v>
      </c>
      <c r="P15" s="9"/>
    </row>
    <row r="16" spans="1:133">
      <c r="A16" s="12"/>
      <c r="B16" s="42">
        <v>539</v>
      </c>
      <c r="C16" s="19" t="s">
        <v>28</v>
      </c>
      <c r="D16" s="43">
        <v>103150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103150</v>
      </c>
      <c r="O16" s="44">
        <f t="shared" si="2"/>
        <v>71.236187845303874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33073</v>
      </c>
      <c r="E17" s="29">
        <f t="shared" si="5"/>
        <v>0</v>
      </c>
      <c r="F17" s="29">
        <f t="shared" si="5"/>
        <v>0</v>
      </c>
      <c r="G17" s="29">
        <f t="shared" si="5"/>
        <v>14813</v>
      </c>
      <c r="H17" s="29">
        <f t="shared" si="5"/>
        <v>0</v>
      </c>
      <c r="I17" s="29">
        <f t="shared" si="5"/>
        <v>1596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49482</v>
      </c>
      <c r="O17" s="41">
        <f t="shared" si="2"/>
        <v>34.172651933701658</v>
      </c>
      <c r="P17" s="10"/>
    </row>
    <row r="18" spans="1:119">
      <c r="A18" s="12"/>
      <c r="B18" s="42">
        <v>541</v>
      </c>
      <c r="C18" s="19" t="s">
        <v>57</v>
      </c>
      <c r="D18" s="43">
        <v>33073</v>
      </c>
      <c r="E18" s="43">
        <v>0</v>
      </c>
      <c r="F18" s="43">
        <v>0</v>
      </c>
      <c r="G18" s="43">
        <v>14813</v>
      </c>
      <c r="H18" s="43">
        <v>0</v>
      </c>
      <c r="I18" s="43">
        <v>1596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49482</v>
      </c>
      <c r="O18" s="44">
        <f t="shared" si="2"/>
        <v>34.172651933701658</v>
      </c>
      <c r="P18" s="9"/>
    </row>
    <row r="19" spans="1:119" ht="15.75">
      <c r="A19" s="26" t="s">
        <v>68</v>
      </c>
      <c r="B19" s="27"/>
      <c r="C19" s="28"/>
      <c r="D19" s="29">
        <f t="shared" ref="D19:M19" si="6">SUM(D20:D20)</f>
        <v>299654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299654</v>
      </c>
      <c r="O19" s="41">
        <f t="shared" si="2"/>
        <v>206.94337016574585</v>
      </c>
      <c r="P19" s="10"/>
    </row>
    <row r="20" spans="1:119">
      <c r="A20" s="90"/>
      <c r="B20" s="91">
        <v>554</v>
      </c>
      <c r="C20" s="92" t="s">
        <v>69</v>
      </c>
      <c r="D20" s="43">
        <v>299654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299654</v>
      </c>
      <c r="O20" s="44">
        <f t="shared" si="2"/>
        <v>206.94337016574585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SUM(D22:D24)</f>
        <v>91257</v>
      </c>
      <c r="E21" s="29">
        <f t="shared" si="7"/>
        <v>0</v>
      </c>
      <c r="F21" s="29">
        <f t="shared" si="7"/>
        <v>0</v>
      </c>
      <c r="G21" s="29">
        <f t="shared" si="7"/>
        <v>13646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104903</v>
      </c>
      <c r="O21" s="41">
        <f t="shared" si="2"/>
        <v>72.446823204419886</v>
      </c>
      <c r="P21" s="9"/>
    </row>
    <row r="22" spans="1:119">
      <c r="A22" s="12"/>
      <c r="B22" s="42">
        <v>571</v>
      </c>
      <c r="C22" s="19" t="s">
        <v>32</v>
      </c>
      <c r="D22" s="43">
        <v>25853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25853</v>
      </c>
      <c r="O22" s="44">
        <f t="shared" si="2"/>
        <v>17.854281767955801</v>
      </c>
      <c r="P22" s="9"/>
    </row>
    <row r="23" spans="1:119">
      <c r="A23" s="12"/>
      <c r="B23" s="42">
        <v>572</v>
      </c>
      <c r="C23" s="19" t="s">
        <v>58</v>
      </c>
      <c r="D23" s="43">
        <v>52144</v>
      </c>
      <c r="E23" s="43">
        <v>0</v>
      </c>
      <c r="F23" s="43">
        <v>0</v>
      </c>
      <c r="G23" s="43">
        <v>13646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65790</v>
      </c>
      <c r="O23" s="44">
        <f t="shared" si="2"/>
        <v>45.435082872928177</v>
      </c>
      <c r="P23" s="9"/>
    </row>
    <row r="24" spans="1:119">
      <c r="A24" s="12"/>
      <c r="B24" s="42">
        <v>573</v>
      </c>
      <c r="C24" s="19" t="s">
        <v>34</v>
      </c>
      <c r="D24" s="43">
        <v>13260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13260</v>
      </c>
      <c r="O24" s="44">
        <f t="shared" si="2"/>
        <v>9.1574585635359114</v>
      </c>
      <c r="P24" s="9"/>
    </row>
    <row r="25" spans="1:119" ht="15.75">
      <c r="A25" s="26" t="s">
        <v>59</v>
      </c>
      <c r="B25" s="27"/>
      <c r="C25" s="28"/>
      <c r="D25" s="29">
        <f t="shared" ref="D25:M25" si="8">SUM(D26:D27)</f>
        <v>100000</v>
      </c>
      <c r="E25" s="29">
        <f t="shared" si="8"/>
        <v>0</v>
      </c>
      <c r="F25" s="29">
        <f t="shared" si="8"/>
        <v>0</v>
      </c>
      <c r="G25" s="29">
        <f t="shared" si="8"/>
        <v>295180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395180</v>
      </c>
      <c r="O25" s="41">
        <f t="shared" si="2"/>
        <v>272.914364640884</v>
      </c>
      <c r="P25" s="9"/>
    </row>
    <row r="26" spans="1:119">
      <c r="A26" s="12"/>
      <c r="B26" s="42">
        <v>581</v>
      </c>
      <c r="C26" s="19" t="s">
        <v>60</v>
      </c>
      <c r="D26" s="43">
        <v>100000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100000</v>
      </c>
      <c r="O26" s="44">
        <f t="shared" si="2"/>
        <v>69.060773480662988</v>
      </c>
      <c r="P26" s="9"/>
    </row>
    <row r="27" spans="1:119" ht="15.75" thickBot="1">
      <c r="A27" s="12"/>
      <c r="B27" s="42">
        <v>590</v>
      </c>
      <c r="C27" s="19" t="s">
        <v>61</v>
      </c>
      <c r="D27" s="43">
        <v>0</v>
      </c>
      <c r="E27" s="43">
        <v>0</v>
      </c>
      <c r="F27" s="43">
        <v>0</v>
      </c>
      <c r="G27" s="43">
        <v>295180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295180</v>
      </c>
      <c r="O27" s="44">
        <f t="shared" si="2"/>
        <v>203.85359116022099</v>
      </c>
      <c r="P27" s="9"/>
    </row>
    <row r="28" spans="1:119" ht="16.5" thickBot="1">
      <c r="A28" s="13" t="s">
        <v>10</v>
      </c>
      <c r="B28" s="21"/>
      <c r="C28" s="20"/>
      <c r="D28" s="14">
        <f>SUM(D5,D10,D14,D17,D19,D21,D25)</f>
        <v>1265006</v>
      </c>
      <c r="E28" s="14">
        <f t="shared" ref="E28:M28" si="9">SUM(E5,E10,E14,E17,E19,E21,E25)</f>
        <v>0</v>
      </c>
      <c r="F28" s="14">
        <f t="shared" si="9"/>
        <v>0</v>
      </c>
      <c r="G28" s="14">
        <f t="shared" si="9"/>
        <v>323639</v>
      </c>
      <c r="H28" s="14">
        <f t="shared" si="9"/>
        <v>0</v>
      </c>
      <c r="I28" s="14">
        <f t="shared" si="9"/>
        <v>147764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1736409</v>
      </c>
      <c r="O28" s="35">
        <f t="shared" si="2"/>
        <v>1199.1774861878453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70</v>
      </c>
      <c r="M30" s="160"/>
      <c r="N30" s="160"/>
      <c r="O30" s="39">
        <v>1448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41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292414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292414</v>
      </c>
      <c r="O5" s="30">
        <f t="shared" ref="O5:O26" si="2">(N5/O$28)</f>
        <v>203.34770514603616</v>
      </c>
      <c r="P5" s="6"/>
    </row>
    <row r="6" spans="1:133">
      <c r="A6" s="12"/>
      <c r="B6" s="42">
        <v>511</v>
      </c>
      <c r="C6" s="19" t="s">
        <v>19</v>
      </c>
      <c r="D6" s="43">
        <v>24470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24470</v>
      </c>
      <c r="O6" s="44">
        <f t="shared" si="2"/>
        <v>17.016689847009737</v>
      </c>
      <c r="P6" s="9"/>
    </row>
    <row r="7" spans="1:133">
      <c r="A7" s="12"/>
      <c r="B7" s="42">
        <v>512</v>
      </c>
      <c r="C7" s="19" t="s">
        <v>20</v>
      </c>
      <c r="D7" s="43">
        <v>118791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118791</v>
      </c>
      <c r="O7" s="44">
        <f t="shared" si="2"/>
        <v>82.608484005563284</v>
      </c>
      <c r="P7" s="9"/>
    </row>
    <row r="8" spans="1:133">
      <c r="A8" s="12"/>
      <c r="B8" s="42">
        <v>513</v>
      </c>
      <c r="C8" s="19" t="s">
        <v>21</v>
      </c>
      <c r="D8" s="43">
        <v>74426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74426</v>
      </c>
      <c r="O8" s="44">
        <f t="shared" si="2"/>
        <v>51.756606397774689</v>
      </c>
      <c r="P8" s="9"/>
    </row>
    <row r="9" spans="1:133">
      <c r="A9" s="12"/>
      <c r="B9" s="42">
        <v>514</v>
      </c>
      <c r="C9" s="19" t="s">
        <v>22</v>
      </c>
      <c r="D9" s="43">
        <v>74727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74727</v>
      </c>
      <c r="O9" s="44">
        <f t="shared" si="2"/>
        <v>51.96592489568846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365605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365605</v>
      </c>
      <c r="O10" s="41">
        <f t="shared" si="2"/>
        <v>254.24547983310154</v>
      </c>
      <c r="P10" s="10"/>
    </row>
    <row r="11" spans="1:133">
      <c r="A11" s="12"/>
      <c r="B11" s="42">
        <v>521</v>
      </c>
      <c r="C11" s="19" t="s">
        <v>24</v>
      </c>
      <c r="D11" s="43">
        <v>233219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233219</v>
      </c>
      <c r="O11" s="44">
        <f t="shared" si="2"/>
        <v>162.18289290681503</v>
      </c>
      <c r="P11" s="9"/>
    </row>
    <row r="12" spans="1:133">
      <c r="A12" s="12"/>
      <c r="B12" s="42">
        <v>522</v>
      </c>
      <c r="C12" s="19" t="s">
        <v>25</v>
      </c>
      <c r="D12" s="43">
        <v>107774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107774</v>
      </c>
      <c r="O12" s="44">
        <f t="shared" si="2"/>
        <v>74.9471488178025</v>
      </c>
      <c r="P12" s="9"/>
    </row>
    <row r="13" spans="1:133">
      <c r="A13" s="12"/>
      <c r="B13" s="42">
        <v>524</v>
      </c>
      <c r="C13" s="19" t="s">
        <v>26</v>
      </c>
      <c r="D13" s="43">
        <v>24612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24612</v>
      </c>
      <c r="O13" s="44">
        <f t="shared" si="2"/>
        <v>17.115438108484007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90238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132849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223087</v>
      </c>
      <c r="O14" s="41">
        <f t="shared" si="2"/>
        <v>155.13699582753824</v>
      </c>
      <c r="P14" s="10"/>
    </row>
    <row r="15" spans="1:133">
      <c r="A15" s="12"/>
      <c r="B15" s="42">
        <v>535</v>
      </c>
      <c r="C15" s="19" t="s">
        <v>43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132849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132849</v>
      </c>
      <c r="O15" s="44">
        <f t="shared" si="2"/>
        <v>92.384561891516</v>
      </c>
      <c r="P15" s="9"/>
    </row>
    <row r="16" spans="1:133">
      <c r="A16" s="12"/>
      <c r="B16" s="42">
        <v>539</v>
      </c>
      <c r="C16" s="19" t="s">
        <v>28</v>
      </c>
      <c r="D16" s="43">
        <v>90238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90238</v>
      </c>
      <c r="O16" s="44">
        <f t="shared" si="2"/>
        <v>62.75243393602225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38928</v>
      </c>
      <c r="E17" s="29">
        <f t="shared" si="5"/>
        <v>0</v>
      </c>
      <c r="F17" s="29">
        <f t="shared" si="5"/>
        <v>0</v>
      </c>
      <c r="G17" s="29">
        <f t="shared" si="5"/>
        <v>20826</v>
      </c>
      <c r="H17" s="29">
        <f t="shared" si="5"/>
        <v>0</v>
      </c>
      <c r="I17" s="29">
        <f t="shared" si="5"/>
        <v>1338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61092</v>
      </c>
      <c r="O17" s="41">
        <f t="shared" si="2"/>
        <v>42.484005563282338</v>
      </c>
      <c r="P17" s="10"/>
    </row>
    <row r="18" spans="1:119">
      <c r="A18" s="12"/>
      <c r="B18" s="42">
        <v>541</v>
      </c>
      <c r="C18" s="19" t="s">
        <v>57</v>
      </c>
      <c r="D18" s="43">
        <v>38928</v>
      </c>
      <c r="E18" s="43">
        <v>0</v>
      </c>
      <c r="F18" s="43">
        <v>0</v>
      </c>
      <c r="G18" s="43">
        <v>20826</v>
      </c>
      <c r="H18" s="43">
        <v>0</v>
      </c>
      <c r="I18" s="43">
        <v>1338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61092</v>
      </c>
      <c r="O18" s="44">
        <f t="shared" si="2"/>
        <v>42.484005563282338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SUM(D20:D22)</f>
        <v>110605</v>
      </c>
      <c r="E19" s="29">
        <f t="shared" si="6"/>
        <v>0</v>
      </c>
      <c r="F19" s="29">
        <f t="shared" si="6"/>
        <v>0</v>
      </c>
      <c r="G19" s="29">
        <f t="shared" si="6"/>
        <v>19130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129735</v>
      </c>
      <c r="O19" s="41">
        <f t="shared" si="2"/>
        <v>90.219054242002784</v>
      </c>
      <c r="P19" s="9"/>
    </row>
    <row r="20" spans="1:119">
      <c r="A20" s="12"/>
      <c r="B20" s="42">
        <v>571</v>
      </c>
      <c r="C20" s="19" t="s">
        <v>32</v>
      </c>
      <c r="D20" s="43">
        <v>25032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25032</v>
      </c>
      <c r="O20" s="44">
        <f t="shared" si="2"/>
        <v>17.407510431154382</v>
      </c>
      <c r="P20" s="9"/>
    </row>
    <row r="21" spans="1:119">
      <c r="A21" s="12"/>
      <c r="B21" s="42">
        <v>572</v>
      </c>
      <c r="C21" s="19" t="s">
        <v>58</v>
      </c>
      <c r="D21" s="43">
        <v>72819</v>
      </c>
      <c r="E21" s="43">
        <v>0</v>
      </c>
      <c r="F21" s="43">
        <v>0</v>
      </c>
      <c r="G21" s="43">
        <v>19130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91949</v>
      </c>
      <c r="O21" s="44">
        <f t="shared" si="2"/>
        <v>63.942280945758</v>
      </c>
      <c r="P21" s="9"/>
    </row>
    <row r="22" spans="1:119">
      <c r="A22" s="12"/>
      <c r="B22" s="42">
        <v>573</v>
      </c>
      <c r="C22" s="19" t="s">
        <v>34</v>
      </c>
      <c r="D22" s="43">
        <v>12754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12754</v>
      </c>
      <c r="O22" s="44">
        <f t="shared" si="2"/>
        <v>8.8692628650904037</v>
      </c>
      <c r="P22" s="9"/>
    </row>
    <row r="23" spans="1:119" ht="15.75">
      <c r="A23" s="26" t="s">
        <v>59</v>
      </c>
      <c r="B23" s="27"/>
      <c r="C23" s="28"/>
      <c r="D23" s="29">
        <f t="shared" ref="D23:M23" si="7">SUM(D24:D25)</f>
        <v>86077</v>
      </c>
      <c r="E23" s="29">
        <f t="shared" si="7"/>
        <v>0</v>
      </c>
      <c r="F23" s="29">
        <f t="shared" si="7"/>
        <v>0</v>
      </c>
      <c r="G23" s="29">
        <f t="shared" si="7"/>
        <v>42503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128580</v>
      </c>
      <c r="O23" s="41">
        <f t="shared" si="2"/>
        <v>89.415855354659243</v>
      </c>
      <c r="P23" s="9"/>
    </row>
    <row r="24" spans="1:119">
      <c r="A24" s="12"/>
      <c r="B24" s="42">
        <v>581</v>
      </c>
      <c r="C24" s="19" t="s">
        <v>60</v>
      </c>
      <c r="D24" s="43">
        <v>86077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86077</v>
      </c>
      <c r="O24" s="44">
        <f t="shared" si="2"/>
        <v>59.858831710709318</v>
      </c>
      <c r="P24" s="9"/>
    </row>
    <row r="25" spans="1:119" ht="15.75" thickBot="1">
      <c r="A25" s="12"/>
      <c r="B25" s="42">
        <v>590</v>
      </c>
      <c r="C25" s="19" t="s">
        <v>61</v>
      </c>
      <c r="D25" s="43">
        <v>0</v>
      </c>
      <c r="E25" s="43">
        <v>0</v>
      </c>
      <c r="F25" s="43">
        <v>0</v>
      </c>
      <c r="G25" s="43">
        <v>42503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42503</v>
      </c>
      <c r="O25" s="44">
        <f t="shared" si="2"/>
        <v>29.557023643949929</v>
      </c>
      <c r="P25" s="9"/>
    </row>
    <row r="26" spans="1:119" ht="16.5" thickBot="1">
      <c r="A26" s="13" t="s">
        <v>10</v>
      </c>
      <c r="B26" s="21"/>
      <c r="C26" s="20"/>
      <c r="D26" s="14">
        <f>SUM(D5,D10,D14,D17,D19,D23)</f>
        <v>983867</v>
      </c>
      <c r="E26" s="14">
        <f t="shared" ref="E26:M26" si="8">SUM(E5,E10,E14,E17,E19,E23)</f>
        <v>0</v>
      </c>
      <c r="F26" s="14">
        <f t="shared" si="8"/>
        <v>0</v>
      </c>
      <c r="G26" s="14">
        <f t="shared" si="8"/>
        <v>82459</v>
      </c>
      <c r="H26" s="14">
        <f t="shared" si="8"/>
        <v>0</v>
      </c>
      <c r="I26" s="14">
        <f t="shared" si="8"/>
        <v>134187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1200513</v>
      </c>
      <c r="O26" s="35">
        <f t="shared" si="2"/>
        <v>834.84909596662033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66</v>
      </c>
      <c r="M28" s="160"/>
      <c r="N28" s="160"/>
      <c r="O28" s="39">
        <v>1438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41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2024-11-06T22:14:12Z</cp:lastPrinted>
  <dcterms:created xsi:type="dcterms:W3CDTF">2000-08-31T21:26:31Z</dcterms:created>
  <dcterms:modified xsi:type="dcterms:W3CDTF">2024-11-06T22:15:56Z</dcterms:modified>
</cp:coreProperties>
</file>