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DA4452D6F67295E3A5E79E8136D4C030303B4D6E" xr6:coauthVersionLast="47" xr6:coauthVersionMax="47" xr10:uidLastSave="{09A083A1-12E0-4FC3-9C49-C2D20821DD90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'2007'!$A$1:$O$24</definedName>
    <definedName name="_xlnm.Print_Area" localSheetId="15">'2008'!$A$1:$O$24</definedName>
    <definedName name="_xlnm.Print_Area" localSheetId="14">'2009'!$A$1:$O$24</definedName>
    <definedName name="_xlnm.Print_Area" localSheetId="13">'2010'!$A$1:$O$24</definedName>
    <definedName name="_xlnm.Print_Area" localSheetId="12">'2011'!$A$1:$O$23</definedName>
    <definedName name="_xlnm.Print_Area" localSheetId="11">'2012'!$A$1:$O$23</definedName>
    <definedName name="_xlnm.Print_Area" localSheetId="10">'2013'!$A$1:$O$25</definedName>
    <definedName name="_xlnm.Print_Area" localSheetId="9">'2014'!$A$1:$O$22</definedName>
    <definedName name="_xlnm.Print_Area" localSheetId="8">'2015'!$A$1:$O$23</definedName>
    <definedName name="_xlnm.Print_Area" localSheetId="7">'2016'!$A$1:$O$22</definedName>
    <definedName name="_xlnm.Print_Area" localSheetId="6">'2017'!$A$1:$O$19</definedName>
    <definedName name="_xlnm.Print_Area" localSheetId="5">'2018'!$A$1:$O$26</definedName>
    <definedName name="_xlnm.Print_Area" localSheetId="4">'2019'!$A$1:$O$23</definedName>
    <definedName name="_xlnm.Print_Area" localSheetId="3">'2020'!$A$1:$O$23</definedName>
    <definedName name="_xlnm.Print_Area" localSheetId="2">'2021'!$A$1:$P$21</definedName>
    <definedName name="_xlnm.Print_Area" localSheetId="1">'2022'!$A$1:$P$18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0" l="1"/>
  <c r="F19" i="50"/>
  <c r="G19" i="50"/>
  <c r="H19" i="50"/>
  <c r="I19" i="50"/>
  <c r="J19" i="50"/>
  <c r="K19" i="50"/>
  <c r="L19" i="50"/>
  <c r="M19" i="50"/>
  <c r="N19" i="50"/>
  <c r="D19" i="50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" i="49"/>
  <c r="P13" i="49"/>
  <c r="N12" i="49"/>
  <c r="M12" i="49"/>
  <c r="M14" i="49" s="1"/>
  <c r="L12" i="49"/>
  <c r="K12" i="49"/>
  <c r="O12" i="49" s="1"/>
  <c r="P12" i="49" s="1"/>
  <c r="J12" i="49"/>
  <c r="I12" i="49"/>
  <c r="H12" i="49"/>
  <c r="G12" i="49"/>
  <c r="F12" i="49"/>
  <c r="E12" i="49"/>
  <c r="D12" i="49"/>
  <c r="O11" i="49"/>
  <c r="P11" i="49"/>
  <c r="O10" i="49"/>
  <c r="P10" i="49"/>
  <c r="N9" i="49"/>
  <c r="M9" i="49"/>
  <c r="L9" i="49"/>
  <c r="K9" i="49"/>
  <c r="J9" i="49"/>
  <c r="J14" i="49" s="1"/>
  <c r="I9" i="49"/>
  <c r="H9" i="49"/>
  <c r="H14" i="49" s="1"/>
  <c r="G9" i="49"/>
  <c r="F9" i="49"/>
  <c r="O9" i="49" s="1"/>
  <c r="P9" i="49" s="1"/>
  <c r="E9" i="49"/>
  <c r="D9" i="49"/>
  <c r="O8" i="49"/>
  <c r="P8" i="49" s="1"/>
  <c r="O7" i="49"/>
  <c r="P7" i="49"/>
  <c r="O6" i="49"/>
  <c r="P6" i="49" s="1"/>
  <c r="N5" i="49"/>
  <c r="N14" i="49" s="1"/>
  <c r="M5" i="49"/>
  <c r="L5" i="49"/>
  <c r="L14" i="49" s="1"/>
  <c r="K5" i="49"/>
  <c r="K14" i="49" s="1"/>
  <c r="J5" i="49"/>
  <c r="I5" i="49"/>
  <c r="I14" i="49" s="1"/>
  <c r="H5" i="49"/>
  <c r="G5" i="49"/>
  <c r="G14" i="49" s="1"/>
  <c r="F5" i="49"/>
  <c r="F14" i="49" s="1"/>
  <c r="E5" i="49"/>
  <c r="E14" i="49" s="1"/>
  <c r="D5" i="49"/>
  <c r="D14" i="49" s="1"/>
  <c r="E17" i="48"/>
  <c r="O16" i="48"/>
  <c r="P16" i="48"/>
  <c r="N15" i="48"/>
  <c r="M15" i="48"/>
  <c r="L15" i="48"/>
  <c r="K15" i="48"/>
  <c r="J15" i="48"/>
  <c r="I15" i="48"/>
  <c r="H15" i="48"/>
  <c r="G15" i="48"/>
  <c r="G17" i="48" s="1"/>
  <c r="F15" i="48"/>
  <c r="E15" i="48"/>
  <c r="D15" i="48"/>
  <c r="O15" i="48" s="1"/>
  <c r="P15" i="48" s="1"/>
  <c r="O14" i="48"/>
  <c r="P14" i="48"/>
  <c r="N13" i="48"/>
  <c r="M13" i="48"/>
  <c r="L13" i="48"/>
  <c r="K13" i="48"/>
  <c r="J13" i="48"/>
  <c r="I13" i="48"/>
  <c r="H13" i="48"/>
  <c r="O13" i="48" s="1"/>
  <c r="P13" i="48" s="1"/>
  <c r="G13" i="48"/>
  <c r="F13" i="48"/>
  <c r="E13" i="48"/>
  <c r="D13" i="48"/>
  <c r="O12" i="48"/>
  <c r="P12" i="48"/>
  <c r="O11" i="48"/>
  <c r="P11" i="48"/>
  <c r="N10" i="48"/>
  <c r="M10" i="48"/>
  <c r="L10" i="48"/>
  <c r="K10" i="48"/>
  <c r="J10" i="48"/>
  <c r="J17" i="48" s="1"/>
  <c r="I10" i="48"/>
  <c r="H10" i="48"/>
  <c r="G10" i="48"/>
  <c r="F10" i="48"/>
  <c r="E10" i="48"/>
  <c r="D10" i="48"/>
  <c r="D17" i="48" s="1"/>
  <c r="O9" i="48"/>
  <c r="P9" i="48" s="1"/>
  <c r="O8" i="48"/>
  <c r="P8" i="48"/>
  <c r="O7" i="48"/>
  <c r="P7" i="48"/>
  <c r="O6" i="48"/>
  <c r="P6" i="48"/>
  <c r="N5" i="48"/>
  <c r="N17" i="48" s="1"/>
  <c r="M5" i="48"/>
  <c r="M17" i="48" s="1"/>
  <c r="L5" i="48"/>
  <c r="L17" i="48" s="1"/>
  <c r="K5" i="48"/>
  <c r="K17" i="48" s="1"/>
  <c r="J5" i="48"/>
  <c r="I5" i="48"/>
  <c r="I17" i="48" s="1"/>
  <c r="H5" i="48"/>
  <c r="G5" i="48"/>
  <c r="F5" i="48"/>
  <c r="F17" i="48" s="1"/>
  <c r="E5" i="48"/>
  <c r="D5" i="48"/>
  <c r="M19" i="46"/>
  <c r="D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7" i="46" s="1"/>
  <c r="O17" i="46" s="1"/>
  <c r="N16" i="46"/>
  <c r="O16" i="46"/>
  <c r="M15" i="46"/>
  <c r="L15" i="46"/>
  <c r="K15" i="46"/>
  <c r="K19" i="46" s="1"/>
  <c r="J15" i="46"/>
  <c r="J19" i="46" s="1"/>
  <c r="I15" i="46"/>
  <c r="H15" i="46"/>
  <c r="N15" i="46" s="1"/>
  <c r="O15" i="46" s="1"/>
  <c r="G15" i="46"/>
  <c r="F15" i="46"/>
  <c r="E15" i="46"/>
  <c r="D15" i="46"/>
  <c r="N14" i="46"/>
  <c r="O14" i="46"/>
  <c r="N13" i="46"/>
  <c r="O13" i="46" s="1"/>
  <c r="N12" i="46"/>
  <c r="O12" i="46"/>
  <c r="M11" i="46"/>
  <c r="L11" i="46"/>
  <c r="K11" i="46"/>
  <c r="J11" i="46"/>
  <c r="I11" i="46"/>
  <c r="H11" i="46"/>
  <c r="G11" i="46"/>
  <c r="F11" i="46"/>
  <c r="F19" i="46" s="1"/>
  <c r="E11" i="46"/>
  <c r="E19" i="46" s="1"/>
  <c r="D11" i="46"/>
  <c r="N11" i="46" s="1"/>
  <c r="O11" i="46" s="1"/>
  <c r="N10" i="46"/>
  <c r="O10" i="46"/>
  <c r="M9" i="46"/>
  <c r="L9" i="46"/>
  <c r="K9" i="46"/>
  <c r="J9" i="46"/>
  <c r="I9" i="46"/>
  <c r="H9" i="46"/>
  <c r="H19" i="46" s="1"/>
  <c r="G9" i="46"/>
  <c r="F9" i="46"/>
  <c r="E9" i="46"/>
  <c r="D9" i="46"/>
  <c r="N8" i="46"/>
  <c r="O8" i="46"/>
  <c r="N7" i="46"/>
  <c r="O7" i="46"/>
  <c r="N6" i="46"/>
  <c r="O6" i="46"/>
  <c r="M5" i="46"/>
  <c r="L5" i="46"/>
  <c r="L19" i="46" s="1"/>
  <c r="K5" i="46"/>
  <c r="J5" i="46"/>
  <c r="I5" i="46"/>
  <c r="I19" i="46" s="1"/>
  <c r="H5" i="46"/>
  <c r="G5" i="46"/>
  <c r="G19" i="46" s="1"/>
  <c r="F5" i="46"/>
  <c r="E5" i="46"/>
  <c r="D5" i="46"/>
  <c r="N18" i="45"/>
  <c r="O18" i="45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/>
  <c r="M15" i="45"/>
  <c r="L15" i="45"/>
  <c r="K15" i="45"/>
  <c r="J15" i="45"/>
  <c r="I15" i="45"/>
  <c r="H15" i="45"/>
  <c r="H19" i="45" s="1"/>
  <c r="G15" i="45"/>
  <c r="G19" i="45" s="1"/>
  <c r="F15" i="45"/>
  <c r="N15" i="45" s="1"/>
  <c r="O15" i="45" s="1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E19" i="45" s="1"/>
  <c r="D11" i="45"/>
  <c r="N11" i="45" s="1"/>
  <c r="O11" i="45" s="1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/>
  <c r="N7" i="45"/>
  <c r="O7" i="45"/>
  <c r="N6" i="45"/>
  <c r="O6" i="45"/>
  <c r="M5" i="45"/>
  <c r="M19" i="45" s="1"/>
  <c r="L5" i="45"/>
  <c r="L19" i="45" s="1"/>
  <c r="K5" i="45"/>
  <c r="K19" i="45" s="1"/>
  <c r="J5" i="45"/>
  <c r="N5" i="45" s="1"/>
  <c r="O5" i="45" s="1"/>
  <c r="I5" i="45"/>
  <c r="I19" i="45" s="1"/>
  <c r="H5" i="45"/>
  <c r="G5" i="45"/>
  <c r="F5" i="45"/>
  <c r="E5" i="45"/>
  <c r="D5" i="45"/>
  <c r="N21" i="44"/>
  <c r="O21" i="44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/>
  <c r="M16" i="44"/>
  <c r="L16" i="44"/>
  <c r="K16" i="44"/>
  <c r="J16" i="44"/>
  <c r="J22" i="44" s="1"/>
  <c r="I16" i="44"/>
  <c r="I22" i="44" s="1"/>
  <c r="H16" i="44"/>
  <c r="H22" i="44" s="1"/>
  <c r="G16" i="44"/>
  <c r="F16" i="44"/>
  <c r="E16" i="44"/>
  <c r="D16" i="44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G22" i="44" s="1"/>
  <c r="F12" i="44"/>
  <c r="E12" i="44"/>
  <c r="D12" i="44"/>
  <c r="N12" i="44" s="1"/>
  <c r="O12" i="44" s="1"/>
  <c r="N11" i="44"/>
  <c r="O11" i="44"/>
  <c r="M10" i="44"/>
  <c r="M22" i="44" s="1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/>
  <c r="N8" i="44"/>
  <c r="O8" i="44"/>
  <c r="N7" i="44"/>
  <c r="O7" i="44"/>
  <c r="N6" i="44"/>
  <c r="O6" i="44"/>
  <c r="M5" i="44"/>
  <c r="L5" i="44"/>
  <c r="L22" i="44" s="1"/>
  <c r="K5" i="44"/>
  <c r="K22" i="44" s="1"/>
  <c r="J5" i="44"/>
  <c r="I5" i="44"/>
  <c r="H5" i="44"/>
  <c r="G5" i="44"/>
  <c r="F5" i="44"/>
  <c r="F22" i="44" s="1"/>
  <c r="E5" i="44"/>
  <c r="E22" i="44" s="1"/>
  <c r="D5" i="44"/>
  <c r="D22" i="44" s="1"/>
  <c r="E15" i="43"/>
  <c r="F15" i="43"/>
  <c r="L15" i="43"/>
  <c r="M15" i="43"/>
  <c r="D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M11" i="43"/>
  <c r="L11" i="43"/>
  <c r="K11" i="43"/>
  <c r="K15" i="43" s="1"/>
  <c r="J11" i="43"/>
  <c r="I11" i="43"/>
  <c r="H11" i="43"/>
  <c r="G11" i="43"/>
  <c r="F11" i="43"/>
  <c r="E11" i="43"/>
  <c r="N11" i="43" s="1"/>
  <c r="O11" i="43" s="1"/>
  <c r="D11" i="43"/>
  <c r="N10" i="43"/>
  <c r="O10" i="43" s="1"/>
  <c r="M9" i="43"/>
  <c r="L9" i="43"/>
  <c r="K9" i="43"/>
  <c r="J9" i="43"/>
  <c r="J15" i="43" s="1"/>
  <c r="I9" i="43"/>
  <c r="H9" i="43"/>
  <c r="G9" i="43"/>
  <c r="F9" i="43"/>
  <c r="E9" i="43"/>
  <c r="D9" i="43"/>
  <c r="N9" i="43" s="1"/>
  <c r="O9" i="43" s="1"/>
  <c r="N8" i="43"/>
  <c r="O8" i="43"/>
  <c r="N7" i="43"/>
  <c r="O7" i="43"/>
  <c r="N6" i="43"/>
  <c r="O6" i="43"/>
  <c r="M5" i="43"/>
  <c r="L5" i="43"/>
  <c r="K5" i="43"/>
  <c r="J5" i="43"/>
  <c r="I5" i="43"/>
  <c r="I15" i="43" s="1"/>
  <c r="H5" i="43"/>
  <c r="H15" i="43" s="1"/>
  <c r="G5" i="43"/>
  <c r="G15" i="43" s="1"/>
  <c r="F5" i="43"/>
  <c r="E5" i="43"/>
  <c r="D5" i="43"/>
  <c r="N5" i="43" s="1"/>
  <c r="O5" i="43" s="1"/>
  <c r="I18" i="42"/>
  <c r="N17" i="42"/>
  <c r="O17" i="42" s="1"/>
  <c r="M16" i="42"/>
  <c r="L16" i="42"/>
  <c r="K16" i="42"/>
  <c r="J16" i="42"/>
  <c r="I16" i="42"/>
  <c r="H16" i="42"/>
  <c r="G16" i="42"/>
  <c r="F16" i="42"/>
  <c r="N16" i="42" s="1"/>
  <c r="O16" i="42" s="1"/>
  <c r="E16" i="42"/>
  <c r="D16" i="42"/>
  <c r="N15" i="42"/>
  <c r="O15" i="42"/>
  <c r="M14" i="42"/>
  <c r="L14" i="42"/>
  <c r="K14" i="42"/>
  <c r="K18" i="42" s="1"/>
  <c r="J14" i="42"/>
  <c r="N14" i="42" s="1"/>
  <c r="O14" i="42" s="1"/>
  <c r="I14" i="42"/>
  <c r="H14" i="42"/>
  <c r="G14" i="42"/>
  <c r="F14" i="42"/>
  <c r="E14" i="42"/>
  <c r="D14" i="42"/>
  <c r="N13" i="42"/>
  <c r="O13" i="42" s="1"/>
  <c r="N12" i="42"/>
  <c r="O12" i="42"/>
  <c r="M11" i="42"/>
  <c r="L11" i="42"/>
  <c r="K11" i="42"/>
  <c r="J11" i="42"/>
  <c r="I11" i="42"/>
  <c r="H11" i="42"/>
  <c r="H18" i="42" s="1"/>
  <c r="G11" i="42"/>
  <c r="F11" i="42"/>
  <c r="E11" i="42"/>
  <c r="D11" i="42"/>
  <c r="N11" i="42" s="1"/>
  <c r="O11" i="42" s="1"/>
  <c r="N10" i="42"/>
  <c r="O10" i="42"/>
  <c r="M9" i="42"/>
  <c r="L9" i="42"/>
  <c r="K9" i="42"/>
  <c r="J9" i="42"/>
  <c r="I9" i="42"/>
  <c r="H9" i="42"/>
  <c r="G9" i="42"/>
  <c r="F9" i="42"/>
  <c r="E9" i="42"/>
  <c r="D9" i="42"/>
  <c r="N9" i="42" s="1"/>
  <c r="O9" i="42" s="1"/>
  <c r="N8" i="42"/>
  <c r="O8" i="42"/>
  <c r="N7" i="42"/>
  <c r="O7" i="42"/>
  <c r="N6" i="42"/>
  <c r="O6" i="42"/>
  <c r="M5" i="42"/>
  <c r="M18" i="42" s="1"/>
  <c r="L5" i="42"/>
  <c r="L18" i="42" s="1"/>
  <c r="K5" i="42"/>
  <c r="J5" i="42"/>
  <c r="I5" i="42"/>
  <c r="H5" i="42"/>
  <c r="G5" i="42"/>
  <c r="G18" i="42" s="1"/>
  <c r="F5" i="42"/>
  <c r="F18" i="42" s="1"/>
  <c r="E5" i="42"/>
  <c r="E18" i="42" s="1"/>
  <c r="D5" i="42"/>
  <c r="I19" i="41"/>
  <c r="D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M15" i="41"/>
  <c r="L15" i="41"/>
  <c r="K15" i="41"/>
  <c r="J15" i="41"/>
  <c r="I15" i="41"/>
  <c r="H15" i="41"/>
  <c r="H19" i="41" s="1"/>
  <c r="G15" i="41"/>
  <c r="F15" i="41"/>
  <c r="F19" i="41" s="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G19" i="41" s="1"/>
  <c r="F12" i="41"/>
  <c r="E12" i="41"/>
  <c r="D12" i="41"/>
  <c r="N12" i="41" s="1"/>
  <c r="O12" i="41" s="1"/>
  <c r="N11" i="41"/>
  <c r="O11" i="41"/>
  <c r="N10" i="41"/>
  <c r="O10" i="41" s="1"/>
  <c r="M9" i="41"/>
  <c r="L9" i="41"/>
  <c r="K9" i="41"/>
  <c r="J9" i="41"/>
  <c r="I9" i="41"/>
  <c r="H9" i="41"/>
  <c r="G9" i="41"/>
  <c r="F9" i="41"/>
  <c r="E9" i="41"/>
  <c r="E19" i="41" s="1"/>
  <c r="D9" i="41"/>
  <c r="N8" i="41"/>
  <c r="O8" i="41"/>
  <c r="N7" i="41"/>
  <c r="O7" i="41" s="1"/>
  <c r="N6" i="41"/>
  <c r="O6" i="41"/>
  <c r="M5" i="41"/>
  <c r="M19" i="41" s="1"/>
  <c r="L5" i="41"/>
  <c r="L19" i="41" s="1"/>
  <c r="K5" i="41"/>
  <c r="K19" i="41" s="1"/>
  <c r="J5" i="41"/>
  <c r="J19" i="41" s="1"/>
  <c r="I5" i="41"/>
  <c r="H5" i="41"/>
  <c r="G5" i="41"/>
  <c r="N5" i="41" s="1"/>
  <c r="O5" i="41" s="1"/>
  <c r="F5" i="41"/>
  <c r="E5" i="41"/>
  <c r="D5" i="41"/>
  <c r="N19" i="40"/>
  <c r="O19" i="40" s="1"/>
  <c r="M18" i="40"/>
  <c r="L18" i="40"/>
  <c r="K18" i="40"/>
  <c r="J18" i="40"/>
  <c r="J20" i="40" s="1"/>
  <c r="I18" i="40"/>
  <c r="H18" i="40"/>
  <c r="G18" i="40"/>
  <c r="F18" i="40"/>
  <c r="E18" i="40"/>
  <c r="D18" i="40"/>
  <c r="D20" i="40" s="1"/>
  <c r="N18" i="40"/>
  <c r="O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6" i="40"/>
  <c r="O16" i="40" s="1"/>
  <c r="N15" i="40"/>
  <c r="O15" i="40"/>
  <c r="N14" i="40"/>
  <c r="O14" i="40"/>
  <c r="N13" i="40"/>
  <c r="O13" i="40"/>
  <c r="M12" i="40"/>
  <c r="N12" i="40" s="1"/>
  <c r="O12" i="40" s="1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/>
  <c r="M9" i="40"/>
  <c r="L9" i="40"/>
  <c r="L20" i="40" s="1"/>
  <c r="K9" i="40"/>
  <c r="J9" i="40"/>
  <c r="I9" i="40"/>
  <c r="I20" i="40" s="1"/>
  <c r="H9" i="40"/>
  <c r="G9" i="40"/>
  <c r="F9" i="40"/>
  <c r="E9" i="40"/>
  <c r="D9" i="40"/>
  <c r="N8" i="40"/>
  <c r="O8" i="40"/>
  <c r="N7" i="40"/>
  <c r="O7" i="40" s="1"/>
  <c r="N6" i="40"/>
  <c r="O6" i="40"/>
  <c r="M5" i="40"/>
  <c r="M20" i="40" s="1"/>
  <c r="L5" i="40"/>
  <c r="K5" i="40"/>
  <c r="K20" i="40" s="1"/>
  <c r="J5" i="40"/>
  <c r="I5" i="40"/>
  <c r="H5" i="40"/>
  <c r="H20" i="40" s="1"/>
  <c r="G5" i="40"/>
  <c r="G20" i="40" s="1"/>
  <c r="F5" i="40"/>
  <c r="F20" i="40"/>
  <c r="E5" i="40"/>
  <c r="E20" i="40" s="1"/>
  <c r="D5" i="40"/>
  <c r="N5" i="40" s="1"/>
  <c r="O5" i="40" s="1"/>
  <c r="N17" i="39"/>
  <c r="O17" i="39"/>
  <c r="M16" i="39"/>
  <c r="L16" i="39"/>
  <c r="K16" i="39"/>
  <c r="J16" i="39"/>
  <c r="I16" i="39"/>
  <c r="H16" i="39"/>
  <c r="G16" i="39"/>
  <c r="N16" i="39" s="1"/>
  <c r="O16" i="39" s="1"/>
  <c r="F16" i="39"/>
  <c r="E16" i="39"/>
  <c r="D16" i="39"/>
  <c r="N15" i="39"/>
  <c r="O15" i="39"/>
  <c r="M14" i="39"/>
  <c r="L14" i="39"/>
  <c r="L18" i="39" s="1"/>
  <c r="K14" i="39"/>
  <c r="K18" i="39" s="1"/>
  <c r="J14" i="39"/>
  <c r="I14" i="39"/>
  <c r="H14" i="39"/>
  <c r="G14" i="39"/>
  <c r="F14" i="39"/>
  <c r="E14" i="39"/>
  <c r="D14" i="39"/>
  <c r="N14" i="39" s="1"/>
  <c r="O14" i="39" s="1"/>
  <c r="N13" i="39"/>
  <c r="O13" i="39" s="1"/>
  <c r="M12" i="39"/>
  <c r="M18" i="39" s="1"/>
  <c r="L12" i="39"/>
  <c r="K12" i="39"/>
  <c r="J12" i="39"/>
  <c r="J18" i="39" s="1"/>
  <c r="I12" i="39"/>
  <c r="I18" i="39"/>
  <c r="H12" i="39"/>
  <c r="H18" i="39" s="1"/>
  <c r="G12" i="39"/>
  <c r="G18" i="39" s="1"/>
  <c r="F12" i="39"/>
  <c r="E12" i="39"/>
  <c r="D12" i="39"/>
  <c r="N12" i="39"/>
  <c r="O12" i="39"/>
  <c r="N11" i="39"/>
  <c r="O11" i="39" s="1"/>
  <c r="N10" i="39"/>
  <c r="O10" i="39"/>
  <c r="M9" i="39"/>
  <c r="L9" i="39"/>
  <c r="K9" i="39"/>
  <c r="J9" i="39"/>
  <c r="I9" i="39"/>
  <c r="H9" i="39"/>
  <c r="G9" i="39"/>
  <c r="F9" i="39"/>
  <c r="E9" i="39"/>
  <c r="E18" i="39" s="1"/>
  <c r="D9" i="39"/>
  <c r="N9" i="39" s="1"/>
  <c r="O9" i="39" s="1"/>
  <c r="N8" i="39"/>
  <c r="O8" i="39"/>
  <c r="N7" i="39"/>
  <c r="O7" i="39"/>
  <c r="N6" i="39"/>
  <c r="O6" i="39"/>
  <c r="M5" i="39"/>
  <c r="L5" i="39"/>
  <c r="K5" i="39"/>
  <c r="J5" i="39"/>
  <c r="I5" i="39"/>
  <c r="H5" i="39"/>
  <c r="G5" i="39"/>
  <c r="F5" i="39"/>
  <c r="N5" i="39" s="1"/>
  <c r="O5" i="39" s="1"/>
  <c r="E5" i="39"/>
  <c r="D5" i="39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M15" i="38"/>
  <c r="M21" i="38" s="1"/>
  <c r="L15" i="38"/>
  <c r="L21" i="38" s="1"/>
  <c r="K15" i="38"/>
  <c r="K21" i="38" s="1"/>
  <c r="J15" i="38"/>
  <c r="I15" i="38"/>
  <c r="H15" i="38"/>
  <c r="G15" i="38"/>
  <c r="F15" i="38"/>
  <c r="E15" i="38"/>
  <c r="D15" i="38"/>
  <c r="N15" i="38" s="1"/>
  <c r="O15" i="38" s="1"/>
  <c r="N14" i="38"/>
  <c r="O14" i="38"/>
  <c r="N13" i="38"/>
  <c r="O13" i="38"/>
  <c r="M12" i="38"/>
  <c r="L12" i="38"/>
  <c r="K12" i="38"/>
  <c r="J12" i="38"/>
  <c r="J21" i="38" s="1"/>
  <c r="I12" i="38"/>
  <c r="I21" i="38" s="1"/>
  <c r="H12" i="38"/>
  <c r="G12" i="38"/>
  <c r="F12" i="38"/>
  <c r="E12" i="38"/>
  <c r="D12" i="38"/>
  <c r="N12" i="38" s="1"/>
  <c r="O12" i="38" s="1"/>
  <c r="N11" i="38"/>
  <c r="O11" i="38"/>
  <c r="N10" i="38"/>
  <c r="O10" i="38"/>
  <c r="M9" i="38"/>
  <c r="L9" i="38"/>
  <c r="K9" i="38"/>
  <c r="J9" i="38"/>
  <c r="I9" i="38"/>
  <c r="H9" i="38"/>
  <c r="G9" i="38"/>
  <c r="G21" i="38" s="1"/>
  <c r="F9" i="38"/>
  <c r="E9" i="38"/>
  <c r="D9" i="38"/>
  <c r="N9" i="38" s="1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21" i="38" s="1"/>
  <c r="N5" i="38"/>
  <c r="O5" i="38"/>
  <c r="G5" i="38"/>
  <c r="F5" i="38"/>
  <c r="F21" i="38" s="1"/>
  <c r="E5" i="38"/>
  <c r="E21" i="38" s="1"/>
  <c r="D5" i="38"/>
  <c r="D21" i="38" s="1"/>
  <c r="N19" i="37"/>
  <c r="O19" i="37"/>
  <c r="M18" i="37"/>
  <c r="L18" i="37"/>
  <c r="K18" i="37"/>
  <c r="K20" i="37" s="1"/>
  <c r="J18" i="37"/>
  <c r="I18" i="37"/>
  <c r="H18" i="37"/>
  <c r="G18" i="37"/>
  <c r="G20" i="37" s="1"/>
  <c r="F18" i="37"/>
  <c r="F20" i="37" s="1"/>
  <c r="E18" i="37"/>
  <c r="D18" i="37"/>
  <c r="N18" i="37" s="1"/>
  <c r="O18" i="37" s="1"/>
  <c r="N17" i="37"/>
  <c r="O17" i="37" s="1"/>
  <c r="M16" i="37"/>
  <c r="L16" i="37"/>
  <c r="K16" i="37"/>
  <c r="J16" i="37"/>
  <c r="I16" i="37"/>
  <c r="I20" i="37" s="1"/>
  <c r="H16" i="37"/>
  <c r="H20" i="37" s="1"/>
  <c r="G16" i="37"/>
  <c r="F16" i="37"/>
  <c r="E16" i="37"/>
  <c r="N16" i="37" s="1"/>
  <c r="O16" i="37" s="1"/>
  <c r="D16" i="37"/>
  <c r="N15" i="37"/>
  <c r="O15" i="37"/>
  <c r="N14" i="37"/>
  <c r="O14" i="37"/>
  <c r="N13" i="37"/>
  <c r="O13" i="37"/>
  <c r="M12" i="37"/>
  <c r="N12" i="37" s="1"/>
  <c r="O12" i="37" s="1"/>
  <c r="L12" i="37"/>
  <c r="K12" i="37"/>
  <c r="J12" i="37"/>
  <c r="J20" i="37" s="1"/>
  <c r="I12" i="37"/>
  <c r="H12" i="37"/>
  <c r="G12" i="37"/>
  <c r="F12" i="37"/>
  <c r="E12" i="37"/>
  <c r="D12" i="37"/>
  <c r="N11" i="37"/>
  <c r="O11" i="37"/>
  <c r="N10" i="37"/>
  <c r="O10" i="37"/>
  <c r="M9" i="37"/>
  <c r="L9" i="37"/>
  <c r="K9" i="37"/>
  <c r="J9" i="37"/>
  <c r="I9" i="37"/>
  <c r="H9" i="37"/>
  <c r="G9" i="37"/>
  <c r="F9" i="37"/>
  <c r="E9" i="37"/>
  <c r="E20" i="37" s="1"/>
  <c r="D9" i="37"/>
  <c r="D20" i="37" s="1"/>
  <c r="N20" i="37" s="1"/>
  <c r="O20" i="37" s="1"/>
  <c r="N9" i="37"/>
  <c r="O9" i="37"/>
  <c r="N8" i="37"/>
  <c r="O8" i="37" s="1"/>
  <c r="N7" i="37"/>
  <c r="O7" i="37"/>
  <c r="N6" i="37"/>
  <c r="O6" i="37"/>
  <c r="M5" i="37"/>
  <c r="M20" i="37" s="1"/>
  <c r="L5" i="37"/>
  <c r="L20" i="37" s="1"/>
  <c r="K5" i="37"/>
  <c r="J5" i="37"/>
  <c r="I5" i="37"/>
  <c r="H5" i="37"/>
  <c r="G5" i="37"/>
  <c r="F5" i="37"/>
  <c r="N5" i="37" s="1"/>
  <c r="O5" i="37" s="1"/>
  <c r="E5" i="37"/>
  <c r="D5" i="37"/>
  <c r="N18" i="36"/>
  <c r="O18" i="36"/>
  <c r="M17" i="36"/>
  <c r="L17" i="36"/>
  <c r="K17" i="36"/>
  <c r="J17" i="36"/>
  <c r="N17" i="36" s="1"/>
  <c r="O17" i="36" s="1"/>
  <c r="I17" i="36"/>
  <c r="H17" i="36"/>
  <c r="G17" i="36"/>
  <c r="F17" i="36"/>
  <c r="E17" i="36"/>
  <c r="D17" i="36"/>
  <c r="N16" i="36"/>
  <c r="O16" i="36"/>
  <c r="M15" i="36"/>
  <c r="L15" i="36"/>
  <c r="K15" i="36"/>
  <c r="J15" i="36"/>
  <c r="I15" i="36"/>
  <c r="I19" i="36" s="1"/>
  <c r="H15" i="36"/>
  <c r="G15" i="36"/>
  <c r="F15" i="36"/>
  <c r="E15" i="36"/>
  <c r="D15" i="36"/>
  <c r="N15" i="36" s="1"/>
  <c r="O15" i="36" s="1"/>
  <c r="N14" i="36"/>
  <c r="O14" i="36"/>
  <c r="N13" i="36"/>
  <c r="O13" i="36"/>
  <c r="M12" i="36"/>
  <c r="M19" i="36" s="1"/>
  <c r="L12" i="36"/>
  <c r="L19" i="36" s="1"/>
  <c r="K12" i="36"/>
  <c r="K19" i="36" s="1"/>
  <c r="J12" i="36"/>
  <c r="J19" i="36" s="1"/>
  <c r="I12" i="36"/>
  <c r="H12" i="36"/>
  <c r="G12" i="36"/>
  <c r="F12" i="36"/>
  <c r="E12" i="36"/>
  <c r="N12" i="36" s="1"/>
  <c r="O12" i="36" s="1"/>
  <c r="D12" i="36"/>
  <c r="N11" i="36"/>
  <c r="O11" i="36"/>
  <c r="N10" i="36"/>
  <c r="O10" i="36"/>
  <c r="M9" i="36"/>
  <c r="L9" i="36"/>
  <c r="K9" i="36"/>
  <c r="J9" i="36"/>
  <c r="I9" i="36"/>
  <c r="H9" i="36"/>
  <c r="H19" i="36" s="1"/>
  <c r="G9" i="36"/>
  <c r="G19" i="36" s="1"/>
  <c r="F9" i="36"/>
  <c r="E9" i="36"/>
  <c r="D9" i="36"/>
  <c r="N9" i="36" s="1"/>
  <c r="O9" i="36" s="1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F19" i="36" s="1"/>
  <c r="E5" i="36"/>
  <c r="N5" i="36" s="1"/>
  <c r="O5" i="36" s="1"/>
  <c r="E19" i="36"/>
  <c r="D5" i="36"/>
  <c r="N18" i="35"/>
  <c r="O18" i="35"/>
  <c r="M17" i="35"/>
  <c r="L17" i="35"/>
  <c r="K17" i="35"/>
  <c r="J17" i="35"/>
  <c r="I17" i="35"/>
  <c r="H17" i="35"/>
  <c r="G17" i="35"/>
  <c r="F17" i="35"/>
  <c r="N17" i="35" s="1"/>
  <c r="O17" i="35" s="1"/>
  <c r="E17" i="35"/>
  <c r="D17" i="35"/>
  <c r="N16" i="35"/>
  <c r="O16" i="35"/>
  <c r="M15" i="35"/>
  <c r="L15" i="35"/>
  <c r="K15" i="35"/>
  <c r="J15" i="35"/>
  <c r="N15" i="35" s="1"/>
  <c r="O15" i="35" s="1"/>
  <c r="I15" i="35"/>
  <c r="H15" i="35"/>
  <c r="G15" i="35"/>
  <c r="F15" i="35"/>
  <c r="E15" i="35"/>
  <c r="D15" i="35"/>
  <c r="N14" i="35"/>
  <c r="O14" i="35"/>
  <c r="N13" i="35"/>
  <c r="O13" i="35"/>
  <c r="M12" i="35"/>
  <c r="L12" i="35"/>
  <c r="K12" i="35"/>
  <c r="K19" i="35" s="1"/>
  <c r="J12" i="35"/>
  <c r="J19" i="35" s="1"/>
  <c r="I12" i="35"/>
  <c r="I19" i="35" s="1"/>
  <c r="H12" i="35"/>
  <c r="G12" i="35"/>
  <c r="F12" i="35"/>
  <c r="N12" i="35" s="1"/>
  <c r="O12" i="35" s="1"/>
  <c r="E12" i="35"/>
  <c r="D12" i="35"/>
  <c r="N11" i="35"/>
  <c r="O11" i="35"/>
  <c r="N10" i="35"/>
  <c r="O10" i="35"/>
  <c r="M9" i="35"/>
  <c r="M19" i="35" s="1"/>
  <c r="L9" i="35"/>
  <c r="L19" i="35" s="1"/>
  <c r="K9" i="35"/>
  <c r="J9" i="35"/>
  <c r="I9" i="35"/>
  <c r="H9" i="35"/>
  <c r="G9" i="35"/>
  <c r="F9" i="35"/>
  <c r="F19" i="35" s="1"/>
  <c r="E9" i="35"/>
  <c r="N9" i="35" s="1"/>
  <c r="O9" i="35" s="1"/>
  <c r="D9" i="35"/>
  <c r="N8" i="35"/>
  <c r="O8" i="35"/>
  <c r="N7" i="35"/>
  <c r="O7" i="35"/>
  <c r="N6" i="35"/>
  <c r="O6" i="35"/>
  <c r="M5" i="35"/>
  <c r="L5" i="35"/>
  <c r="K5" i="35"/>
  <c r="J5" i="35"/>
  <c r="I5" i="35"/>
  <c r="H5" i="35"/>
  <c r="H19" i="35" s="1"/>
  <c r="G5" i="35"/>
  <c r="G19" i="35" s="1"/>
  <c r="F5" i="35"/>
  <c r="E5" i="35"/>
  <c r="E19" i="35" s="1"/>
  <c r="D5" i="35"/>
  <c r="N5" i="35" s="1"/>
  <c r="O5" i="35" s="1"/>
  <c r="D19" i="35"/>
  <c r="N19" i="34"/>
  <c r="O19" i="34"/>
  <c r="M18" i="34"/>
  <c r="L18" i="34"/>
  <c r="K18" i="34"/>
  <c r="J18" i="34"/>
  <c r="I18" i="34"/>
  <c r="H18" i="34"/>
  <c r="G18" i="34"/>
  <c r="F18" i="34"/>
  <c r="N18" i="34" s="1"/>
  <c r="O18" i="34" s="1"/>
  <c r="E18" i="34"/>
  <c r="D18" i="34"/>
  <c r="N17" i="34"/>
  <c r="O17" i="34"/>
  <c r="M16" i="34"/>
  <c r="L16" i="34"/>
  <c r="K16" i="34"/>
  <c r="J16" i="34"/>
  <c r="J20" i="34" s="1"/>
  <c r="I16" i="34"/>
  <c r="H16" i="34"/>
  <c r="G16" i="34"/>
  <c r="N16" i="34" s="1"/>
  <c r="O16" i="34" s="1"/>
  <c r="F16" i="34"/>
  <c r="E16" i="34"/>
  <c r="D16" i="34"/>
  <c r="N15" i="34"/>
  <c r="O15" i="34"/>
  <c r="N14" i="34"/>
  <c r="O14" i="34"/>
  <c r="N13" i="34"/>
  <c r="O13" i="34" s="1"/>
  <c r="M12" i="34"/>
  <c r="L12" i="34"/>
  <c r="K12" i="34"/>
  <c r="J12" i="34"/>
  <c r="I12" i="34"/>
  <c r="H12" i="34"/>
  <c r="H20" i="34" s="1"/>
  <c r="G12" i="34"/>
  <c r="F12" i="34"/>
  <c r="E12" i="34"/>
  <c r="D12" i="34"/>
  <c r="N12" i="34" s="1"/>
  <c r="O12" i="34" s="1"/>
  <c r="N11" i="34"/>
  <c r="O11" i="34"/>
  <c r="N10" i="34"/>
  <c r="O10" i="34"/>
  <c r="M9" i="34"/>
  <c r="L9" i="34"/>
  <c r="K9" i="34"/>
  <c r="J9" i="34"/>
  <c r="I9" i="34"/>
  <c r="H9" i="34"/>
  <c r="G9" i="34"/>
  <c r="F9" i="34"/>
  <c r="E9" i="34"/>
  <c r="D9" i="34"/>
  <c r="D20" i="34" s="1"/>
  <c r="N9" i="34"/>
  <c r="O9" i="34"/>
  <c r="N8" i="34"/>
  <c r="O8" i="34"/>
  <c r="N7" i="34"/>
  <c r="O7" i="34"/>
  <c r="N6" i="34"/>
  <c r="O6" i="34"/>
  <c r="M5" i="34"/>
  <c r="M20" i="34" s="1"/>
  <c r="L5" i="34"/>
  <c r="L20" i="34"/>
  <c r="K5" i="34"/>
  <c r="K20" i="34" s="1"/>
  <c r="J5" i="34"/>
  <c r="I5" i="34"/>
  <c r="I20" i="34" s="1"/>
  <c r="H5" i="34"/>
  <c r="G5" i="34"/>
  <c r="F5" i="34"/>
  <c r="N5" i="34" s="1"/>
  <c r="O5" i="34" s="1"/>
  <c r="E5" i="34"/>
  <c r="E20" i="34" s="1"/>
  <c r="D5" i="34"/>
  <c r="E18" i="33"/>
  <c r="E20" i="33" s="1"/>
  <c r="F18" i="33"/>
  <c r="F20" i="33" s="1"/>
  <c r="G18" i="33"/>
  <c r="H18" i="33"/>
  <c r="I18" i="33"/>
  <c r="J18" i="33"/>
  <c r="K18" i="33"/>
  <c r="L18" i="33"/>
  <c r="M18" i="33"/>
  <c r="E16" i="33"/>
  <c r="F16" i="33"/>
  <c r="G16" i="33"/>
  <c r="H16" i="33"/>
  <c r="I16" i="33"/>
  <c r="N16" i="33" s="1"/>
  <c r="O16" i="33" s="1"/>
  <c r="J16" i="33"/>
  <c r="J20" i="33" s="1"/>
  <c r="K16" i="33"/>
  <c r="L16" i="33"/>
  <c r="M16" i="33"/>
  <c r="E12" i="33"/>
  <c r="F12" i="33"/>
  <c r="G12" i="33"/>
  <c r="H12" i="33"/>
  <c r="H20" i="33" s="1"/>
  <c r="I12" i="33"/>
  <c r="J12" i="33"/>
  <c r="K12" i="33"/>
  <c r="L12" i="33"/>
  <c r="M12" i="33"/>
  <c r="E9" i="33"/>
  <c r="F9" i="33"/>
  <c r="G9" i="33"/>
  <c r="H9" i="33"/>
  <c r="I9" i="33"/>
  <c r="I20" i="33" s="1"/>
  <c r="J9" i="33"/>
  <c r="N9" i="33" s="1"/>
  <c r="O9" i="33" s="1"/>
  <c r="K9" i="33"/>
  <c r="L9" i="33"/>
  <c r="M9" i="33"/>
  <c r="E5" i="33"/>
  <c r="N5" i="33" s="1"/>
  <c r="O5" i="33" s="1"/>
  <c r="F5" i="33"/>
  <c r="G5" i="33"/>
  <c r="G20" i="33" s="1"/>
  <c r="H5" i="33"/>
  <c r="I5" i="33"/>
  <c r="J5" i="33"/>
  <c r="K5" i="33"/>
  <c r="K20" i="33" s="1"/>
  <c r="L5" i="33"/>
  <c r="L20" i="33"/>
  <c r="M5" i="33"/>
  <c r="M20" i="33"/>
  <c r="D18" i="33"/>
  <c r="N18" i="33" s="1"/>
  <c r="O18" i="33" s="1"/>
  <c r="D16" i="33"/>
  <c r="D12" i="33"/>
  <c r="N12" i="33"/>
  <c r="O12" i="33" s="1"/>
  <c r="D9" i="33"/>
  <c r="D20" i="33" s="1"/>
  <c r="D5" i="33"/>
  <c r="N19" i="33"/>
  <c r="O19" i="33" s="1"/>
  <c r="N17" i="33"/>
  <c r="O17" i="33"/>
  <c r="N11" i="33"/>
  <c r="O11" i="33"/>
  <c r="N6" i="33"/>
  <c r="O6" i="33" s="1"/>
  <c r="N7" i="33"/>
  <c r="O7" i="33"/>
  <c r="N8" i="33"/>
  <c r="O8" i="33"/>
  <c r="N14" i="33"/>
  <c r="O14" i="33"/>
  <c r="N15" i="33"/>
  <c r="O15" i="33"/>
  <c r="N13" i="33"/>
  <c r="O13" i="33" s="1"/>
  <c r="N10" i="33"/>
  <c r="O10" i="33"/>
  <c r="N9" i="41"/>
  <c r="O9" i="41"/>
  <c r="N17" i="41"/>
  <c r="O17" i="41" s="1"/>
  <c r="N5" i="44"/>
  <c r="O5" i="44"/>
  <c r="N9" i="45"/>
  <c r="O9" i="45" s="1"/>
  <c r="N9" i="46"/>
  <c r="O9" i="46"/>
  <c r="O10" i="48"/>
  <c r="P10" i="48"/>
  <c r="O17" i="50" l="1"/>
  <c r="P17" i="50" s="1"/>
  <c r="O15" i="50"/>
  <c r="P15" i="50" s="1"/>
  <c r="O9" i="50"/>
  <c r="P9" i="50" s="1"/>
  <c r="O11" i="50"/>
  <c r="P11" i="50" s="1"/>
  <c r="O5" i="50"/>
  <c r="P5" i="50" s="1"/>
  <c r="N19" i="35"/>
  <c r="O19" i="35" s="1"/>
  <c r="N22" i="44"/>
  <c r="O22" i="44" s="1"/>
  <c r="N21" i="38"/>
  <c r="O21" i="38" s="1"/>
  <c r="N19" i="46"/>
  <c r="O19" i="46" s="1"/>
  <c r="N15" i="43"/>
  <c r="O15" i="43" s="1"/>
  <c r="O14" i="49"/>
  <c r="P14" i="49" s="1"/>
  <c r="N20" i="33"/>
  <c r="O20" i="33" s="1"/>
  <c r="N20" i="40"/>
  <c r="O20" i="40" s="1"/>
  <c r="N19" i="41"/>
  <c r="O19" i="41" s="1"/>
  <c r="O5" i="48"/>
  <c r="P5" i="48" s="1"/>
  <c r="F20" i="34"/>
  <c r="N20" i="34" s="1"/>
  <c r="O20" i="34" s="1"/>
  <c r="D19" i="36"/>
  <c r="N19" i="36" s="1"/>
  <c r="O19" i="36" s="1"/>
  <c r="G20" i="34"/>
  <c r="N5" i="46"/>
  <c r="O5" i="46" s="1"/>
  <c r="D18" i="42"/>
  <c r="H17" i="48"/>
  <c r="O17" i="48" s="1"/>
  <c r="P17" i="48" s="1"/>
  <c r="O5" i="49"/>
  <c r="P5" i="49" s="1"/>
  <c r="J18" i="42"/>
  <c r="D19" i="45"/>
  <c r="N15" i="41"/>
  <c r="O15" i="41" s="1"/>
  <c r="N5" i="42"/>
  <c r="O5" i="42" s="1"/>
  <c r="D18" i="39"/>
  <c r="N18" i="39" s="1"/>
  <c r="O18" i="39" s="1"/>
  <c r="F18" i="39"/>
  <c r="J19" i="45"/>
  <c r="N16" i="44"/>
  <c r="O16" i="44" s="1"/>
  <c r="N9" i="40"/>
  <c r="O9" i="40" s="1"/>
  <c r="F19" i="45"/>
  <c r="O19" i="50" l="1"/>
  <c r="P19" i="50" s="1"/>
  <c r="N18" i="42"/>
  <c r="O18" i="42" s="1"/>
  <c r="N19" i="45"/>
  <c r="O19" i="45" s="1"/>
</calcChain>
</file>

<file path=xl/sharedStrings.xml><?xml version="1.0" encoding="utf-8"?>
<sst xmlns="http://schemas.openxmlformats.org/spreadsheetml/2006/main" count="594" uniqueCount="82">
  <si>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</si>
  <si>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</si>
  <si>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</si>
  <si>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</si>
  <si>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</si>
  <si>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</si>
  <si>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</si>
  <si>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</si>
  <si>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</si>
  <si>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</si>
  <si>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</si>
  <si>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</si>
  <si>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</si>
  <si>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</si>
  <si>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</si>
  <si>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</si>
  <si>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</si>
  <si>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</si>
  <si>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</si>
  <si>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</si>
  <si>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</si>
  <si>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Other General Government Services</t>
  </si>
  <si>
    <t>Public Safety</t>
  </si>
  <si>
    <t>Law Enforcement</t>
  </si>
  <si>
    <t>Fire Control</t>
  </si>
  <si>
    <t>Physical Environment</t>
  </si>
  <si>
    <t>Electric Utility Services</t>
  </si>
  <si>
    <t>Garbage / Solid Waste Control Services</t>
  </si>
  <si>
    <t>Other Physical Environment</t>
  </si>
  <si>
    <t>Transportation</t>
  </si>
  <si>
    <t>Road and Street Facilities</t>
  </si>
  <si>
    <t>Culture / Recreation</t>
  </si>
  <si>
    <t>Special Recreation Facilities</t>
  </si>
  <si>
    <t>2009 Municipal Population:</t>
  </si>
  <si>
    <t>Reddick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</si>
  <si>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</si>
  <si>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</si>
  <si>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</si>
  <si>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</si>
  <si>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</si>
  <si>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</si>
  <si>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</si>
  <si>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</si>
  <si>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</si>
  <si>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</si>
  <si>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Parks and Recreation</t>
  </si>
  <si>
    <t>Cultural Services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</si>
  <si>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</si>
  <si>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</si>
  <si>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</si>
  <si>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</si>
  <si>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</si>
  <si>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Special Facilities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</si>
  <si>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</si>
  <si>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</si>
  <si>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</si>
  <si>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</si>
  <si>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</si>
  <si>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</si>
  <si>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</si>
  <si>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</si>
  <si>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</si>
  <si>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</si>
  <si>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Debt Service Payments</t>
  </si>
  <si>
    <t>Parks / Recreation</t>
  </si>
  <si>
    <t>2018 Municipal Population:</t>
  </si>
  <si>
    <t>Local Fiscal Year Ended September 30, 2019</t>
  </si>
  <si>
    <t>Other Public Safety</t>
  </si>
  <si>
    <t>2019 Municipal Population:</t>
  </si>
  <si>
    <t>Local Fiscal Year Ended September 30, 2020</t>
  </si>
  <si>
    <t>Other Culture / Recreation</t>
  </si>
  <si>
    <t>2020 Municipal Population:</t>
  </si>
  <si>
    <t>Local Fiscal Year Ended September 30, 2021</t>
  </si>
  <si>
    <t>Non-Court Information Systems</t>
  </si>
  <si>
    <t>2021 Municipal Population:</t>
  </si>
  <si>
    <t>Per Capita Account</t>
  </si>
  <si>
    <t>Custodial</t>
  </si>
  <si>
    <t>Total Account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</si>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</sst>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E987C-834B-4AF1-81B6-647E54AA3C4C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75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76</v>
      </c>
      <c r="N4" s="95" t="s">
        <v>5</v>
      </c>
      <c r="O4" s="95" t="s">
        <v>77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 t="shared" ref="D5:N5" si="0">SUM(D6:D8)</f>
        <v>30045</v>
      </c>
      <c r="E5" s="100">
        <f t="shared" si="0"/>
        <v>0</v>
      </c>
      <c r="F5" s="100">
        <f t="shared" si="0"/>
        <v>0</v>
      </c>
      <c r="G5" s="100">
        <f t="shared" si="0"/>
        <v>0</v>
      </c>
      <c r="H5" s="100">
        <f t="shared" si="0"/>
        <v>0</v>
      </c>
      <c r="I5" s="100">
        <f t="shared" si="0"/>
        <v>0</v>
      </c>
      <c r="J5" s="100">
        <f t="shared" si="0"/>
        <v>0</v>
      </c>
      <c r="K5" s="100">
        <f t="shared" si="0"/>
        <v>0</v>
      </c>
      <c r="L5" s="100">
        <f t="shared" si="0"/>
        <v>0</v>
      </c>
      <c r="M5" s="100">
        <f t="shared" si="0"/>
        <v>0</v>
      </c>
      <c r="N5" s="100">
        <f t="shared" si="0"/>
        <v>0</v>
      </c>
      <c r="O5" s="101">
        <f>SUM(D5:N5)</f>
        <v>30045</v>
      </c>
      <c r="P5" s="102">
        <f t="shared" ref="P5:P19" si="1">(O5/P$21)</f>
        <v>62.987421383647799</v>
      </c>
      <c r="Q5" s="103"/>
    </row>
    <row r="6" spans="1:134">
      <c r="A6" s="105"/>
      <c r="B6" s="106">
        <v>512</v>
      </c>
      <c r="C6" s="107" t="s">
        <v>19</v>
      </c>
      <c r="D6" s="108">
        <v>19126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8" si="2">SUM(D6:N6)</f>
        <v>19126</v>
      </c>
      <c r="P6" s="109">
        <f t="shared" si="1"/>
        <v>40.096436058700206</v>
      </c>
      <c r="Q6" s="110"/>
    </row>
    <row r="7" spans="1:134">
      <c r="A7" s="105"/>
      <c r="B7" s="106">
        <v>513</v>
      </c>
      <c r="C7" s="107" t="s">
        <v>20</v>
      </c>
      <c r="D7" s="108">
        <v>1142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2"/>
        <v>1142</v>
      </c>
      <c r="P7" s="109">
        <f t="shared" si="1"/>
        <v>2.3941299790356396</v>
      </c>
      <c r="Q7" s="110"/>
    </row>
    <row r="8" spans="1:134">
      <c r="A8" s="105"/>
      <c r="B8" s="106">
        <v>519</v>
      </c>
      <c r="C8" s="107" t="s">
        <v>21</v>
      </c>
      <c r="D8" s="108">
        <v>9777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2"/>
        <v>9777</v>
      </c>
      <c r="P8" s="109">
        <f t="shared" si="1"/>
        <v>20.49685534591195</v>
      </c>
      <c r="Q8" s="110"/>
    </row>
    <row r="9" spans="1:134" ht="15.75">
      <c r="A9" s="111" t="s">
        <v>22</v>
      </c>
      <c r="B9" s="112"/>
      <c r="C9" s="113"/>
      <c r="D9" s="114">
        <f t="shared" ref="D9:N9" si="3">SUM(D10:D10)</f>
        <v>240</v>
      </c>
      <c r="E9" s="114">
        <f t="shared" si="3"/>
        <v>0</v>
      </c>
      <c r="F9" s="114">
        <f t="shared" si="3"/>
        <v>0</v>
      </c>
      <c r="G9" s="114">
        <f t="shared" si="3"/>
        <v>0</v>
      </c>
      <c r="H9" s="114">
        <f t="shared" si="3"/>
        <v>0</v>
      </c>
      <c r="I9" s="114">
        <f t="shared" si="3"/>
        <v>0</v>
      </c>
      <c r="J9" s="114">
        <f t="shared" si="3"/>
        <v>0</v>
      </c>
      <c r="K9" s="114">
        <f t="shared" si="3"/>
        <v>0</v>
      </c>
      <c r="L9" s="114">
        <f t="shared" si="3"/>
        <v>0</v>
      </c>
      <c r="M9" s="114">
        <f t="shared" si="3"/>
        <v>0</v>
      </c>
      <c r="N9" s="114">
        <f t="shared" si="3"/>
        <v>0</v>
      </c>
      <c r="O9" s="115">
        <f>SUM(D9:N9)</f>
        <v>240</v>
      </c>
      <c r="P9" s="116">
        <f t="shared" si="1"/>
        <v>0.50314465408805031</v>
      </c>
      <c r="Q9" s="117"/>
    </row>
    <row r="10" spans="1:134">
      <c r="A10" s="105"/>
      <c r="B10" s="106">
        <v>521</v>
      </c>
      <c r="C10" s="107" t="s">
        <v>23</v>
      </c>
      <c r="D10" s="108">
        <v>240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>SUM(D10:N10)</f>
        <v>240</v>
      </c>
      <c r="P10" s="109">
        <f t="shared" si="1"/>
        <v>0.50314465408805031</v>
      </c>
      <c r="Q10" s="110"/>
    </row>
    <row r="11" spans="1:134" ht="15.75">
      <c r="A11" s="111" t="s">
        <v>25</v>
      </c>
      <c r="B11" s="112"/>
      <c r="C11" s="113"/>
      <c r="D11" s="114">
        <f t="shared" ref="D11:N11" si="4">SUM(D12:D14)</f>
        <v>44316</v>
      </c>
      <c r="E11" s="114">
        <f t="shared" si="4"/>
        <v>0</v>
      </c>
      <c r="F11" s="114">
        <f t="shared" si="4"/>
        <v>0</v>
      </c>
      <c r="G11" s="114">
        <f t="shared" si="4"/>
        <v>0</v>
      </c>
      <c r="H11" s="114">
        <f t="shared" si="4"/>
        <v>0</v>
      </c>
      <c r="I11" s="114">
        <f t="shared" si="4"/>
        <v>0</v>
      </c>
      <c r="J11" s="114">
        <f t="shared" si="4"/>
        <v>0</v>
      </c>
      <c r="K11" s="114">
        <f t="shared" si="4"/>
        <v>0</v>
      </c>
      <c r="L11" s="114">
        <f t="shared" si="4"/>
        <v>0</v>
      </c>
      <c r="M11" s="114">
        <f t="shared" si="4"/>
        <v>0</v>
      </c>
      <c r="N11" s="114">
        <f t="shared" si="4"/>
        <v>0</v>
      </c>
      <c r="O11" s="115">
        <f>SUM(D11:N11)</f>
        <v>44316</v>
      </c>
      <c r="P11" s="116">
        <f t="shared" si="1"/>
        <v>92.905660377358487</v>
      </c>
      <c r="Q11" s="117"/>
    </row>
    <row r="12" spans="1:134">
      <c r="A12" s="105"/>
      <c r="B12" s="106">
        <v>531</v>
      </c>
      <c r="C12" s="107" t="s">
        <v>26</v>
      </c>
      <c r="D12" s="108">
        <v>1067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1067</v>
      </c>
      <c r="P12" s="109">
        <f t="shared" si="1"/>
        <v>2.2368972746331237</v>
      </c>
      <c r="Q12" s="110"/>
    </row>
    <row r="13" spans="1:134">
      <c r="A13" s="105"/>
      <c r="B13" s="106">
        <v>534</v>
      </c>
      <c r="C13" s="107" t="s">
        <v>27</v>
      </c>
      <c r="D13" s="108">
        <v>36749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8" si="5">SUM(D13:N13)</f>
        <v>36749</v>
      </c>
      <c r="P13" s="109">
        <f t="shared" si="1"/>
        <v>77.041928721174003</v>
      </c>
      <c r="Q13" s="110"/>
    </row>
    <row r="14" spans="1:134">
      <c r="A14" s="105"/>
      <c r="B14" s="106">
        <v>539</v>
      </c>
      <c r="C14" s="107" t="s">
        <v>28</v>
      </c>
      <c r="D14" s="108">
        <v>6500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5"/>
        <v>6500</v>
      </c>
      <c r="P14" s="109">
        <f t="shared" si="1"/>
        <v>13.626834381551364</v>
      </c>
      <c r="Q14" s="110"/>
    </row>
    <row r="15" spans="1:134" ht="15.75">
      <c r="A15" s="111" t="s">
        <v>29</v>
      </c>
      <c r="B15" s="112"/>
      <c r="C15" s="113"/>
      <c r="D15" s="114">
        <f t="shared" ref="D15:N15" si="6">SUM(D16:D16)</f>
        <v>105414</v>
      </c>
      <c r="E15" s="114">
        <f t="shared" si="6"/>
        <v>0</v>
      </c>
      <c r="F15" s="114">
        <f t="shared" si="6"/>
        <v>0</v>
      </c>
      <c r="G15" s="114">
        <f t="shared" si="6"/>
        <v>0</v>
      </c>
      <c r="H15" s="114">
        <f t="shared" si="6"/>
        <v>0</v>
      </c>
      <c r="I15" s="114">
        <f t="shared" si="6"/>
        <v>0</v>
      </c>
      <c r="J15" s="114">
        <f t="shared" si="6"/>
        <v>0</v>
      </c>
      <c r="K15" s="114">
        <f t="shared" si="6"/>
        <v>0</v>
      </c>
      <c r="L15" s="114">
        <f t="shared" si="6"/>
        <v>0</v>
      </c>
      <c r="M15" s="114">
        <f t="shared" si="6"/>
        <v>0</v>
      </c>
      <c r="N15" s="114">
        <f t="shared" si="6"/>
        <v>0</v>
      </c>
      <c r="O15" s="114">
        <f t="shared" si="5"/>
        <v>105414</v>
      </c>
      <c r="P15" s="116">
        <f t="shared" si="1"/>
        <v>220.99371069182391</v>
      </c>
      <c r="Q15" s="117"/>
    </row>
    <row r="16" spans="1:134">
      <c r="A16" s="105"/>
      <c r="B16" s="106">
        <v>541</v>
      </c>
      <c r="C16" s="107" t="s">
        <v>30</v>
      </c>
      <c r="D16" s="108">
        <v>105414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5"/>
        <v>105414</v>
      </c>
      <c r="P16" s="109">
        <f t="shared" si="1"/>
        <v>220.99371069182391</v>
      </c>
      <c r="Q16" s="110"/>
    </row>
    <row r="17" spans="1:120" ht="15.75">
      <c r="A17" s="111" t="s">
        <v>31</v>
      </c>
      <c r="B17" s="112"/>
      <c r="C17" s="113"/>
      <c r="D17" s="114">
        <f t="shared" ref="D17:N17" si="7">SUM(D18:D18)</f>
        <v>18923</v>
      </c>
      <c r="E17" s="114">
        <f t="shared" si="7"/>
        <v>0</v>
      </c>
      <c r="F17" s="114">
        <f t="shared" si="7"/>
        <v>0</v>
      </c>
      <c r="G17" s="114">
        <f t="shared" si="7"/>
        <v>0</v>
      </c>
      <c r="H17" s="114">
        <f t="shared" si="7"/>
        <v>0</v>
      </c>
      <c r="I17" s="114">
        <f t="shared" si="7"/>
        <v>0</v>
      </c>
      <c r="J17" s="114">
        <f t="shared" si="7"/>
        <v>0</v>
      </c>
      <c r="K17" s="114">
        <f t="shared" si="7"/>
        <v>0</v>
      </c>
      <c r="L17" s="114">
        <f t="shared" si="7"/>
        <v>0</v>
      </c>
      <c r="M17" s="114">
        <f t="shared" si="7"/>
        <v>0</v>
      </c>
      <c r="N17" s="114">
        <f t="shared" si="7"/>
        <v>0</v>
      </c>
      <c r="O17" s="114">
        <f>SUM(D17:N17)</f>
        <v>18923</v>
      </c>
      <c r="P17" s="116">
        <f t="shared" si="1"/>
        <v>39.670859538784065</v>
      </c>
      <c r="Q17" s="110"/>
    </row>
    <row r="18" spans="1:120" ht="15.75" thickBot="1">
      <c r="A18" s="105"/>
      <c r="B18" s="106">
        <v>573</v>
      </c>
      <c r="C18" s="107" t="s">
        <v>46</v>
      </c>
      <c r="D18" s="108">
        <v>18923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5"/>
        <v>18923</v>
      </c>
      <c r="P18" s="109">
        <f t="shared" si="1"/>
        <v>39.670859538784065</v>
      </c>
      <c r="Q18" s="110"/>
    </row>
    <row r="19" spans="1:120" ht="16.5" thickBot="1">
      <c r="A19" s="118" t="s">
        <v>10</v>
      </c>
      <c r="B19" s="119"/>
      <c r="C19" s="120"/>
      <c r="D19" s="121">
        <f>SUM(D5,D9,D11,D15,D17)</f>
        <v>198938</v>
      </c>
      <c r="E19" s="121">
        <f t="shared" ref="E19:N19" si="8">SUM(E5,E9,E11,E15,E17)</f>
        <v>0</v>
      </c>
      <c r="F19" s="121">
        <f t="shared" si="8"/>
        <v>0</v>
      </c>
      <c r="G19" s="121">
        <f t="shared" si="8"/>
        <v>0</v>
      </c>
      <c r="H19" s="121">
        <f t="shared" si="8"/>
        <v>0</v>
      </c>
      <c r="I19" s="121">
        <f t="shared" si="8"/>
        <v>0</v>
      </c>
      <c r="J19" s="121">
        <f t="shared" si="8"/>
        <v>0</v>
      </c>
      <c r="K19" s="121">
        <f t="shared" si="8"/>
        <v>0</v>
      </c>
      <c r="L19" s="121">
        <f t="shared" si="8"/>
        <v>0</v>
      </c>
      <c r="M19" s="121">
        <f t="shared" si="8"/>
        <v>0</v>
      </c>
      <c r="N19" s="121">
        <f t="shared" si="8"/>
        <v>0</v>
      </c>
      <c r="O19" s="121">
        <f>SUM(D19:N19)</f>
        <v>198938</v>
      </c>
      <c r="P19" s="122">
        <f t="shared" si="1"/>
        <v>417.06079664570228</v>
      </c>
      <c r="Q19" s="103"/>
      <c r="R19" s="12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124"/>
      <c r="B20" s="1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20">
      <c r="A21" s="128"/>
      <c r="B21" s="129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3" t="s">
        <v>81</v>
      </c>
      <c r="N21" s="133"/>
      <c r="O21" s="133"/>
      <c r="P21" s="131">
        <v>477</v>
      </c>
    </row>
    <row r="22" spans="1:120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37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30380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8" si="1">SUM(D5:M5)</f>
        <v>30380</v>
      </c>
      <c r="O5" s="58">
        <f t="shared" ref="O5:O18" si="2">(N5/O$20)</f>
        <v>61.00401606425703</v>
      </c>
      <c r="P5" s="59"/>
    </row>
    <row r="6" spans="1:133">
      <c r="A6" s="61"/>
      <c r="B6" s="62">
        <v>512</v>
      </c>
      <c r="C6" s="63" t="s">
        <v>19</v>
      </c>
      <c r="D6" s="64">
        <v>6826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6826</v>
      </c>
      <c r="O6" s="65">
        <f t="shared" si="2"/>
        <v>13.706827309236948</v>
      </c>
      <c r="P6" s="66"/>
    </row>
    <row r="7" spans="1:133">
      <c r="A7" s="61"/>
      <c r="B7" s="62">
        <v>513</v>
      </c>
      <c r="C7" s="63" t="s">
        <v>20</v>
      </c>
      <c r="D7" s="64">
        <v>22363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22363</v>
      </c>
      <c r="O7" s="65">
        <f t="shared" si="2"/>
        <v>44.905622489959839</v>
      </c>
      <c r="P7" s="66"/>
    </row>
    <row r="8" spans="1:133">
      <c r="A8" s="61"/>
      <c r="B8" s="62">
        <v>519</v>
      </c>
      <c r="C8" s="63" t="s">
        <v>49</v>
      </c>
      <c r="D8" s="64">
        <v>1191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1191</v>
      </c>
      <c r="O8" s="65">
        <f t="shared" si="2"/>
        <v>2.3915662650602409</v>
      </c>
      <c r="P8" s="66"/>
    </row>
    <row r="9" spans="1:133" ht="15.75">
      <c r="A9" s="67" t="s">
        <v>22</v>
      </c>
      <c r="B9" s="68"/>
      <c r="C9" s="69"/>
      <c r="D9" s="70">
        <f t="shared" ref="D9:M9" si="3">SUM(D10:D11)</f>
        <v>14454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14454</v>
      </c>
      <c r="O9" s="72">
        <f t="shared" si="2"/>
        <v>29.024096385542169</v>
      </c>
      <c r="P9" s="73"/>
    </row>
    <row r="10" spans="1:133">
      <c r="A10" s="61"/>
      <c r="B10" s="62">
        <v>521</v>
      </c>
      <c r="C10" s="63" t="s">
        <v>23</v>
      </c>
      <c r="D10" s="64">
        <v>7004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7004</v>
      </c>
      <c r="O10" s="65">
        <f t="shared" si="2"/>
        <v>14.064257028112451</v>
      </c>
      <c r="P10" s="66"/>
    </row>
    <row r="11" spans="1:133">
      <c r="A11" s="61"/>
      <c r="B11" s="62">
        <v>522</v>
      </c>
      <c r="C11" s="63" t="s">
        <v>24</v>
      </c>
      <c r="D11" s="64">
        <v>7450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7450</v>
      </c>
      <c r="O11" s="65">
        <f t="shared" si="2"/>
        <v>14.959839357429718</v>
      </c>
      <c r="P11" s="66"/>
    </row>
    <row r="12" spans="1:133" ht="15.75">
      <c r="A12" s="67" t="s">
        <v>25</v>
      </c>
      <c r="B12" s="68"/>
      <c r="C12" s="69"/>
      <c r="D12" s="70">
        <f t="shared" ref="D12:M12" si="4">SUM(D13:D13)</f>
        <v>27569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0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27569</v>
      </c>
      <c r="O12" s="72">
        <f t="shared" si="2"/>
        <v>55.359437751004016</v>
      </c>
      <c r="P12" s="73"/>
    </row>
    <row r="13" spans="1:133">
      <c r="A13" s="61"/>
      <c r="B13" s="62">
        <v>534</v>
      </c>
      <c r="C13" s="63" t="s">
        <v>50</v>
      </c>
      <c r="D13" s="64">
        <v>27569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27569</v>
      </c>
      <c r="O13" s="65">
        <f t="shared" si="2"/>
        <v>55.359437751004016</v>
      </c>
      <c r="P13" s="66"/>
    </row>
    <row r="14" spans="1:133" ht="15.75">
      <c r="A14" s="67" t="s">
        <v>29</v>
      </c>
      <c r="B14" s="68"/>
      <c r="C14" s="69"/>
      <c r="D14" s="70">
        <f t="shared" ref="D14:M14" si="5">SUM(D15:D15)</f>
        <v>85626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85626</v>
      </c>
      <c r="O14" s="72">
        <f t="shared" si="2"/>
        <v>171.93975903614458</v>
      </c>
      <c r="P14" s="73"/>
    </row>
    <row r="15" spans="1:133">
      <c r="A15" s="61"/>
      <c r="B15" s="62">
        <v>541</v>
      </c>
      <c r="C15" s="63" t="s">
        <v>51</v>
      </c>
      <c r="D15" s="64">
        <v>85626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85626</v>
      </c>
      <c r="O15" s="65">
        <f t="shared" si="2"/>
        <v>171.93975903614458</v>
      </c>
      <c r="P15" s="66"/>
    </row>
    <row r="16" spans="1:133" ht="15.75">
      <c r="A16" s="67" t="s">
        <v>31</v>
      </c>
      <c r="B16" s="68"/>
      <c r="C16" s="69"/>
      <c r="D16" s="70">
        <f t="shared" ref="D16:M16" si="6">SUM(D17:D17)</f>
        <v>5802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5802</v>
      </c>
      <c r="O16" s="72">
        <f t="shared" si="2"/>
        <v>11.650602409638553</v>
      </c>
      <c r="P16" s="66"/>
    </row>
    <row r="17" spans="1:119" ht="15.75" thickBot="1">
      <c r="A17" s="61"/>
      <c r="B17" s="62">
        <v>575</v>
      </c>
      <c r="C17" s="63" t="s">
        <v>52</v>
      </c>
      <c r="D17" s="64">
        <v>5802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5802</v>
      </c>
      <c r="O17" s="65">
        <f t="shared" si="2"/>
        <v>11.650602409638553</v>
      </c>
      <c r="P17" s="66"/>
    </row>
    <row r="18" spans="1:119" ht="16.5" thickBot="1">
      <c r="A18" s="74" t="s">
        <v>10</v>
      </c>
      <c r="B18" s="75"/>
      <c r="C18" s="76"/>
      <c r="D18" s="77">
        <f>SUM(D5,D9,D12,D14,D16)</f>
        <v>163831</v>
      </c>
      <c r="E18" s="77">
        <f t="shared" ref="E18:M18" si="7">SUM(E5,E9,E12,E14,E16)</f>
        <v>0</v>
      </c>
      <c r="F18" s="77">
        <f t="shared" si="7"/>
        <v>0</v>
      </c>
      <c r="G18" s="77">
        <f t="shared" si="7"/>
        <v>0</v>
      </c>
      <c r="H18" s="77">
        <f t="shared" si="7"/>
        <v>0</v>
      </c>
      <c r="I18" s="77">
        <f t="shared" si="7"/>
        <v>0</v>
      </c>
      <c r="J18" s="77">
        <f t="shared" si="7"/>
        <v>0</v>
      </c>
      <c r="K18" s="77">
        <f t="shared" si="7"/>
        <v>0</v>
      </c>
      <c r="L18" s="77">
        <f t="shared" si="7"/>
        <v>0</v>
      </c>
      <c r="M18" s="77">
        <f t="shared" si="7"/>
        <v>0</v>
      </c>
      <c r="N18" s="77">
        <f t="shared" si="1"/>
        <v>163831</v>
      </c>
      <c r="O18" s="78">
        <f t="shared" si="2"/>
        <v>328.97791164658634</v>
      </c>
      <c r="P18" s="5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171" t="s">
        <v>53</v>
      </c>
      <c r="M20" s="171"/>
      <c r="N20" s="171"/>
      <c r="O20" s="88">
        <v>498</v>
      </c>
    </row>
    <row r="21" spans="1:119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4"/>
    </row>
    <row r="22" spans="1:119" ht="15.75" customHeight="1" thickBot="1">
      <c r="A22" s="175" t="s">
        <v>39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32436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32436</v>
      </c>
      <c r="O5" s="30">
        <f t="shared" ref="O5:O21" si="2">(N5/O$23)</f>
        <v>63.6</v>
      </c>
      <c r="P5" s="6"/>
    </row>
    <row r="6" spans="1:133">
      <c r="A6" s="12"/>
      <c r="B6" s="42">
        <v>512</v>
      </c>
      <c r="C6" s="19" t="s">
        <v>19</v>
      </c>
      <c r="D6" s="43">
        <v>16342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16342</v>
      </c>
      <c r="O6" s="44">
        <f t="shared" si="2"/>
        <v>32.043137254901964</v>
      </c>
      <c r="P6" s="9"/>
    </row>
    <row r="7" spans="1:133">
      <c r="A7" s="12"/>
      <c r="B7" s="42">
        <v>513</v>
      </c>
      <c r="C7" s="19" t="s">
        <v>20</v>
      </c>
      <c r="D7" s="43">
        <v>14766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14766</v>
      </c>
      <c r="O7" s="44">
        <f t="shared" si="2"/>
        <v>28.952941176470588</v>
      </c>
      <c r="P7" s="9"/>
    </row>
    <row r="8" spans="1:133">
      <c r="A8" s="12"/>
      <c r="B8" s="42">
        <v>519</v>
      </c>
      <c r="C8" s="19" t="s">
        <v>21</v>
      </c>
      <c r="D8" s="43">
        <v>1328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1328</v>
      </c>
      <c r="O8" s="44">
        <f t="shared" si="2"/>
        <v>2.6039215686274511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10508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10508</v>
      </c>
      <c r="O9" s="41">
        <f t="shared" si="2"/>
        <v>20.603921568627452</v>
      </c>
      <c r="P9" s="10"/>
    </row>
    <row r="10" spans="1:133">
      <c r="A10" s="12"/>
      <c r="B10" s="42">
        <v>521</v>
      </c>
      <c r="C10" s="19" t="s">
        <v>23</v>
      </c>
      <c r="D10" s="43">
        <v>6805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6805</v>
      </c>
      <c r="O10" s="44">
        <f t="shared" si="2"/>
        <v>13.343137254901961</v>
      </c>
      <c r="P10" s="9"/>
    </row>
    <row r="11" spans="1:133">
      <c r="A11" s="12"/>
      <c r="B11" s="42">
        <v>522</v>
      </c>
      <c r="C11" s="19" t="s">
        <v>24</v>
      </c>
      <c r="D11" s="43">
        <v>3703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3703</v>
      </c>
      <c r="O11" s="44">
        <f t="shared" si="2"/>
        <v>7.2607843137254902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25848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25848</v>
      </c>
      <c r="O12" s="41">
        <f t="shared" si="2"/>
        <v>50.682352941176468</v>
      </c>
      <c r="P12" s="10"/>
    </row>
    <row r="13" spans="1:133">
      <c r="A13" s="12"/>
      <c r="B13" s="42">
        <v>531</v>
      </c>
      <c r="C13" s="19" t="s">
        <v>26</v>
      </c>
      <c r="D13" s="43">
        <v>577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577</v>
      </c>
      <c r="O13" s="44">
        <f t="shared" si="2"/>
        <v>1.1313725490196078</v>
      </c>
      <c r="P13" s="9"/>
    </row>
    <row r="14" spans="1:133">
      <c r="A14" s="12"/>
      <c r="B14" s="42">
        <v>534</v>
      </c>
      <c r="C14" s="19" t="s">
        <v>27</v>
      </c>
      <c r="D14" s="43">
        <v>25271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25271</v>
      </c>
      <c r="O14" s="44">
        <f t="shared" si="2"/>
        <v>49.550980392156866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99152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99152</v>
      </c>
      <c r="O15" s="41">
        <f t="shared" si="2"/>
        <v>194.4156862745098</v>
      </c>
      <c r="P15" s="10"/>
    </row>
    <row r="16" spans="1:133">
      <c r="A16" s="12"/>
      <c r="B16" s="42">
        <v>541</v>
      </c>
      <c r="C16" s="19" t="s">
        <v>30</v>
      </c>
      <c r="D16" s="43">
        <v>99152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99152</v>
      </c>
      <c r="O16" s="44">
        <f t="shared" si="2"/>
        <v>194.4156862745098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SUM(D18:D20)</f>
        <v>7656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7656</v>
      </c>
      <c r="O17" s="41">
        <f t="shared" si="2"/>
        <v>15.011764705882353</v>
      </c>
      <c r="P17" s="9"/>
    </row>
    <row r="18" spans="1:119">
      <c r="A18" s="12"/>
      <c r="B18" s="42">
        <v>572</v>
      </c>
      <c r="C18" s="19" t="s">
        <v>45</v>
      </c>
      <c r="D18" s="43">
        <v>1943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1943</v>
      </c>
      <c r="O18" s="44">
        <f t="shared" si="2"/>
        <v>3.8098039215686272</v>
      </c>
      <c r="P18" s="9"/>
    </row>
    <row r="19" spans="1:119">
      <c r="A19" s="12"/>
      <c r="B19" s="42">
        <v>573</v>
      </c>
      <c r="C19" s="19" t="s">
        <v>46</v>
      </c>
      <c r="D19" s="43">
        <v>3809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3809</v>
      </c>
      <c r="O19" s="44">
        <f t="shared" si="2"/>
        <v>7.4686274509803923</v>
      </c>
      <c r="P19" s="9"/>
    </row>
    <row r="20" spans="1:119" ht="15.75" thickBot="1">
      <c r="A20" s="12"/>
      <c r="B20" s="42">
        <v>575</v>
      </c>
      <c r="C20" s="19" t="s">
        <v>32</v>
      </c>
      <c r="D20" s="43">
        <v>1904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1904</v>
      </c>
      <c r="O20" s="44">
        <f t="shared" si="2"/>
        <v>3.7333333333333334</v>
      </c>
      <c r="P20" s="9"/>
    </row>
    <row r="21" spans="1:119" ht="16.5" thickBot="1">
      <c r="A21" s="13" t="s">
        <v>10</v>
      </c>
      <c r="B21" s="21"/>
      <c r="C21" s="20"/>
      <c r="D21" s="14">
        <f>SUM(D5,D9,D12,D15,D17)</f>
        <v>175600</v>
      </c>
      <c r="E21" s="14">
        <f t="shared" ref="E21:M21" si="7">SUM(E5,E9,E12,E15,E17)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175600</v>
      </c>
      <c r="O21" s="35">
        <f t="shared" si="2"/>
        <v>344.31372549019608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47</v>
      </c>
      <c r="M23" s="157"/>
      <c r="N23" s="157"/>
      <c r="O23" s="39">
        <v>510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42902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42902</v>
      </c>
      <c r="O5" s="30">
        <f t="shared" ref="O5:O19" si="2">(N5/O$21)</f>
        <v>83.143410852713174</v>
      </c>
      <c r="P5" s="6"/>
    </row>
    <row r="6" spans="1:133">
      <c r="A6" s="12"/>
      <c r="B6" s="42">
        <v>512</v>
      </c>
      <c r="C6" s="19" t="s">
        <v>19</v>
      </c>
      <c r="D6" s="43">
        <v>6600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6600</v>
      </c>
      <c r="O6" s="44">
        <f t="shared" si="2"/>
        <v>12.790697674418604</v>
      </c>
      <c r="P6" s="9"/>
    </row>
    <row r="7" spans="1:133">
      <c r="A7" s="12"/>
      <c r="B7" s="42">
        <v>513</v>
      </c>
      <c r="C7" s="19" t="s">
        <v>20</v>
      </c>
      <c r="D7" s="43">
        <v>13935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13935</v>
      </c>
      <c r="O7" s="44">
        <f t="shared" si="2"/>
        <v>27.005813953488371</v>
      </c>
      <c r="P7" s="9"/>
    </row>
    <row r="8" spans="1:133">
      <c r="A8" s="12"/>
      <c r="B8" s="42">
        <v>519</v>
      </c>
      <c r="C8" s="19" t="s">
        <v>21</v>
      </c>
      <c r="D8" s="43">
        <v>22367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22367</v>
      </c>
      <c r="O8" s="44">
        <f t="shared" si="2"/>
        <v>43.346899224806201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10042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10042</v>
      </c>
      <c r="O9" s="41">
        <f t="shared" si="2"/>
        <v>19.461240310077521</v>
      </c>
      <c r="P9" s="10"/>
    </row>
    <row r="10" spans="1:133">
      <c r="A10" s="12"/>
      <c r="B10" s="42">
        <v>521</v>
      </c>
      <c r="C10" s="19" t="s">
        <v>23</v>
      </c>
      <c r="D10" s="43">
        <v>6294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6294</v>
      </c>
      <c r="O10" s="44">
        <f t="shared" si="2"/>
        <v>12.197674418604651</v>
      </c>
      <c r="P10" s="9"/>
    </row>
    <row r="11" spans="1:133">
      <c r="A11" s="12"/>
      <c r="B11" s="42">
        <v>522</v>
      </c>
      <c r="C11" s="19" t="s">
        <v>24</v>
      </c>
      <c r="D11" s="43">
        <v>3748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3748</v>
      </c>
      <c r="O11" s="44">
        <f t="shared" si="2"/>
        <v>7.2635658914728678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29960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29960</v>
      </c>
      <c r="O12" s="41">
        <f t="shared" si="2"/>
        <v>58.062015503875969</v>
      </c>
      <c r="P12" s="10"/>
    </row>
    <row r="13" spans="1:133">
      <c r="A13" s="12"/>
      <c r="B13" s="42">
        <v>531</v>
      </c>
      <c r="C13" s="19" t="s">
        <v>26</v>
      </c>
      <c r="D13" s="43">
        <v>824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824</v>
      </c>
      <c r="O13" s="44">
        <f t="shared" si="2"/>
        <v>1.5968992248062015</v>
      </c>
      <c r="P13" s="9"/>
    </row>
    <row r="14" spans="1:133">
      <c r="A14" s="12"/>
      <c r="B14" s="42">
        <v>534</v>
      </c>
      <c r="C14" s="19" t="s">
        <v>27</v>
      </c>
      <c r="D14" s="43">
        <v>29136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29136</v>
      </c>
      <c r="O14" s="44">
        <f t="shared" si="2"/>
        <v>56.465116279069768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97506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97506</v>
      </c>
      <c r="O15" s="41">
        <f t="shared" si="2"/>
        <v>188.96511627906978</v>
      </c>
      <c r="P15" s="10"/>
    </row>
    <row r="16" spans="1:133">
      <c r="A16" s="12"/>
      <c r="B16" s="42">
        <v>541</v>
      </c>
      <c r="C16" s="19" t="s">
        <v>30</v>
      </c>
      <c r="D16" s="43">
        <v>97506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97506</v>
      </c>
      <c r="O16" s="44">
        <f t="shared" si="2"/>
        <v>188.96511627906978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5170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5170</v>
      </c>
      <c r="O17" s="41">
        <f t="shared" si="2"/>
        <v>10.019379844961239</v>
      </c>
      <c r="P17" s="9"/>
    </row>
    <row r="18" spans="1:119" ht="15.75" thickBot="1">
      <c r="A18" s="12"/>
      <c r="B18" s="42">
        <v>575</v>
      </c>
      <c r="C18" s="19" t="s">
        <v>32</v>
      </c>
      <c r="D18" s="43">
        <v>5170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5170</v>
      </c>
      <c r="O18" s="44">
        <f t="shared" si="2"/>
        <v>10.019379844961239</v>
      </c>
      <c r="P18" s="9"/>
    </row>
    <row r="19" spans="1:119" ht="16.5" thickBot="1">
      <c r="A19" s="13" t="s">
        <v>10</v>
      </c>
      <c r="B19" s="21"/>
      <c r="C19" s="20"/>
      <c r="D19" s="14">
        <f>SUM(D5,D9,D12,D15,D17)</f>
        <v>185580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185580</v>
      </c>
      <c r="O19" s="35">
        <f t="shared" si="2"/>
        <v>359.6511627906977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41</v>
      </c>
      <c r="M21" s="157"/>
      <c r="N21" s="157"/>
      <c r="O21" s="39">
        <v>516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40051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40051</v>
      </c>
      <c r="O5" s="30">
        <f t="shared" ref="O5:O19" si="2">(N5/O$21)</f>
        <v>78.37769080234834</v>
      </c>
      <c r="P5" s="6"/>
    </row>
    <row r="6" spans="1:133">
      <c r="A6" s="12"/>
      <c r="B6" s="42">
        <v>512</v>
      </c>
      <c r="C6" s="19" t="s">
        <v>19</v>
      </c>
      <c r="D6" s="43">
        <v>6600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6600</v>
      </c>
      <c r="O6" s="44">
        <f t="shared" si="2"/>
        <v>12.915851272015656</v>
      </c>
      <c r="P6" s="9"/>
    </row>
    <row r="7" spans="1:133">
      <c r="A7" s="12"/>
      <c r="B7" s="42">
        <v>513</v>
      </c>
      <c r="C7" s="19" t="s">
        <v>20</v>
      </c>
      <c r="D7" s="43">
        <v>14048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14048</v>
      </c>
      <c r="O7" s="44">
        <f t="shared" si="2"/>
        <v>27.49119373776908</v>
      </c>
      <c r="P7" s="9"/>
    </row>
    <row r="8" spans="1:133">
      <c r="A8" s="12"/>
      <c r="B8" s="42">
        <v>519</v>
      </c>
      <c r="C8" s="19" t="s">
        <v>21</v>
      </c>
      <c r="D8" s="43">
        <v>19403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19403</v>
      </c>
      <c r="O8" s="44">
        <f t="shared" si="2"/>
        <v>37.970645792563602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10173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10173</v>
      </c>
      <c r="O9" s="41">
        <f t="shared" si="2"/>
        <v>19.908023483365948</v>
      </c>
      <c r="P9" s="10"/>
    </row>
    <row r="10" spans="1:133">
      <c r="A10" s="12"/>
      <c r="B10" s="42">
        <v>521</v>
      </c>
      <c r="C10" s="19" t="s">
        <v>23</v>
      </c>
      <c r="D10" s="43">
        <v>5577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5577</v>
      </c>
      <c r="O10" s="44">
        <f t="shared" si="2"/>
        <v>10.91389432485323</v>
      </c>
      <c r="P10" s="9"/>
    </row>
    <row r="11" spans="1:133">
      <c r="A11" s="12"/>
      <c r="B11" s="42">
        <v>522</v>
      </c>
      <c r="C11" s="19" t="s">
        <v>24</v>
      </c>
      <c r="D11" s="43">
        <v>4596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4596</v>
      </c>
      <c r="O11" s="44">
        <f t="shared" si="2"/>
        <v>8.9941291585127203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26871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26871</v>
      </c>
      <c r="O12" s="41">
        <f t="shared" si="2"/>
        <v>52.585127201565555</v>
      </c>
      <c r="P12" s="10"/>
    </row>
    <row r="13" spans="1:133">
      <c r="A13" s="12"/>
      <c r="B13" s="42">
        <v>531</v>
      </c>
      <c r="C13" s="19" t="s">
        <v>26</v>
      </c>
      <c r="D13" s="43">
        <v>816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816</v>
      </c>
      <c r="O13" s="44">
        <f t="shared" si="2"/>
        <v>1.5968688845401173</v>
      </c>
      <c r="P13" s="9"/>
    </row>
    <row r="14" spans="1:133">
      <c r="A14" s="12"/>
      <c r="B14" s="42">
        <v>534</v>
      </c>
      <c r="C14" s="19" t="s">
        <v>27</v>
      </c>
      <c r="D14" s="43">
        <v>26055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26055</v>
      </c>
      <c r="O14" s="44">
        <f t="shared" si="2"/>
        <v>50.988258317025441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87958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87958</v>
      </c>
      <c r="O15" s="41">
        <f t="shared" si="2"/>
        <v>172.12915851272015</v>
      </c>
      <c r="P15" s="10"/>
    </row>
    <row r="16" spans="1:133">
      <c r="A16" s="12"/>
      <c r="B16" s="42">
        <v>541</v>
      </c>
      <c r="C16" s="19" t="s">
        <v>30</v>
      </c>
      <c r="D16" s="43">
        <v>87958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87958</v>
      </c>
      <c r="O16" s="44">
        <f t="shared" si="2"/>
        <v>172.12915851272015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8806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8806</v>
      </c>
      <c r="O17" s="41">
        <f t="shared" si="2"/>
        <v>17.232876712328768</v>
      </c>
      <c r="P17" s="9"/>
    </row>
    <row r="18" spans="1:119" ht="15.75" thickBot="1">
      <c r="A18" s="12"/>
      <c r="B18" s="42">
        <v>575</v>
      </c>
      <c r="C18" s="19" t="s">
        <v>32</v>
      </c>
      <c r="D18" s="43">
        <v>8806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8806</v>
      </c>
      <c r="O18" s="44">
        <f t="shared" si="2"/>
        <v>17.232876712328768</v>
      </c>
      <c r="P18" s="9"/>
    </row>
    <row r="19" spans="1:119" ht="16.5" thickBot="1">
      <c r="A19" s="13" t="s">
        <v>10</v>
      </c>
      <c r="B19" s="21"/>
      <c r="C19" s="20"/>
      <c r="D19" s="14">
        <f>SUM(D5,D9,D12,D15,D17)</f>
        <v>173859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173859</v>
      </c>
      <c r="O19" s="35">
        <f t="shared" si="2"/>
        <v>340.23287671232879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38</v>
      </c>
      <c r="M21" s="157"/>
      <c r="N21" s="157"/>
      <c r="O21" s="39">
        <v>511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34513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34513</v>
      </c>
      <c r="O5" s="30">
        <f t="shared" ref="O5:O20" si="2">(N5/O$22)</f>
        <v>68.207509881422922</v>
      </c>
      <c r="P5" s="6"/>
    </row>
    <row r="6" spans="1:133">
      <c r="A6" s="12"/>
      <c r="B6" s="42">
        <v>512</v>
      </c>
      <c r="C6" s="19" t="s">
        <v>19</v>
      </c>
      <c r="D6" s="43">
        <v>6600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6600</v>
      </c>
      <c r="O6" s="44">
        <f t="shared" si="2"/>
        <v>13.043478260869565</v>
      </c>
      <c r="P6" s="9"/>
    </row>
    <row r="7" spans="1:133">
      <c r="A7" s="12"/>
      <c r="B7" s="42">
        <v>513</v>
      </c>
      <c r="C7" s="19" t="s">
        <v>20</v>
      </c>
      <c r="D7" s="43">
        <v>7905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7905</v>
      </c>
      <c r="O7" s="44">
        <f t="shared" si="2"/>
        <v>15.622529644268775</v>
      </c>
      <c r="P7" s="9"/>
    </row>
    <row r="8" spans="1:133">
      <c r="A8" s="12"/>
      <c r="B8" s="42">
        <v>519</v>
      </c>
      <c r="C8" s="19" t="s">
        <v>21</v>
      </c>
      <c r="D8" s="43">
        <v>20008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20008</v>
      </c>
      <c r="O8" s="44">
        <f t="shared" si="2"/>
        <v>39.541501976284586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11667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11667</v>
      </c>
      <c r="O9" s="41">
        <f t="shared" si="2"/>
        <v>23.057312252964426</v>
      </c>
      <c r="P9" s="10"/>
    </row>
    <row r="10" spans="1:133">
      <c r="A10" s="12"/>
      <c r="B10" s="42">
        <v>521</v>
      </c>
      <c r="C10" s="19" t="s">
        <v>23</v>
      </c>
      <c r="D10" s="43">
        <v>6738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6738</v>
      </c>
      <c r="O10" s="44">
        <f t="shared" si="2"/>
        <v>13.316205533596838</v>
      </c>
      <c r="P10" s="9"/>
    </row>
    <row r="11" spans="1:133">
      <c r="A11" s="12"/>
      <c r="B11" s="42">
        <v>522</v>
      </c>
      <c r="C11" s="19" t="s">
        <v>24</v>
      </c>
      <c r="D11" s="43">
        <v>4929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4929</v>
      </c>
      <c r="O11" s="44">
        <f t="shared" si="2"/>
        <v>9.7411067193675898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26769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26769</v>
      </c>
      <c r="O12" s="41">
        <f t="shared" si="2"/>
        <v>52.903162055335969</v>
      </c>
      <c r="P12" s="10"/>
    </row>
    <row r="13" spans="1:133">
      <c r="A13" s="12"/>
      <c r="B13" s="42">
        <v>531</v>
      </c>
      <c r="C13" s="19" t="s">
        <v>26</v>
      </c>
      <c r="D13" s="43">
        <v>853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853</v>
      </c>
      <c r="O13" s="44">
        <f t="shared" si="2"/>
        <v>1.6857707509881423</v>
      </c>
      <c r="P13" s="9"/>
    </row>
    <row r="14" spans="1:133">
      <c r="A14" s="12"/>
      <c r="B14" s="42">
        <v>534</v>
      </c>
      <c r="C14" s="19" t="s">
        <v>27</v>
      </c>
      <c r="D14" s="43">
        <v>25351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25351</v>
      </c>
      <c r="O14" s="44">
        <f t="shared" si="2"/>
        <v>50.100790513833992</v>
      </c>
      <c r="P14" s="9"/>
    </row>
    <row r="15" spans="1:133">
      <c r="A15" s="12"/>
      <c r="B15" s="42">
        <v>539</v>
      </c>
      <c r="C15" s="19" t="s">
        <v>28</v>
      </c>
      <c r="D15" s="43">
        <v>565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565</v>
      </c>
      <c r="O15" s="44">
        <f t="shared" si="2"/>
        <v>1.116600790513834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61290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61290</v>
      </c>
      <c r="O16" s="41">
        <f t="shared" si="2"/>
        <v>121.12648221343873</v>
      </c>
      <c r="P16" s="10"/>
    </row>
    <row r="17" spans="1:119">
      <c r="A17" s="12"/>
      <c r="B17" s="42">
        <v>541</v>
      </c>
      <c r="C17" s="19" t="s">
        <v>30</v>
      </c>
      <c r="D17" s="43">
        <v>61290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61290</v>
      </c>
      <c r="O17" s="44">
        <f t="shared" si="2"/>
        <v>121.12648221343873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11950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11950</v>
      </c>
      <c r="O18" s="41">
        <f t="shared" si="2"/>
        <v>23.616600790513836</v>
      </c>
      <c r="P18" s="9"/>
    </row>
    <row r="19" spans="1:119" ht="15.75" thickBot="1">
      <c r="A19" s="12"/>
      <c r="B19" s="42">
        <v>575</v>
      </c>
      <c r="C19" s="19" t="s">
        <v>32</v>
      </c>
      <c r="D19" s="43">
        <v>11950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11950</v>
      </c>
      <c r="O19" s="44">
        <f t="shared" si="2"/>
        <v>23.616600790513836</v>
      </c>
      <c r="P19" s="9"/>
    </row>
    <row r="20" spans="1:119" ht="16.5" thickBot="1">
      <c r="A20" s="13" t="s">
        <v>10</v>
      </c>
      <c r="B20" s="21"/>
      <c r="C20" s="20"/>
      <c r="D20" s="14">
        <f>SUM(D5,D9,D12,D16,D18)</f>
        <v>146189</v>
      </c>
      <c r="E20" s="14">
        <f t="shared" ref="E20:M20" si="7">SUM(E5,E9,E12,E16,E18)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146189</v>
      </c>
      <c r="O20" s="35">
        <f t="shared" si="2"/>
        <v>288.91106719367588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36</v>
      </c>
      <c r="M22" s="157"/>
      <c r="N22" s="157"/>
      <c r="O22" s="39">
        <v>506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L22:N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30553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30553</v>
      </c>
      <c r="O5" s="30">
        <f t="shared" ref="O5:O20" si="2">(N5/O$22)</f>
        <v>61.106000000000002</v>
      </c>
      <c r="P5" s="6"/>
    </row>
    <row r="6" spans="1:133">
      <c r="A6" s="12"/>
      <c r="B6" s="42">
        <v>512</v>
      </c>
      <c r="C6" s="19" t="s">
        <v>19</v>
      </c>
      <c r="D6" s="43">
        <v>6600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6600</v>
      </c>
      <c r="O6" s="44">
        <f t="shared" si="2"/>
        <v>13.2</v>
      </c>
      <c r="P6" s="9"/>
    </row>
    <row r="7" spans="1:133">
      <c r="A7" s="12"/>
      <c r="B7" s="42">
        <v>513</v>
      </c>
      <c r="C7" s="19" t="s">
        <v>20</v>
      </c>
      <c r="D7" s="43">
        <v>6278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6278</v>
      </c>
      <c r="O7" s="44">
        <f t="shared" si="2"/>
        <v>12.555999999999999</v>
      </c>
      <c r="P7" s="9"/>
    </row>
    <row r="8" spans="1:133">
      <c r="A8" s="12"/>
      <c r="B8" s="42">
        <v>519</v>
      </c>
      <c r="C8" s="19" t="s">
        <v>21</v>
      </c>
      <c r="D8" s="43">
        <v>17675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17675</v>
      </c>
      <c r="O8" s="44">
        <f t="shared" si="2"/>
        <v>35.35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14194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14194</v>
      </c>
      <c r="O9" s="41">
        <f t="shared" si="2"/>
        <v>28.388000000000002</v>
      </c>
      <c r="P9" s="10"/>
    </row>
    <row r="10" spans="1:133">
      <c r="A10" s="12"/>
      <c r="B10" s="42">
        <v>521</v>
      </c>
      <c r="C10" s="19" t="s">
        <v>23</v>
      </c>
      <c r="D10" s="43">
        <v>8862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8862</v>
      </c>
      <c r="O10" s="44">
        <f t="shared" si="2"/>
        <v>17.724</v>
      </c>
      <c r="P10" s="9"/>
    </row>
    <row r="11" spans="1:133">
      <c r="A11" s="12"/>
      <c r="B11" s="42">
        <v>522</v>
      </c>
      <c r="C11" s="19" t="s">
        <v>24</v>
      </c>
      <c r="D11" s="43">
        <v>5332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5332</v>
      </c>
      <c r="O11" s="44">
        <f t="shared" si="2"/>
        <v>10.664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25937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25937</v>
      </c>
      <c r="O12" s="41">
        <f t="shared" si="2"/>
        <v>51.874000000000002</v>
      </c>
      <c r="P12" s="10"/>
    </row>
    <row r="13" spans="1:133">
      <c r="A13" s="12"/>
      <c r="B13" s="42">
        <v>531</v>
      </c>
      <c r="C13" s="19" t="s">
        <v>26</v>
      </c>
      <c r="D13" s="43">
        <v>848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848</v>
      </c>
      <c r="O13" s="44">
        <f t="shared" si="2"/>
        <v>1.696</v>
      </c>
      <c r="P13" s="9"/>
    </row>
    <row r="14" spans="1:133">
      <c r="A14" s="12"/>
      <c r="B14" s="42">
        <v>534</v>
      </c>
      <c r="C14" s="19" t="s">
        <v>27</v>
      </c>
      <c r="D14" s="43">
        <v>24616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24616</v>
      </c>
      <c r="O14" s="44">
        <f t="shared" si="2"/>
        <v>49.231999999999999</v>
      </c>
      <c r="P14" s="9"/>
    </row>
    <row r="15" spans="1:133">
      <c r="A15" s="12"/>
      <c r="B15" s="42">
        <v>539</v>
      </c>
      <c r="C15" s="19" t="s">
        <v>28</v>
      </c>
      <c r="D15" s="43">
        <v>473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473</v>
      </c>
      <c r="O15" s="44">
        <f t="shared" si="2"/>
        <v>0.94599999999999995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57239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57239</v>
      </c>
      <c r="O16" s="41">
        <f t="shared" si="2"/>
        <v>114.47799999999999</v>
      </c>
      <c r="P16" s="10"/>
    </row>
    <row r="17" spans="1:119">
      <c r="A17" s="12"/>
      <c r="B17" s="42">
        <v>541</v>
      </c>
      <c r="C17" s="19" t="s">
        <v>30</v>
      </c>
      <c r="D17" s="43">
        <v>57239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57239</v>
      </c>
      <c r="O17" s="44">
        <f t="shared" si="2"/>
        <v>114.47799999999999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4421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4421</v>
      </c>
      <c r="O18" s="41">
        <f t="shared" si="2"/>
        <v>8.8420000000000005</v>
      </c>
      <c r="P18" s="9"/>
    </row>
    <row r="19" spans="1:119" ht="15.75" thickBot="1">
      <c r="A19" s="12"/>
      <c r="B19" s="42">
        <v>575</v>
      </c>
      <c r="C19" s="19" t="s">
        <v>32</v>
      </c>
      <c r="D19" s="43">
        <v>4421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4421</v>
      </c>
      <c r="O19" s="44">
        <f t="shared" si="2"/>
        <v>8.8420000000000005</v>
      </c>
      <c r="P19" s="9"/>
    </row>
    <row r="20" spans="1:119" ht="16.5" thickBot="1">
      <c r="A20" s="13" t="s">
        <v>10</v>
      </c>
      <c r="B20" s="21"/>
      <c r="C20" s="20"/>
      <c r="D20" s="14">
        <f>SUM(D5,D9,D12,D16,D18)</f>
        <v>132344</v>
      </c>
      <c r="E20" s="14">
        <f t="shared" ref="E20:M20" si="7">SUM(E5,E9,E12,E16,E18)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132344</v>
      </c>
      <c r="O20" s="35">
        <f t="shared" si="2"/>
        <v>264.68799999999999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33</v>
      </c>
      <c r="M22" s="157"/>
      <c r="N22" s="157"/>
      <c r="O22" s="39">
        <v>500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31562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31562</v>
      </c>
      <c r="O5" s="30">
        <f t="shared" ref="O5:O20" si="2">(N5/O$22)</f>
        <v>60.696153846153848</v>
      </c>
      <c r="P5" s="6"/>
    </row>
    <row r="6" spans="1:133">
      <c r="A6" s="12"/>
      <c r="B6" s="42">
        <v>512</v>
      </c>
      <c r="C6" s="19" t="s">
        <v>19</v>
      </c>
      <c r="D6" s="43">
        <v>6600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6600</v>
      </c>
      <c r="O6" s="44">
        <f t="shared" si="2"/>
        <v>12.692307692307692</v>
      </c>
      <c r="P6" s="9"/>
    </row>
    <row r="7" spans="1:133">
      <c r="A7" s="12"/>
      <c r="B7" s="42">
        <v>513</v>
      </c>
      <c r="C7" s="19" t="s">
        <v>20</v>
      </c>
      <c r="D7" s="43">
        <v>6033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6033</v>
      </c>
      <c r="O7" s="44">
        <f t="shared" si="2"/>
        <v>11.601923076923077</v>
      </c>
      <c r="P7" s="9"/>
    </row>
    <row r="8" spans="1:133">
      <c r="A8" s="12"/>
      <c r="B8" s="42">
        <v>519</v>
      </c>
      <c r="C8" s="19" t="s">
        <v>21</v>
      </c>
      <c r="D8" s="43">
        <v>18929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18929</v>
      </c>
      <c r="O8" s="44">
        <f t="shared" si="2"/>
        <v>36.401923076923076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8088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8088</v>
      </c>
      <c r="O9" s="41">
        <f t="shared" si="2"/>
        <v>15.553846153846154</v>
      </c>
      <c r="P9" s="10"/>
    </row>
    <row r="10" spans="1:133">
      <c r="A10" s="12"/>
      <c r="B10" s="42">
        <v>521</v>
      </c>
      <c r="C10" s="19" t="s">
        <v>23</v>
      </c>
      <c r="D10" s="43">
        <v>4871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4871</v>
      </c>
      <c r="O10" s="44">
        <f t="shared" si="2"/>
        <v>9.3673076923076923</v>
      </c>
      <c r="P10" s="9"/>
    </row>
    <row r="11" spans="1:133">
      <c r="A11" s="12"/>
      <c r="B11" s="42">
        <v>522</v>
      </c>
      <c r="C11" s="19" t="s">
        <v>24</v>
      </c>
      <c r="D11" s="43">
        <v>3217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3217</v>
      </c>
      <c r="O11" s="44">
        <f t="shared" si="2"/>
        <v>6.1865384615384613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24974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24974</v>
      </c>
      <c r="O12" s="41">
        <f t="shared" si="2"/>
        <v>48.026923076923076</v>
      </c>
      <c r="P12" s="10"/>
    </row>
    <row r="13" spans="1:133">
      <c r="A13" s="12"/>
      <c r="B13" s="42">
        <v>531</v>
      </c>
      <c r="C13" s="19" t="s">
        <v>26</v>
      </c>
      <c r="D13" s="43">
        <v>758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758</v>
      </c>
      <c r="O13" s="44">
        <f t="shared" si="2"/>
        <v>1.4576923076923076</v>
      </c>
      <c r="P13" s="9"/>
    </row>
    <row r="14" spans="1:133">
      <c r="A14" s="12"/>
      <c r="B14" s="42">
        <v>534</v>
      </c>
      <c r="C14" s="19" t="s">
        <v>27</v>
      </c>
      <c r="D14" s="43">
        <v>23822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23822</v>
      </c>
      <c r="O14" s="44">
        <f t="shared" si="2"/>
        <v>45.811538461538461</v>
      </c>
      <c r="P14" s="9"/>
    </row>
    <row r="15" spans="1:133">
      <c r="A15" s="12"/>
      <c r="B15" s="42">
        <v>539</v>
      </c>
      <c r="C15" s="19" t="s">
        <v>28</v>
      </c>
      <c r="D15" s="43">
        <v>394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394</v>
      </c>
      <c r="O15" s="44">
        <f t="shared" si="2"/>
        <v>0.75769230769230766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70908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70908</v>
      </c>
      <c r="O16" s="41">
        <f t="shared" si="2"/>
        <v>136.36153846153846</v>
      </c>
      <c r="P16" s="10"/>
    </row>
    <row r="17" spans="1:119">
      <c r="A17" s="12"/>
      <c r="B17" s="42">
        <v>541</v>
      </c>
      <c r="C17" s="19" t="s">
        <v>30</v>
      </c>
      <c r="D17" s="43">
        <v>70908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70908</v>
      </c>
      <c r="O17" s="44">
        <f t="shared" si="2"/>
        <v>136.36153846153846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61433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61433</v>
      </c>
      <c r="O18" s="41">
        <f t="shared" si="2"/>
        <v>118.14038461538462</v>
      </c>
      <c r="P18" s="9"/>
    </row>
    <row r="19" spans="1:119" ht="15.75" thickBot="1">
      <c r="A19" s="12"/>
      <c r="B19" s="42">
        <v>575</v>
      </c>
      <c r="C19" s="19" t="s">
        <v>32</v>
      </c>
      <c r="D19" s="43">
        <v>61433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61433</v>
      </c>
      <c r="O19" s="44">
        <f t="shared" si="2"/>
        <v>118.14038461538462</v>
      </c>
      <c r="P19" s="9"/>
    </row>
    <row r="20" spans="1:119" ht="16.5" thickBot="1">
      <c r="A20" s="13" t="s">
        <v>10</v>
      </c>
      <c r="B20" s="21"/>
      <c r="C20" s="20"/>
      <c r="D20" s="14">
        <f>SUM(D5,D9,D12,D16,D18)</f>
        <v>196965</v>
      </c>
      <c r="E20" s="14">
        <f t="shared" ref="E20:M20" si="7">SUM(E5,E9,E12,E16,E18)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196965</v>
      </c>
      <c r="O20" s="35">
        <f t="shared" si="2"/>
        <v>378.77884615384613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43</v>
      </c>
      <c r="M22" s="157"/>
      <c r="N22" s="157"/>
      <c r="O22" s="39">
        <v>520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36492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36492</v>
      </c>
      <c r="O5" s="30">
        <f t="shared" ref="O5:O20" si="2">(N5/O$22)</f>
        <v>69.774378585086041</v>
      </c>
      <c r="P5" s="6"/>
    </row>
    <row r="6" spans="1:133">
      <c r="A6" s="12"/>
      <c r="B6" s="42">
        <v>512</v>
      </c>
      <c r="C6" s="19" t="s">
        <v>19</v>
      </c>
      <c r="D6" s="43">
        <v>5880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5880</v>
      </c>
      <c r="O6" s="44">
        <f t="shared" si="2"/>
        <v>11.24282982791587</v>
      </c>
      <c r="P6" s="9"/>
    </row>
    <row r="7" spans="1:133">
      <c r="A7" s="12"/>
      <c r="B7" s="42">
        <v>513</v>
      </c>
      <c r="C7" s="19" t="s">
        <v>20</v>
      </c>
      <c r="D7" s="43">
        <v>7734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7734</v>
      </c>
      <c r="O7" s="44">
        <f t="shared" si="2"/>
        <v>14.787762906309752</v>
      </c>
      <c r="P7" s="9"/>
    </row>
    <row r="8" spans="1:133">
      <c r="A8" s="12"/>
      <c r="B8" s="42">
        <v>519</v>
      </c>
      <c r="C8" s="19" t="s">
        <v>21</v>
      </c>
      <c r="D8" s="43">
        <v>22878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22878</v>
      </c>
      <c r="O8" s="44">
        <f t="shared" si="2"/>
        <v>43.743785850860419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8700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8700</v>
      </c>
      <c r="O9" s="41">
        <f t="shared" si="2"/>
        <v>16.634799235181646</v>
      </c>
      <c r="P9" s="10"/>
    </row>
    <row r="10" spans="1:133">
      <c r="A10" s="12"/>
      <c r="B10" s="42">
        <v>521</v>
      </c>
      <c r="C10" s="19" t="s">
        <v>23</v>
      </c>
      <c r="D10" s="43">
        <v>6122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6122</v>
      </c>
      <c r="O10" s="44">
        <f t="shared" si="2"/>
        <v>11.705544933078395</v>
      </c>
      <c r="P10" s="9"/>
    </row>
    <row r="11" spans="1:133">
      <c r="A11" s="12"/>
      <c r="B11" s="42">
        <v>522</v>
      </c>
      <c r="C11" s="19" t="s">
        <v>24</v>
      </c>
      <c r="D11" s="43">
        <v>2578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2578</v>
      </c>
      <c r="O11" s="44">
        <f t="shared" si="2"/>
        <v>4.9292543021032502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24504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24504</v>
      </c>
      <c r="O12" s="41">
        <f t="shared" si="2"/>
        <v>46.8527724665392</v>
      </c>
      <c r="P12" s="10"/>
    </row>
    <row r="13" spans="1:133">
      <c r="A13" s="12"/>
      <c r="B13" s="42">
        <v>531</v>
      </c>
      <c r="C13" s="19" t="s">
        <v>26</v>
      </c>
      <c r="D13" s="43">
        <v>768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768</v>
      </c>
      <c r="O13" s="44">
        <f t="shared" si="2"/>
        <v>1.468451242829828</v>
      </c>
      <c r="P13" s="9"/>
    </row>
    <row r="14" spans="1:133">
      <c r="A14" s="12"/>
      <c r="B14" s="42">
        <v>534</v>
      </c>
      <c r="C14" s="19" t="s">
        <v>27</v>
      </c>
      <c r="D14" s="43">
        <v>23362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23362</v>
      </c>
      <c r="O14" s="44">
        <f t="shared" si="2"/>
        <v>44.669216061185466</v>
      </c>
      <c r="P14" s="9"/>
    </row>
    <row r="15" spans="1:133">
      <c r="A15" s="12"/>
      <c r="B15" s="42">
        <v>539</v>
      </c>
      <c r="C15" s="19" t="s">
        <v>28</v>
      </c>
      <c r="D15" s="43">
        <v>374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374</v>
      </c>
      <c r="O15" s="44">
        <f t="shared" si="2"/>
        <v>0.71510516252390055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66883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66883</v>
      </c>
      <c r="O16" s="41">
        <f t="shared" si="2"/>
        <v>127.88336520076481</v>
      </c>
      <c r="P16" s="10"/>
    </row>
    <row r="17" spans="1:119">
      <c r="A17" s="12"/>
      <c r="B17" s="42">
        <v>541</v>
      </c>
      <c r="C17" s="19" t="s">
        <v>30</v>
      </c>
      <c r="D17" s="43">
        <v>66883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66883</v>
      </c>
      <c r="O17" s="44">
        <f t="shared" si="2"/>
        <v>127.88336520076481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48997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48997</v>
      </c>
      <c r="O18" s="41">
        <f t="shared" si="2"/>
        <v>93.684512428298277</v>
      </c>
      <c r="P18" s="9"/>
    </row>
    <row r="19" spans="1:119" ht="15.75" thickBot="1">
      <c r="A19" s="12"/>
      <c r="B19" s="42">
        <v>575</v>
      </c>
      <c r="C19" s="19" t="s">
        <v>32</v>
      </c>
      <c r="D19" s="43">
        <v>48997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48997</v>
      </c>
      <c r="O19" s="44">
        <f t="shared" si="2"/>
        <v>93.684512428298277</v>
      </c>
      <c r="P19" s="9"/>
    </row>
    <row r="20" spans="1:119" ht="16.5" thickBot="1">
      <c r="A20" s="13" t="s">
        <v>10</v>
      </c>
      <c r="B20" s="21"/>
      <c r="C20" s="20"/>
      <c r="D20" s="14">
        <f>SUM(D5,D9,D12,D16,D18)</f>
        <v>185576</v>
      </c>
      <c r="E20" s="14">
        <f t="shared" ref="E20:M20" si="7">SUM(E5,E9,E12,E16,E18)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185576</v>
      </c>
      <c r="O20" s="35">
        <f t="shared" si="2"/>
        <v>354.82982791587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55</v>
      </c>
      <c r="M22" s="157"/>
      <c r="N22" s="157"/>
      <c r="O22" s="39">
        <v>523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58649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4" si="1">SUM(D5:N5)</f>
        <v>58649</v>
      </c>
      <c r="P5" s="30">
        <f t="shared" ref="P5:P14" si="2">(O5/P$16)</f>
        <v>124.52016985138005</v>
      </c>
      <c r="Q5" s="6"/>
    </row>
    <row r="6" spans="1:134">
      <c r="A6" s="12"/>
      <c r="B6" s="42">
        <v>512</v>
      </c>
      <c r="C6" s="19" t="s">
        <v>19</v>
      </c>
      <c r="D6" s="43">
        <v>15357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15357</v>
      </c>
      <c r="P6" s="44">
        <f t="shared" si="2"/>
        <v>32.605095541401276</v>
      </c>
      <c r="Q6" s="9"/>
    </row>
    <row r="7" spans="1:134">
      <c r="A7" s="12"/>
      <c r="B7" s="42">
        <v>513</v>
      </c>
      <c r="C7" s="19" t="s">
        <v>20</v>
      </c>
      <c r="D7" s="43">
        <v>33019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33019</v>
      </c>
      <c r="P7" s="44">
        <f t="shared" si="2"/>
        <v>70.104033970276006</v>
      </c>
      <c r="Q7" s="9"/>
    </row>
    <row r="8" spans="1:134">
      <c r="A8" s="12"/>
      <c r="B8" s="42">
        <v>519</v>
      </c>
      <c r="C8" s="19" t="s">
        <v>21</v>
      </c>
      <c r="D8" s="43">
        <v>10273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10273</v>
      </c>
      <c r="P8" s="44">
        <f t="shared" si="2"/>
        <v>21.81104033970276</v>
      </c>
      <c r="Q8" s="9"/>
    </row>
    <row r="9" spans="1:134" ht="15.75">
      <c r="A9" s="26" t="s">
        <v>25</v>
      </c>
      <c r="B9" s="27"/>
      <c r="C9" s="28"/>
      <c r="D9" s="29">
        <f t="shared" ref="D9:N9" si="3">SUM(D10:D11)</f>
        <v>51507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51507</v>
      </c>
      <c r="P9" s="41">
        <f t="shared" si="2"/>
        <v>109.35668789808918</v>
      </c>
      <c r="Q9" s="10"/>
    </row>
    <row r="10" spans="1:134">
      <c r="A10" s="12"/>
      <c r="B10" s="42">
        <v>531</v>
      </c>
      <c r="C10" s="19" t="s">
        <v>26</v>
      </c>
      <c r="D10" s="43">
        <v>15627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15627</v>
      </c>
      <c r="P10" s="44">
        <f t="shared" si="2"/>
        <v>33.178343949044589</v>
      </c>
      <c r="Q10" s="9"/>
    </row>
    <row r="11" spans="1:134">
      <c r="A11" s="12"/>
      <c r="B11" s="42">
        <v>534</v>
      </c>
      <c r="C11" s="19" t="s">
        <v>27</v>
      </c>
      <c r="D11" s="43">
        <v>35880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35880</v>
      </c>
      <c r="P11" s="44">
        <f t="shared" si="2"/>
        <v>76.178343949044589</v>
      </c>
      <c r="Q11" s="9"/>
    </row>
    <row r="12" spans="1:134" ht="15.75">
      <c r="A12" s="26" t="s">
        <v>29</v>
      </c>
      <c r="B12" s="27"/>
      <c r="C12" s="28"/>
      <c r="D12" s="29">
        <f t="shared" ref="D12:N12" si="4">SUM(D13:D13)</f>
        <v>45452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29">
        <f t="shared" si="1"/>
        <v>45452</v>
      </c>
      <c r="P12" s="41">
        <f t="shared" si="2"/>
        <v>96.501061571125263</v>
      </c>
      <c r="Q12" s="10"/>
    </row>
    <row r="13" spans="1:134" ht="15.75" thickBot="1">
      <c r="A13" s="12"/>
      <c r="B13" s="42">
        <v>541</v>
      </c>
      <c r="C13" s="19" t="s">
        <v>30</v>
      </c>
      <c r="D13" s="43">
        <v>45452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45452</v>
      </c>
      <c r="P13" s="44">
        <f t="shared" si="2"/>
        <v>96.501061571125263</v>
      </c>
      <c r="Q13" s="9"/>
    </row>
    <row r="14" spans="1:134" ht="16.5" thickBot="1">
      <c r="A14" s="13" t="s">
        <v>10</v>
      </c>
      <c r="B14" s="21"/>
      <c r="C14" s="20"/>
      <c r="D14" s="14">
        <f>SUM(D5,D9,D12)</f>
        <v>155608</v>
      </c>
      <c r="E14" s="14">
        <f t="shared" ref="E14:N14" si="5">SUM(E5,E9,E12)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5"/>
        <v>0</v>
      </c>
      <c r="O14" s="14">
        <f t="shared" si="1"/>
        <v>155608</v>
      </c>
      <c r="P14" s="35">
        <f t="shared" si="2"/>
        <v>330.37791932059446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157" t="s">
        <v>79</v>
      </c>
      <c r="N16" s="157"/>
      <c r="O16" s="157"/>
      <c r="P16" s="39">
        <v>471</v>
      </c>
    </row>
    <row r="17" spans="1:16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1:16" ht="15.75" customHeight="1" thickBot="1">
      <c r="A18" s="159" t="s">
        <v>39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47039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47039</v>
      </c>
      <c r="P5" s="30">
        <f t="shared" ref="P5:P17" si="2">(O5/P$19)</f>
        <v>102.03687635574838</v>
      </c>
      <c r="Q5" s="6"/>
    </row>
    <row r="6" spans="1:134">
      <c r="A6" s="12"/>
      <c r="B6" s="42">
        <v>512</v>
      </c>
      <c r="C6" s="19" t="s">
        <v>19</v>
      </c>
      <c r="D6" s="43">
        <v>13895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13895</v>
      </c>
      <c r="P6" s="44">
        <f t="shared" si="2"/>
        <v>30.140997830802604</v>
      </c>
      <c r="Q6" s="9"/>
    </row>
    <row r="7" spans="1:134">
      <c r="A7" s="12"/>
      <c r="B7" s="42">
        <v>513</v>
      </c>
      <c r="C7" s="19" t="s">
        <v>20</v>
      </c>
      <c r="D7" s="43">
        <v>21683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21683</v>
      </c>
      <c r="P7" s="44">
        <f t="shared" si="2"/>
        <v>47.034707158351409</v>
      </c>
      <c r="Q7" s="9"/>
    </row>
    <row r="8" spans="1:134">
      <c r="A8" s="12"/>
      <c r="B8" s="42">
        <v>516</v>
      </c>
      <c r="C8" s="19" t="s">
        <v>73</v>
      </c>
      <c r="D8" s="43">
        <v>1745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1745</v>
      </c>
      <c r="P8" s="44">
        <f t="shared" si="2"/>
        <v>3.7852494577006506</v>
      </c>
      <c r="Q8" s="9"/>
    </row>
    <row r="9" spans="1:134">
      <c r="A9" s="12"/>
      <c r="B9" s="42">
        <v>519</v>
      </c>
      <c r="C9" s="19" t="s">
        <v>21</v>
      </c>
      <c r="D9" s="43">
        <v>9716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9716</v>
      </c>
      <c r="P9" s="44">
        <f t="shared" si="2"/>
        <v>21.075921908893708</v>
      </c>
      <c r="Q9" s="9"/>
    </row>
    <row r="10" spans="1:134" ht="15.75">
      <c r="A10" s="26" t="s">
        <v>25</v>
      </c>
      <c r="B10" s="27"/>
      <c r="C10" s="28"/>
      <c r="D10" s="29">
        <f t="shared" ref="D10:N10" si="3">SUM(D11:D12)</f>
        <v>35032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35032</v>
      </c>
      <c r="P10" s="41">
        <f t="shared" si="2"/>
        <v>75.991323210412148</v>
      </c>
      <c r="Q10" s="10"/>
    </row>
    <row r="11" spans="1:134">
      <c r="A11" s="12"/>
      <c r="B11" s="42">
        <v>534</v>
      </c>
      <c r="C11" s="19" t="s">
        <v>27</v>
      </c>
      <c r="D11" s="43">
        <v>34419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34419</v>
      </c>
      <c r="P11" s="44">
        <f t="shared" si="2"/>
        <v>74.661605206073759</v>
      </c>
      <c r="Q11" s="9"/>
    </row>
    <row r="12" spans="1:134">
      <c r="A12" s="12"/>
      <c r="B12" s="42">
        <v>539</v>
      </c>
      <c r="C12" s="19" t="s">
        <v>28</v>
      </c>
      <c r="D12" s="43">
        <v>613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613</v>
      </c>
      <c r="P12" s="44">
        <f t="shared" si="2"/>
        <v>1.3297180043383947</v>
      </c>
      <c r="Q12" s="9"/>
    </row>
    <row r="13" spans="1:134" ht="15.75">
      <c r="A13" s="26" t="s">
        <v>29</v>
      </c>
      <c r="B13" s="27"/>
      <c r="C13" s="28"/>
      <c r="D13" s="29">
        <f t="shared" ref="D13:N13" si="4">SUM(D14:D14)</f>
        <v>59968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29">
        <f t="shared" si="1"/>
        <v>59968</v>
      </c>
      <c r="P13" s="41">
        <f t="shared" si="2"/>
        <v>130.08242950108459</v>
      </c>
      <c r="Q13" s="10"/>
    </row>
    <row r="14" spans="1:134">
      <c r="A14" s="12"/>
      <c r="B14" s="42">
        <v>541</v>
      </c>
      <c r="C14" s="19" t="s">
        <v>30</v>
      </c>
      <c r="D14" s="43">
        <v>59968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59968</v>
      </c>
      <c r="P14" s="44">
        <f t="shared" si="2"/>
        <v>130.08242950108459</v>
      </c>
      <c r="Q14" s="9"/>
    </row>
    <row r="15" spans="1:134" ht="15.75">
      <c r="A15" s="26" t="s">
        <v>31</v>
      </c>
      <c r="B15" s="27"/>
      <c r="C15" s="28"/>
      <c r="D15" s="29">
        <f t="shared" ref="D15:N15" si="5">SUM(D16:D16)</f>
        <v>3837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3837</v>
      </c>
      <c r="P15" s="41">
        <f t="shared" si="2"/>
        <v>8.323210412147505</v>
      </c>
      <c r="Q15" s="9"/>
    </row>
    <row r="16" spans="1:134" ht="15.75" thickBot="1">
      <c r="A16" s="12"/>
      <c r="B16" s="42">
        <v>579</v>
      </c>
      <c r="C16" s="19" t="s">
        <v>70</v>
      </c>
      <c r="D16" s="43">
        <v>3837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3837</v>
      </c>
      <c r="P16" s="44">
        <f t="shared" si="2"/>
        <v>8.323210412147505</v>
      </c>
      <c r="Q16" s="9"/>
    </row>
    <row r="17" spans="1:120" ht="16.5" thickBot="1">
      <c r="A17" s="13" t="s">
        <v>10</v>
      </c>
      <c r="B17" s="21"/>
      <c r="C17" s="20"/>
      <c r="D17" s="14">
        <f>SUM(D5,D10,D13,D15)</f>
        <v>145876</v>
      </c>
      <c r="E17" s="14">
        <f t="shared" ref="E17:N17" si="6">SUM(E5,E10,E13,E15)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6"/>
        <v>0</v>
      </c>
      <c r="O17" s="14">
        <f t="shared" si="1"/>
        <v>145876</v>
      </c>
      <c r="P17" s="35">
        <f t="shared" si="2"/>
        <v>316.43383947939265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74</v>
      </c>
      <c r="N19" s="157"/>
      <c r="O19" s="157"/>
      <c r="P19" s="39">
        <v>461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59856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59856</v>
      </c>
      <c r="O5" s="30">
        <f t="shared" ref="O5:O19" si="2">(N5/O$21)</f>
        <v>103.73656845753899</v>
      </c>
      <c r="P5" s="6"/>
    </row>
    <row r="6" spans="1:133">
      <c r="A6" s="12"/>
      <c r="B6" s="42">
        <v>512</v>
      </c>
      <c r="C6" s="19" t="s">
        <v>19</v>
      </c>
      <c r="D6" s="43">
        <v>12155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12155</v>
      </c>
      <c r="O6" s="44">
        <f t="shared" si="2"/>
        <v>21.065857885615252</v>
      </c>
      <c r="P6" s="9"/>
    </row>
    <row r="7" spans="1:133">
      <c r="A7" s="12"/>
      <c r="B7" s="42">
        <v>513</v>
      </c>
      <c r="C7" s="19" t="s">
        <v>20</v>
      </c>
      <c r="D7" s="43">
        <v>12500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12500</v>
      </c>
      <c r="O7" s="44">
        <f t="shared" si="2"/>
        <v>21.663778162911612</v>
      </c>
      <c r="P7" s="9"/>
    </row>
    <row r="8" spans="1:133">
      <c r="A8" s="12"/>
      <c r="B8" s="42">
        <v>519</v>
      </c>
      <c r="C8" s="19" t="s">
        <v>49</v>
      </c>
      <c r="D8" s="43">
        <v>35201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35201</v>
      </c>
      <c r="O8" s="44">
        <f t="shared" si="2"/>
        <v>61.00693240901213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840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840</v>
      </c>
      <c r="O9" s="41">
        <f t="shared" si="2"/>
        <v>1.4558058925476602</v>
      </c>
      <c r="P9" s="10"/>
    </row>
    <row r="10" spans="1:133">
      <c r="A10" s="12"/>
      <c r="B10" s="42">
        <v>529</v>
      </c>
      <c r="C10" s="19" t="s">
        <v>67</v>
      </c>
      <c r="D10" s="43">
        <v>840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840</v>
      </c>
      <c r="O10" s="44">
        <f t="shared" si="2"/>
        <v>1.4558058925476602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32516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32516</v>
      </c>
      <c r="O11" s="41">
        <f t="shared" si="2"/>
        <v>56.353552859618716</v>
      </c>
      <c r="P11" s="10"/>
    </row>
    <row r="12" spans="1:133">
      <c r="A12" s="12"/>
      <c r="B12" s="42">
        <v>531</v>
      </c>
      <c r="C12" s="19" t="s">
        <v>26</v>
      </c>
      <c r="D12" s="43">
        <v>1964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1964</v>
      </c>
      <c r="O12" s="44">
        <f t="shared" si="2"/>
        <v>3.4038128249566726</v>
      </c>
      <c r="P12" s="9"/>
    </row>
    <row r="13" spans="1:133">
      <c r="A13" s="12"/>
      <c r="B13" s="42">
        <v>534</v>
      </c>
      <c r="C13" s="19" t="s">
        <v>50</v>
      </c>
      <c r="D13" s="43">
        <v>30139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30139</v>
      </c>
      <c r="O13" s="44">
        <f t="shared" si="2"/>
        <v>52.233968804159446</v>
      </c>
      <c r="P13" s="9"/>
    </row>
    <row r="14" spans="1:133">
      <c r="A14" s="12"/>
      <c r="B14" s="42">
        <v>539</v>
      </c>
      <c r="C14" s="19" t="s">
        <v>28</v>
      </c>
      <c r="D14" s="43">
        <v>413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413</v>
      </c>
      <c r="O14" s="44">
        <f t="shared" si="2"/>
        <v>0.71577123050259961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47752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47752</v>
      </c>
      <c r="O15" s="41">
        <f t="shared" si="2"/>
        <v>82.759098786828417</v>
      </c>
      <c r="P15" s="10"/>
    </row>
    <row r="16" spans="1:133">
      <c r="A16" s="12"/>
      <c r="B16" s="42">
        <v>541</v>
      </c>
      <c r="C16" s="19" t="s">
        <v>51</v>
      </c>
      <c r="D16" s="43">
        <v>47752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47752</v>
      </c>
      <c r="O16" s="44">
        <f t="shared" si="2"/>
        <v>82.759098786828417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13141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13141</v>
      </c>
      <c r="O17" s="41">
        <f t="shared" si="2"/>
        <v>22.774696707105718</v>
      </c>
      <c r="P17" s="9"/>
    </row>
    <row r="18" spans="1:119" ht="15.75" thickBot="1">
      <c r="A18" s="12"/>
      <c r="B18" s="42">
        <v>579</v>
      </c>
      <c r="C18" s="19" t="s">
        <v>70</v>
      </c>
      <c r="D18" s="43">
        <v>13141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13141</v>
      </c>
      <c r="O18" s="44">
        <f t="shared" si="2"/>
        <v>22.774696707105718</v>
      </c>
      <c r="P18" s="9"/>
    </row>
    <row r="19" spans="1:119" ht="16.5" thickBot="1">
      <c r="A19" s="13" t="s">
        <v>10</v>
      </c>
      <c r="B19" s="21"/>
      <c r="C19" s="20"/>
      <c r="D19" s="14">
        <f>SUM(D5,D9,D11,D15,D17)</f>
        <v>154105</v>
      </c>
      <c r="E19" s="14">
        <f t="shared" ref="E19:M19" si="7">SUM(E5,E9,E11,E15,E17)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154105</v>
      </c>
      <c r="O19" s="35">
        <f t="shared" si="2"/>
        <v>267.0797227036395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71</v>
      </c>
      <c r="M21" s="157"/>
      <c r="N21" s="157"/>
      <c r="O21" s="39">
        <v>577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52330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52330</v>
      </c>
      <c r="O5" s="30">
        <f t="shared" ref="O5:O19" si="2">(N5/O$21)</f>
        <v>93.781362007168454</v>
      </c>
      <c r="P5" s="6"/>
    </row>
    <row r="6" spans="1:133">
      <c r="A6" s="12"/>
      <c r="B6" s="42">
        <v>512</v>
      </c>
      <c r="C6" s="19" t="s">
        <v>19</v>
      </c>
      <c r="D6" s="43">
        <v>12035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12035</v>
      </c>
      <c r="O6" s="44">
        <f t="shared" si="2"/>
        <v>21.568100358422939</v>
      </c>
      <c r="P6" s="9"/>
    </row>
    <row r="7" spans="1:133">
      <c r="A7" s="12"/>
      <c r="B7" s="42">
        <v>513</v>
      </c>
      <c r="C7" s="19" t="s">
        <v>20</v>
      </c>
      <c r="D7" s="43">
        <v>14500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14500</v>
      </c>
      <c r="O7" s="44">
        <f t="shared" si="2"/>
        <v>25.985663082437277</v>
      </c>
      <c r="P7" s="9"/>
    </row>
    <row r="8" spans="1:133">
      <c r="A8" s="12"/>
      <c r="B8" s="42">
        <v>519</v>
      </c>
      <c r="C8" s="19" t="s">
        <v>49</v>
      </c>
      <c r="D8" s="43">
        <v>25795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25795</v>
      </c>
      <c r="O8" s="44">
        <f t="shared" si="2"/>
        <v>46.227598566308245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3739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3739</v>
      </c>
      <c r="O9" s="41">
        <f t="shared" si="2"/>
        <v>6.7007168458781363</v>
      </c>
      <c r="P9" s="10"/>
    </row>
    <row r="10" spans="1:133">
      <c r="A10" s="12"/>
      <c r="B10" s="42">
        <v>529</v>
      </c>
      <c r="C10" s="19" t="s">
        <v>67</v>
      </c>
      <c r="D10" s="43">
        <v>3739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3739</v>
      </c>
      <c r="O10" s="44">
        <f t="shared" si="2"/>
        <v>6.7007168458781363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31169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31169</v>
      </c>
      <c r="O11" s="41">
        <f t="shared" si="2"/>
        <v>55.858422939068099</v>
      </c>
      <c r="P11" s="10"/>
    </row>
    <row r="12" spans="1:133">
      <c r="A12" s="12"/>
      <c r="B12" s="42">
        <v>531</v>
      </c>
      <c r="C12" s="19" t="s">
        <v>26</v>
      </c>
      <c r="D12" s="43">
        <v>805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805</v>
      </c>
      <c r="O12" s="44">
        <f t="shared" si="2"/>
        <v>1.4426523297491038</v>
      </c>
      <c r="P12" s="9"/>
    </row>
    <row r="13" spans="1:133">
      <c r="A13" s="12"/>
      <c r="B13" s="42">
        <v>534</v>
      </c>
      <c r="C13" s="19" t="s">
        <v>50</v>
      </c>
      <c r="D13" s="43">
        <v>30139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30139</v>
      </c>
      <c r="O13" s="44">
        <f t="shared" si="2"/>
        <v>54.012544802867382</v>
      </c>
      <c r="P13" s="9"/>
    </row>
    <row r="14" spans="1:133">
      <c r="A14" s="12"/>
      <c r="B14" s="42">
        <v>539</v>
      </c>
      <c r="C14" s="19" t="s">
        <v>28</v>
      </c>
      <c r="D14" s="43">
        <v>225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225</v>
      </c>
      <c r="O14" s="44">
        <f t="shared" si="2"/>
        <v>0.40322580645161288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60754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60754</v>
      </c>
      <c r="O15" s="41">
        <f t="shared" si="2"/>
        <v>108.87813620071685</v>
      </c>
      <c r="P15" s="10"/>
    </row>
    <row r="16" spans="1:133">
      <c r="A16" s="12"/>
      <c r="B16" s="42">
        <v>541</v>
      </c>
      <c r="C16" s="19" t="s">
        <v>51</v>
      </c>
      <c r="D16" s="43">
        <v>60754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60754</v>
      </c>
      <c r="O16" s="44">
        <f t="shared" si="2"/>
        <v>108.87813620071685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10800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10800</v>
      </c>
      <c r="O17" s="41">
        <f t="shared" si="2"/>
        <v>19.35483870967742</v>
      </c>
      <c r="P17" s="9"/>
    </row>
    <row r="18" spans="1:119" ht="15.75" thickBot="1">
      <c r="A18" s="12"/>
      <c r="B18" s="42">
        <v>572</v>
      </c>
      <c r="C18" s="19" t="s">
        <v>64</v>
      </c>
      <c r="D18" s="43">
        <v>10800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10800</v>
      </c>
      <c r="O18" s="44">
        <f t="shared" si="2"/>
        <v>19.35483870967742</v>
      </c>
      <c r="P18" s="9"/>
    </row>
    <row r="19" spans="1:119" ht="16.5" thickBot="1">
      <c r="A19" s="13" t="s">
        <v>10</v>
      </c>
      <c r="B19" s="21"/>
      <c r="C19" s="20"/>
      <c r="D19" s="14">
        <f>SUM(D5,D9,D11,D15,D17)</f>
        <v>158792</v>
      </c>
      <c r="E19" s="14">
        <f t="shared" ref="E19:M19" si="7">SUM(E5,E9,E11,E15,E17)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158792</v>
      </c>
      <c r="O19" s="35">
        <f t="shared" si="2"/>
        <v>284.57347670250897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68</v>
      </c>
      <c r="M21" s="157"/>
      <c r="N21" s="157"/>
      <c r="O21" s="39">
        <v>558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37156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37156</v>
      </c>
      <c r="O5" s="30">
        <f t="shared" ref="O5:O22" si="2">(N5/O$24)</f>
        <v>67.926873857404019</v>
      </c>
      <c r="P5" s="6"/>
    </row>
    <row r="6" spans="1:133">
      <c r="A6" s="12"/>
      <c r="B6" s="42">
        <v>512</v>
      </c>
      <c r="C6" s="19" t="s">
        <v>19</v>
      </c>
      <c r="D6" s="43">
        <v>13200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13200</v>
      </c>
      <c r="O6" s="44">
        <f t="shared" si="2"/>
        <v>24.131627056672759</v>
      </c>
      <c r="P6" s="9"/>
    </row>
    <row r="7" spans="1:133">
      <c r="A7" s="12"/>
      <c r="B7" s="42">
        <v>513</v>
      </c>
      <c r="C7" s="19" t="s">
        <v>20</v>
      </c>
      <c r="D7" s="43">
        <v>231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231</v>
      </c>
      <c r="O7" s="44">
        <f t="shared" si="2"/>
        <v>0.42230347349177333</v>
      </c>
      <c r="P7" s="9"/>
    </row>
    <row r="8" spans="1:133">
      <c r="A8" s="12"/>
      <c r="B8" s="42">
        <v>517</v>
      </c>
      <c r="C8" s="19" t="s">
        <v>63</v>
      </c>
      <c r="D8" s="43">
        <v>3750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3750</v>
      </c>
      <c r="O8" s="44">
        <f t="shared" si="2"/>
        <v>6.8555758683729433</v>
      </c>
      <c r="P8" s="9"/>
    </row>
    <row r="9" spans="1:133">
      <c r="A9" s="12"/>
      <c r="B9" s="42">
        <v>519</v>
      </c>
      <c r="C9" s="19" t="s">
        <v>49</v>
      </c>
      <c r="D9" s="43">
        <v>19975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19975</v>
      </c>
      <c r="O9" s="44">
        <f t="shared" si="2"/>
        <v>36.517367458866545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401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401</v>
      </c>
      <c r="O10" s="41">
        <f t="shared" si="2"/>
        <v>0.73308957952468012</v>
      </c>
      <c r="P10" s="10"/>
    </row>
    <row r="11" spans="1:133">
      <c r="A11" s="12"/>
      <c r="B11" s="42">
        <v>521</v>
      </c>
      <c r="C11" s="19" t="s">
        <v>23</v>
      </c>
      <c r="D11" s="43">
        <v>401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401</v>
      </c>
      <c r="O11" s="44">
        <f t="shared" si="2"/>
        <v>0.73308957952468012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28565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28565</v>
      </c>
      <c r="O12" s="41">
        <f t="shared" si="2"/>
        <v>52.221206581352831</v>
      </c>
      <c r="P12" s="10"/>
    </row>
    <row r="13" spans="1:133">
      <c r="A13" s="12"/>
      <c r="B13" s="42">
        <v>531</v>
      </c>
      <c r="C13" s="19" t="s">
        <v>26</v>
      </c>
      <c r="D13" s="43">
        <v>852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852</v>
      </c>
      <c r="O13" s="44">
        <f t="shared" si="2"/>
        <v>1.5575868372943327</v>
      </c>
      <c r="P13" s="9"/>
    </row>
    <row r="14" spans="1:133">
      <c r="A14" s="12"/>
      <c r="B14" s="42">
        <v>534</v>
      </c>
      <c r="C14" s="19" t="s">
        <v>50</v>
      </c>
      <c r="D14" s="43">
        <v>27569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27569</v>
      </c>
      <c r="O14" s="44">
        <f t="shared" si="2"/>
        <v>50.400365630712983</v>
      </c>
      <c r="P14" s="9"/>
    </row>
    <row r="15" spans="1:133">
      <c r="A15" s="12"/>
      <c r="B15" s="42">
        <v>539</v>
      </c>
      <c r="C15" s="19" t="s">
        <v>28</v>
      </c>
      <c r="D15" s="43">
        <v>144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</v>
      </c>
      <c r="O15" s="44">
        <f t="shared" si="2"/>
        <v>0.26325411334552101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82456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82456</v>
      </c>
      <c r="O16" s="41">
        <f t="shared" si="2"/>
        <v>150.74223034734916</v>
      </c>
      <c r="P16" s="10"/>
    </row>
    <row r="17" spans="1:119">
      <c r="A17" s="12"/>
      <c r="B17" s="42">
        <v>541</v>
      </c>
      <c r="C17" s="19" t="s">
        <v>51</v>
      </c>
      <c r="D17" s="43">
        <v>82456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82456</v>
      </c>
      <c r="O17" s="44">
        <f t="shared" si="2"/>
        <v>150.74223034734916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13071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13071</v>
      </c>
      <c r="O18" s="41">
        <f t="shared" si="2"/>
        <v>23.895795246800731</v>
      </c>
      <c r="P18" s="9"/>
    </row>
    <row r="19" spans="1:119">
      <c r="A19" s="12"/>
      <c r="B19" s="42">
        <v>572</v>
      </c>
      <c r="C19" s="19" t="s">
        <v>64</v>
      </c>
      <c r="D19" s="43">
        <v>928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928</v>
      </c>
      <c r="O19" s="44">
        <f t="shared" si="2"/>
        <v>1.6965265082266909</v>
      </c>
      <c r="P19" s="9"/>
    </row>
    <row r="20" spans="1:119">
      <c r="A20" s="12"/>
      <c r="B20" s="42">
        <v>573</v>
      </c>
      <c r="C20" s="19" t="s">
        <v>46</v>
      </c>
      <c r="D20" s="43">
        <v>9047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9047</v>
      </c>
      <c r="O20" s="44">
        <f t="shared" si="2"/>
        <v>16.539305301645339</v>
      </c>
      <c r="P20" s="9"/>
    </row>
    <row r="21" spans="1:119" ht="15.75" thickBot="1">
      <c r="A21" s="12"/>
      <c r="B21" s="42">
        <v>575</v>
      </c>
      <c r="C21" s="19" t="s">
        <v>52</v>
      </c>
      <c r="D21" s="43">
        <v>3096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3096</v>
      </c>
      <c r="O21" s="44">
        <f t="shared" si="2"/>
        <v>5.6599634369287024</v>
      </c>
      <c r="P21" s="9"/>
    </row>
    <row r="22" spans="1:119" ht="16.5" thickBot="1">
      <c r="A22" s="13" t="s">
        <v>10</v>
      </c>
      <c r="B22" s="21"/>
      <c r="C22" s="20"/>
      <c r="D22" s="14">
        <f>SUM(D5,D10,D12,D16,D18)</f>
        <v>161649</v>
      </c>
      <c r="E22" s="14">
        <f t="shared" ref="E22:M22" si="7">SUM(E5,E10,E12,E16,E18)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161649</v>
      </c>
      <c r="O22" s="35">
        <f t="shared" si="2"/>
        <v>295.51919561243142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65</v>
      </c>
      <c r="M24" s="157"/>
      <c r="N24" s="157"/>
      <c r="O24" s="39">
        <v>547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60839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60839</v>
      </c>
      <c r="O5" s="30">
        <f t="shared" ref="O5:O15" si="2">(N5/O$17)</f>
        <v>111.42673992673993</v>
      </c>
      <c r="P5" s="6"/>
    </row>
    <row r="6" spans="1:133">
      <c r="A6" s="12"/>
      <c r="B6" s="42">
        <v>512</v>
      </c>
      <c r="C6" s="19" t="s">
        <v>19</v>
      </c>
      <c r="D6" s="43">
        <v>22615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22615</v>
      </c>
      <c r="O6" s="44">
        <f t="shared" si="2"/>
        <v>41.41941391941392</v>
      </c>
      <c r="P6" s="9"/>
    </row>
    <row r="7" spans="1:133">
      <c r="A7" s="12"/>
      <c r="B7" s="42">
        <v>513</v>
      </c>
      <c r="C7" s="19" t="s">
        <v>20</v>
      </c>
      <c r="D7" s="43">
        <v>12000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12000</v>
      </c>
      <c r="O7" s="44">
        <f t="shared" si="2"/>
        <v>21.978021978021978</v>
      </c>
      <c r="P7" s="9"/>
    </row>
    <row r="8" spans="1:133">
      <c r="A8" s="12"/>
      <c r="B8" s="42">
        <v>519</v>
      </c>
      <c r="C8" s="19" t="s">
        <v>49</v>
      </c>
      <c r="D8" s="43">
        <v>26224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26224</v>
      </c>
      <c r="O8" s="44">
        <f t="shared" si="2"/>
        <v>48.029304029304029</v>
      </c>
      <c r="P8" s="9"/>
    </row>
    <row r="9" spans="1:133" ht="15.75">
      <c r="A9" s="26" t="s">
        <v>25</v>
      </c>
      <c r="B9" s="27"/>
      <c r="C9" s="28"/>
      <c r="D9" s="29">
        <f t="shared" ref="D9:M9" si="3">SUM(D10:D10)</f>
        <v>28589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28589</v>
      </c>
      <c r="O9" s="41">
        <f t="shared" si="2"/>
        <v>52.360805860805861</v>
      </c>
      <c r="P9" s="10"/>
    </row>
    <row r="10" spans="1:133">
      <c r="A10" s="12"/>
      <c r="B10" s="42">
        <v>534</v>
      </c>
      <c r="C10" s="19" t="s">
        <v>50</v>
      </c>
      <c r="D10" s="43">
        <v>28589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28589</v>
      </c>
      <c r="O10" s="44">
        <f t="shared" si="2"/>
        <v>52.360805860805861</v>
      </c>
      <c r="P10" s="9"/>
    </row>
    <row r="11" spans="1:133" ht="15.75">
      <c r="A11" s="26" t="s">
        <v>29</v>
      </c>
      <c r="B11" s="27"/>
      <c r="C11" s="28"/>
      <c r="D11" s="29">
        <f t="shared" ref="D11:M11" si="4">SUM(D12:D12)</f>
        <v>65738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65738</v>
      </c>
      <c r="O11" s="41">
        <f t="shared" si="2"/>
        <v>120.3992673992674</v>
      </c>
      <c r="P11" s="10"/>
    </row>
    <row r="12" spans="1:133">
      <c r="A12" s="12"/>
      <c r="B12" s="42">
        <v>541</v>
      </c>
      <c r="C12" s="19" t="s">
        <v>51</v>
      </c>
      <c r="D12" s="43">
        <v>65738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65738</v>
      </c>
      <c r="O12" s="44">
        <f t="shared" si="2"/>
        <v>120.3992673992674</v>
      </c>
      <c r="P12" s="9"/>
    </row>
    <row r="13" spans="1:133" ht="15.75">
      <c r="A13" s="26" t="s">
        <v>31</v>
      </c>
      <c r="B13" s="27"/>
      <c r="C13" s="28"/>
      <c r="D13" s="29">
        <f t="shared" ref="D13:M13" si="5">SUM(D14:D14)</f>
        <v>3785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3785</v>
      </c>
      <c r="O13" s="41">
        <f t="shared" si="2"/>
        <v>6.9322344322344325</v>
      </c>
      <c r="P13" s="9"/>
    </row>
    <row r="14" spans="1:133" ht="15.75" thickBot="1">
      <c r="A14" s="12"/>
      <c r="B14" s="42">
        <v>575</v>
      </c>
      <c r="C14" s="19" t="s">
        <v>52</v>
      </c>
      <c r="D14" s="43">
        <v>3785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3785</v>
      </c>
      <c r="O14" s="44">
        <f t="shared" si="2"/>
        <v>6.9322344322344325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158951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158951</v>
      </c>
      <c r="O15" s="35">
        <f t="shared" si="2"/>
        <v>291.11904761904759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61</v>
      </c>
      <c r="M17" s="157"/>
      <c r="N17" s="157"/>
      <c r="O17" s="39">
        <v>546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40762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40762</v>
      </c>
      <c r="O5" s="30">
        <f t="shared" ref="O5:O18" si="2">(N5/O$20)</f>
        <v>81.687374749499</v>
      </c>
      <c r="P5" s="6"/>
    </row>
    <row r="6" spans="1:133">
      <c r="A6" s="12"/>
      <c r="B6" s="42">
        <v>512</v>
      </c>
      <c r="C6" s="19" t="s">
        <v>19</v>
      </c>
      <c r="D6" s="43">
        <v>15417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15417</v>
      </c>
      <c r="O6" s="44">
        <f t="shared" si="2"/>
        <v>30.895791583166332</v>
      </c>
      <c r="P6" s="9"/>
    </row>
    <row r="7" spans="1:133">
      <c r="A7" s="12"/>
      <c r="B7" s="42">
        <v>513</v>
      </c>
      <c r="C7" s="19" t="s">
        <v>20</v>
      </c>
      <c r="D7" s="43">
        <v>23305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23305</v>
      </c>
      <c r="O7" s="44">
        <f t="shared" si="2"/>
        <v>46.703406813627254</v>
      </c>
      <c r="P7" s="9"/>
    </row>
    <row r="8" spans="1:133">
      <c r="A8" s="12"/>
      <c r="B8" s="42">
        <v>519</v>
      </c>
      <c r="C8" s="19" t="s">
        <v>49</v>
      </c>
      <c r="D8" s="43">
        <v>2040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2040</v>
      </c>
      <c r="O8" s="44">
        <f t="shared" si="2"/>
        <v>4.0881763527054105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920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920</v>
      </c>
      <c r="O9" s="41">
        <f t="shared" si="2"/>
        <v>1.8436873747494991</v>
      </c>
      <c r="P9" s="10"/>
    </row>
    <row r="10" spans="1:133">
      <c r="A10" s="12"/>
      <c r="B10" s="42">
        <v>521</v>
      </c>
      <c r="C10" s="19" t="s">
        <v>23</v>
      </c>
      <c r="D10" s="43">
        <v>920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920</v>
      </c>
      <c r="O10" s="44">
        <f t="shared" si="2"/>
        <v>1.8436873747494991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26079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26079</v>
      </c>
      <c r="O11" s="41">
        <f t="shared" si="2"/>
        <v>52.262525050100201</v>
      </c>
      <c r="P11" s="10"/>
    </row>
    <row r="12" spans="1:133">
      <c r="A12" s="12"/>
      <c r="B12" s="42">
        <v>531</v>
      </c>
      <c r="C12" s="19" t="s">
        <v>26</v>
      </c>
      <c r="D12" s="43">
        <v>755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755</v>
      </c>
      <c r="O12" s="44">
        <f t="shared" si="2"/>
        <v>1.5130260521042085</v>
      </c>
      <c r="P12" s="9"/>
    </row>
    <row r="13" spans="1:133">
      <c r="A13" s="12"/>
      <c r="B13" s="42">
        <v>534</v>
      </c>
      <c r="C13" s="19" t="s">
        <v>50</v>
      </c>
      <c r="D13" s="43">
        <v>25324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25324</v>
      </c>
      <c r="O13" s="44">
        <f t="shared" si="2"/>
        <v>50.749498997995993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57473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57473</v>
      </c>
      <c r="O14" s="41">
        <f t="shared" si="2"/>
        <v>115.17635270541082</v>
      </c>
      <c r="P14" s="10"/>
    </row>
    <row r="15" spans="1:133">
      <c r="A15" s="12"/>
      <c r="B15" s="42">
        <v>541</v>
      </c>
      <c r="C15" s="19" t="s">
        <v>51</v>
      </c>
      <c r="D15" s="43">
        <v>57473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57473</v>
      </c>
      <c r="O15" s="44">
        <f t="shared" si="2"/>
        <v>115.17635270541082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4913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4913</v>
      </c>
      <c r="O16" s="41">
        <f t="shared" si="2"/>
        <v>9.8456913827655317</v>
      </c>
      <c r="P16" s="9"/>
    </row>
    <row r="17" spans="1:119" ht="15.75" thickBot="1">
      <c r="A17" s="12"/>
      <c r="B17" s="42">
        <v>575</v>
      </c>
      <c r="C17" s="19" t="s">
        <v>52</v>
      </c>
      <c r="D17" s="43">
        <v>4913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4913</v>
      </c>
      <c r="O17" s="44">
        <f t="shared" si="2"/>
        <v>9.8456913827655317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130147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130147</v>
      </c>
      <c r="O18" s="35">
        <f t="shared" si="2"/>
        <v>260.81563126252507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59</v>
      </c>
      <c r="M20" s="157"/>
      <c r="N20" s="157"/>
      <c r="O20" s="39">
        <v>499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38686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38686</v>
      </c>
      <c r="O5" s="30">
        <f t="shared" ref="O5:O19" si="2">(N5/O$21)</f>
        <v>77.21756487025948</v>
      </c>
      <c r="P5" s="6"/>
    </row>
    <row r="6" spans="1:133">
      <c r="A6" s="12"/>
      <c r="B6" s="42">
        <v>512</v>
      </c>
      <c r="C6" s="19" t="s">
        <v>19</v>
      </c>
      <c r="D6" s="43">
        <v>16420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16420</v>
      </c>
      <c r="O6" s="44">
        <f t="shared" si="2"/>
        <v>32.774451097804388</v>
      </c>
      <c r="P6" s="9"/>
    </row>
    <row r="7" spans="1:133">
      <c r="A7" s="12"/>
      <c r="B7" s="42">
        <v>513</v>
      </c>
      <c r="C7" s="19" t="s">
        <v>20</v>
      </c>
      <c r="D7" s="43">
        <v>18480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18480</v>
      </c>
      <c r="O7" s="44">
        <f t="shared" si="2"/>
        <v>36.886227544910177</v>
      </c>
      <c r="P7" s="9"/>
    </row>
    <row r="8" spans="1:133">
      <c r="A8" s="12"/>
      <c r="B8" s="42">
        <v>519</v>
      </c>
      <c r="C8" s="19" t="s">
        <v>49</v>
      </c>
      <c r="D8" s="43">
        <v>3786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3786</v>
      </c>
      <c r="O8" s="44">
        <f t="shared" si="2"/>
        <v>7.5568862275449105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11379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11379</v>
      </c>
      <c r="O9" s="41">
        <f t="shared" si="2"/>
        <v>22.712574850299401</v>
      </c>
      <c r="P9" s="10"/>
    </row>
    <row r="10" spans="1:133">
      <c r="A10" s="12"/>
      <c r="B10" s="42">
        <v>521</v>
      </c>
      <c r="C10" s="19" t="s">
        <v>23</v>
      </c>
      <c r="D10" s="43">
        <v>7455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7455</v>
      </c>
      <c r="O10" s="44">
        <f t="shared" si="2"/>
        <v>14.880239520958083</v>
      </c>
      <c r="P10" s="9"/>
    </row>
    <row r="11" spans="1:133">
      <c r="A11" s="12"/>
      <c r="B11" s="42">
        <v>522</v>
      </c>
      <c r="C11" s="19" t="s">
        <v>24</v>
      </c>
      <c r="D11" s="43">
        <v>3924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3924</v>
      </c>
      <c r="O11" s="44">
        <f t="shared" si="2"/>
        <v>7.8323353293413174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30672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30672</v>
      </c>
      <c r="O12" s="41">
        <f t="shared" si="2"/>
        <v>61.221556886227546</v>
      </c>
      <c r="P12" s="10"/>
    </row>
    <row r="13" spans="1:133">
      <c r="A13" s="12"/>
      <c r="B13" s="42">
        <v>531</v>
      </c>
      <c r="C13" s="19" t="s">
        <v>26</v>
      </c>
      <c r="D13" s="43">
        <v>806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806</v>
      </c>
      <c r="O13" s="44">
        <f t="shared" si="2"/>
        <v>1.6087824351297406</v>
      </c>
      <c r="P13" s="9"/>
    </row>
    <row r="14" spans="1:133">
      <c r="A14" s="12"/>
      <c r="B14" s="42">
        <v>534</v>
      </c>
      <c r="C14" s="19" t="s">
        <v>50</v>
      </c>
      <c r="D14" s="43">
        <v>29866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29866</v>
      </c>
      <c r="O14" s="44">
        <f t="shared" si="2"/>
        <v>59.612774451097806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101101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101101</v>
      </c>
      <c r="O15" s="41">
        <f t="shared" si="2"/>
        <v>201.79840319361278</v>
      </c>
      <c r="P15" s="10"/>
    </row>
    <row r="16" spans="1:133">
      <c r="A16" s="12"/>
      <c r="B16" s="42">
        <v>541</v>
      </c>
      <c r="C16" s="19" t="s">
        <v>51</v>
      </c>
      <c r="D16" s="43">
        <v>101101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101101</v>
      </c>
      <c r="O16" s="44">
        <f t="shared" si="2"/>
        <v>201.79840319361278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5603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5603</v>
      </c>
      <c r="O17" s="41">
        <f t="shared" si="2"/>
        <v>11.183632734530939</v>
      </c>
      <c r="P17" s="9"/>
    </row>
    <row r="18" spans="1:119" ht="15.75" thickBot="1">
      <c r="A18" s="12"/>
      <c r="B18" s="42">
        <v>575</v>
      </c>
      <c r="C18" s="19" t="s">
        <v>52</v>
      </c>
      <c r="D18" s="43">
        <v>5603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5603</v>
      </c>
      <c r="O18" s="44">
        <f t="shared" si="2"/>
        <v>11.183632734530939</v>
      </c>
      <c r="P18" s="9"/>
    </row>
    <row r="19" spans="1:119" ht="16.5" thickBot="1">
      <c r="A19" s="13" t="s">
        <v>10</v>
      </c>
      <c r="B19" s="21"/>
      <c r="C19" s="20"/>
      <c r="D19" s="14">
        <f>SUM(D5,D9,D12,D15,D17)</f>
        <v>187441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187441</v>
      </c>
      <c r="O19" s="35">
        <f t="shared" si="2"/>
        <v>374.13373253493012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57</v>
      </c>
      <c r="M21" s="157"/>
      <c r="N21" s="157"/>
      <c r="O21" s="39">
        <v>501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2024-11-06T22:13:52Z</cp:lastPrinted>
  <dcterms:created xsi:type="dcterms:W3CDTF">2000-08-31T21:26:31Z</dcterms:created>
  <dcterms:modified xsi:type="dcterms:W3CDTF">2024-11-06T22:13:57Z</dcterms:modified>
</cp:coreProperties>
</file>